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E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U105" i="51"/>
  <c r="I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N87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3" i="51"/>
  <c r="V83" i="51"/>
  <c r="N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Q80" i="51"/>
  <c r="P80" i="51"/>
  <c r="I80" i="51"/>
  <c r="H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R73" i="51" s="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W87" i="51" s="1"/>
  <c r="V54" i="51"/>
  <c r="V87" i="51" s="1"/>
  <c r="U54" i="51"/>
  <c r="U87" i="51" s="1"/>
  <c r="T54" i="51"/>
  <c r="T87" i="51" s="1"/>
  <c r="S54" i="51"/>
  <c r="S105" i="51" s="1"/>
  <c r="R54" i="51"/>
  <c r="R105" i="51" s="1"/>
  <c r="Q54" i="51"/>
  <c r="P54" i="51"/>
  <c r="O54" i="51"/>
  <c r="O87" i="51" s="1"/>
  <c r="N54" i="51"/>
  <c r="M54" i="51"/>
  <c r="M87" i="51" s="1"/>
  <c r="L54" i="51"/>
  <c r="L87" i="51" s="1"/>
  <c r="K54" i="51"/>
  <c r="J54" i="51"/>
  <c r="I54" i="51"/>
  <c r="H54" i="51"/>
  <c r="G54" i="51"/>
  <c r="G87" i="51" s="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P104" i="51" s="1"/>
  <c r="O35" i="51"/>
  <c r="O104" i="51" s="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V103" i="51" s="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G103" i="51" s="1"/>
  <c r="F27" i="51"/>
  <c r="F103" i="51" s="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P105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R87" i="50"/>
  <c r="Q87" i="50"/>
  <c r="J87" i="50"/>
  <c r="I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T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V73" i="50" s="1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U73" i="50"/>
  <c r="W54" i="50"/>
  <c r="W87" i="50" s="1"/>
  <c r="V54" i="50"/>
  <c r="U54" i="50"/>
  <c r="U105" i="50" s="1"/>
  <c r="T54" i="50"/>
  <c r="S54" i="50"/>
  <c r="R54" i="50"/>
  <c r="R105" i="50" s="1"/>
  <c r="Q54" i="50"/>
  <c r="Q105" i="50" s="1"/>
  <c r="P54" i="50"/>
  <c r="P87" i="50" s="1"/>
  <c r="O54" i="50"/>
  <c r="O87" i="50" s="1"/>
  <c r="N54" i="50"/>
  <c r="M54" i="50"/>
  <c r="L54" i="50"/>
  <c r="K54" i="50"/>
  <c r="J54" i="50"/>
  <c r="I54" i="50"/>
  <c r="H54" i="50"/>
  <c r="H87" i="50" s="1"/>
  <c r="G54" i="50"/>
  <c r="G87" i="50" s="1"/>
  <c r="F54" i="50"/>
  <c r="E54" i="50"/>
  <c r="D54" i="50"/>
  <c r="C54" i="50"/>
  <c r="B54" i="50"/>
  <c r="B87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K104" i="50" s="1"/>
  <c r="J35" i="50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U27" i="50"/>
  <c r="T27" i="50"/>
  <c r="T103" i="50" s="1"/>
  <c r="S27" i="50"/>
  <c r="S80" i="50" s="1"/>
  <c r="R27" i="50"/>
  <c r="Q27" i="50"/>
  <c r="P27" i="50"/>
  <c r="O27" i="50"/>
  <c r="N27" i="50"/>
  <c r="M27" i="50"/>
  <c r="L27" i="50"/>
  <c r="L80" i="50" s="1"/>
  <c r="K27" i="50"/>
  <c r="K80" i="50" s="1"/>
  <c r="J27" i="50"/>
  <c r="I27" i="50"/>
  <c r="I103" i="50" s="1"/>
  <c r="H27" i="50"/>
  <c r="G27" i="50"/>
  <c r="F27" i="50"/>
  <c r="F103" i="50" s="1"/>
  <c r="E27" i="50"/>
  <c r="E103" i="50" s="1"/>
  <c r="D27" i="50"/>
  <c r="D80" i="50" s="1"/>
  <c r="C27" i="50"/>
  <c r="C80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S105" i="49"/>
  <c r="R105" i="49"/>
  <c r="J105" i="49"/>
  <c r="P104" i="49"/>
  <c r="I104" i="49"/>
  <c r="H104" i="49"/>
  <c r="W103" i="49"/>
  <c r="V103" i="49"/>
  <c r="O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Q73" i="49" s="1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U87" i="49"/>
  <c r="M87" i="49"/>
  <c r="E87" i="49"/>
  <c r="D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80" i="49"/>
  <c r="V80" i="49"/>
  <c r="I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D73" i="49" s="1"/>
  <c r="C74" i="49"/>
  <c r="B74" i="49"/>
  <c r="W54" i="49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50" s="1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F54" i="49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V27" i="49"/>
  <c r="U27" i="49"/>
  <c r="U103" i="49" s="1"/>
  <c r="T27" i="49"/>
  <c r="T103" i="49" s="1"/>
  <c r="S27" i="49"/>
  <c r="R27" i="49"/>
  <c r="Q27" i="49"/>
  <c r="Q103" i="49" s="1"/>
  <c r="P27" i="49"/>
  <c r="P103" i="49" s="1"/>
  <c r="O27" i="49"/>
  <c r="O80" i="49" s="1"/>
  <c r="N27" i="49"/>
  <c r="N80" i="49" s="1"/>
  <c r="M27" i="49"/>
  <c r="M103" i="49" s="1"/>
  <c r="L27" i="49"/>
  <c r="L103" i="49" s="1"/>
  <c r="K27" i="49"/>
  <c r="J27" i="49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B27" i="49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U180" i="4" s="1"/>
  <c r="T33" i="48"/>
  <c r="T38" i="48" s="1"/>
  <c r="S33" i="48"/>
  <c r="S38" i="48" s="1"/>
  <c r="S180" i="4" s="1"/>
  <c r="R33" i="48"/>
  <c r="R38" i="48" s="1"/>
  <c r="Q33" i="48"/>
  <c r="Q38" i="48" s="1"/>
  <c r="Q180" i="4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B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W52" i="47" s="1"/>
  <c r="V53" i="47"/>
  <c r="U53" i="47"/>
  <c r="T53" i="47"/>
  <c r="S53" i="47"/>
  <c r="R53" i="47"/>
  <c r="Q53" i="47"/>
  <c r="P53" i="47"/>
  <c r="O53" i="47"/>
  <c r="O52" i="47" s="1"/>
  <c r="N53" i="47"/>
  <c r="M53" i="47"/>
  <c r="L53" i="47"/>
  <c r="L52" i="47" s="1"/>
  <c r="K53" i="47"/>
  <c r="J53" i="47"/>
  <c r="I53" i="47"/>
  <c r="H53" i="47"/>
  <c r="G53" i="47"/>
  <c r="F53" i="47"/>
  <c r="E53" i="47"/>
  <c r="D53" i="47"/>
  <c r="C53" i="47"/>
  <c r="B53" i="47"/>
  <c r="W28" i="47"/>
  <c r="V28" i="47"/>
  <c r="U28" i="47"/>
  <c r="T28" i="47"/>
  <c r="T60" i="47" s="1"/>
  <c r="S28" i="47"/>
  <c r="S60" i="47" s="1"/>
  <c r="R28" i="47"/>
  <c r="R60" i="47" s="1"/>
  <c r="Q28" i="47"/>
  <c r="P28" i="47"/>
  <c r="P60" i="47" s="1"/>
  <c r="O28" i="47"/>
  <c r="O60" i="47" s="1"/>
  <c r="N28" i="47"/>
  <c r="M28" i="47"/>
  <c r="L28" i="47"/>
  <c r="L60" i="47" s="1"/>
  <c r="K28" i="47"/>
  <c r="K60" i="47" s="1"/>
  <c r="J28" i="47"/>
  <c r="J77" i="47" s="1"/>
  <c r="I28" i="47"/>
  <c r="H28" i="47"/>
  <c r="H60" i="47" s="1"/>
  <c r="G28" i="47"/>
  <c r="G60" i="47" s="1"/>
  <c r="F28" i="47"/>
  <c r="E28" i="47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S77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P52" i="46" s="1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N52" i="46" s="1"/>
  <c r="M53" i="46"/>
  <c r="L53" i="46"/>
  <c r="K53" i="46"/>
  <c r="J53" i="46"/>
  <c r="I53" i="46"/>
  <c r="H53" i="46"/>
  <c r="G53" i="46"/>
  <c r="F53" i="46"/>
  <c r="E53" i="46"/>
  <c r="D53" i="46"/>
  <c r="C53" i="46"/>
  <c r="B53" i="46"/>
  <c r="W52" i="46"/>
  <c r="W28" i="46"/>
  <c r="W60" i="46" s="1"/>
  <c r="V28" i="46"/>
  <c r="U28" i="46"/>
  <c r="T28" i="46"/>
  <c r="S28" i="46"/>
  <c r="S60" i="46" s="1"/>
  <c r="R28" i="46"/>
  <c r="R60" i="46" s="1"/>
  <c r="Q28" i="46"/>
  <c r="Q60" i="46" s="1"/>
  <c r="P28" i="46"/>
  <c r="P60" i="46" s="1"/>
  <c r="O28" i="46"/>
  <c r="O60" i="46" s="1"/>
  <c r="N28" i="46"/>
  <c r="M28" i="46"/>
  <c r="L28" i="46"/>
  <c r="K28" i="46"/>
  <c r="K60" i="46" s="1"/>
  <c r="J28" i="46"/>
  <c r="J60" i="46" s="1"/>
  <c r="I28" i="46"/>
  <c r="I60" i="46" s="1"/>
  <c r="H28" i="46"/>
  <c r="H60" i="46" s="1"/>
  <c r="G28" i="46"/>
  <c r="G60" i="46" s="1"/>
  <c r="F28" i="46"/>
  <c r="E28" i="46"/>
  <c r="D28" i="46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T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B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R52" i="45" s="1"/>
  <c r="Q53" i="45"/>
  <c r="P53" i="45"/>
  <c r="O53" i="45"/>
  <c r="O52" i="45" s="1"/>
  <c r="N53" i="45"/>
  <c r="M53" i="45"/>
  <c r="L53" i="45"/>
  <c r="K53" i="45"/>
  <c r="J53" i="45"/>
  <c r="I53" i="45"/>
  <c r="H53" i="45"/>
  <c r="G53" i="45"/>
  <c r="G52" i="45" s="1"/>
  <c r="F53" i="45"/>
  <c r="E53" i="45"/>
  <c r="D53" i="45"/>
  <c r="C53" i="45"/>
  <c r="B53" i="45"/>
  <c r="W28" i="45"/>
  <c r="W77" i="45" s="1"/>
  <c r="V28" i="45"/>
  <c r="V77" i="45" s="1"/>
  <c r="U28" i="45"/>
  <c r="U77" i="45" s="1"/>
  <c r="T28" i="45"/>
  <c r="T60" i="45" s="1"/>
  <c r="S28" i="45"/>
  <c r="S77" i="47" s="1"/>
  <c r="R28" i="45"/>
  <c r="R77" i="46" s="1"/>
  <c r="Q28" i="45"/>
  <c r="Q60" i="45" s="1"/>
  <c r="P28" i="45"/>
  <c r="O28" i="45"/>
  <c r="O77" i="45" s="1"/>
  <c r="N28" i="45"/>
  <c r="N60" i="45" s="1"/>
  <c r="M28" i="45"/>
  <c r="M77" i="45" s="1"/>
  <c r="L28" i="45"/>
  <c r="L77" i="47" s="1"/>
  <c r="K28" i="45"/>
  <c r="J28" i="45"/>
  <c r="I28" i="45"/>
  <c r="I60" i="45" s="1"/>
  <c r="H28" i="45"/>
  <c r="G28" i="45"/>
  <c r="G77" i="45" s="1"/>
  <c r="F28" i="45"/>
  <c r="F77" i="45" s="1"/>
  <c r="E28" i="45"/>
  <c r="E77" i="45" s="1"/>
  <c r="D28" i="45"/>
  <c r="D77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L179" i="4" s="1"/>
  <c r="K33" i="44"/>
  <c r="K38" i="44" s="1"/>
  <c r="K179" i="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S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I63" i="43" s="1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Q63" i="43" s="1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F63" i="43" s="1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V63" i="43" s="1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N63" i="43"/>
  <c r="W39" i="43"/>
  <c r="V39" i="43"/>
  <c r="V72" i="43" s="1"/>
  <c r="U39" i="43"/>
  <c r="U72" i="43" s="1"/>
  <c r="T39" i="43"/>
  <c r="S39" i="43"/>
  <c r="R39" i="43"/>
  <c r="R72" i="43" s="1"/>
  <c r="Q39" i="43"/>
  <c r="Q72" i="43" s="1"/>
  <c r="P39" i="43"/>
  <c r="P72" i="43" s="1"/>
  <c r="O39" i="43"/>
  <c r="N39" i="43"/>
  <c r="N72" i="43" s="1"/>
  <c r="M39" i="43"/>
  <c r="M72" i="43" s="1"/>
  <c r="L39" i="43"/>
  <c r="K39" i="43"/>
  <c r="K72" i="43" s="1"/>
  <c r="J39" i="43"/>
  <c r="J72" i="43" s="1"/>
  <c r="I39" i="43"/>
  <c r="I72" i="43" s="1"/>
  <c r="H39" i="43"/>
  <c r="H72" i="43" s="1"/>
  <c r="G39" i="43"/>
  <c r="F39" i="43"/>
  <c r="F72" i="43" s="1"/>
  <c r="E39" i="43"/>
  <c r="E72" i="43" s="1"/>
  <c r="D39" i="43"/>
  <c r="D90" i="43" s="1"/>
  <c r="C39" i="43"/>
  <c r="C90" i="43" s="1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D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V72" i="42"/>
  <c r="S72" i="42"/>
  <c r="N72" i="42"/>
  <c r="K72" i="42"/>
  <c r="C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I63" i="42" s="1"/>
  <c r="H67" i="42"/>
  <c r="G67" i="42"/>
  <c r="F67" i="42"/>
  <c r="E67" i="42"/>
  <c r="D67" i="42"/>
  <c r="C67" i="42"/>
  <c r="B67" i="42"/>
  <c r="W66" i="42"/>
  <c r="W63" i="42" s="1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T63" i="42" s="1"/>
  <c r="S64" i="42"/>
  <c r="S63" i="42" s="1"/>
  <c r="R64" i="42"/>
  <c r="Q64" i="42"/>
  <c r="Q63" i="42" s="1"/>
  <c r="P64" i="42"/>
  <c r="O64" i="42"/>
  <c r="N64" i="42"/>
  <c r="M64" i="42"/>
  <c r="L64" i="42"/>
  <c r="L63" i="42" s="1"/>
  <c r="K64" i="42"/>
  <c r="K63" i="42" s="1"/>
  <c r="J64" i="42"/>
  <c r="I64" i="42"/>
  <c r="H64" i="42"/>
  <c r="G64" i="42"/>
  <c r="F64" i="42"/>
  <c r="E64" i="42"/>
  <c r="D64" i="42"/>
  <c r="C64" i="42"/>
  <c r="B64" i="42"/>
  <c r="W39" i="42"/>
  <c r="V39" i="42"/>
  <c r="U39" i="42"/>
  <c r="U72" i="42" s="1"/>
  <c r="T39" i="42"/>
  <c r="T72" i="42" s="1"/>
  <c r="S39" i="42"/>
  <c r="R39" i="42"/>
  <c r="Q39" i="42"/>
  <c r="Q72" i="42" s="1"/>
  <c r="P39" i="42"/>
  <c r="P72" i="42" s="1"/>
  <c r="O39" i="42"/>
  <c r="N39" i="42"/>
  <c r="M39" i="42"/>
  <c r="M72" i="42" s="1"/>
  <c r="L39" i="42"/>
  <c r="L72" i="42" s="1"/>
  <c r="K39" i="42"/>
  <c r="J39" i="42"/>
  <c r="I39" i="42"/>
  <c r="I72" i="42" s="1"/>
  <c r="H39" i="42"/>
  <c r="H72" i="42" s="1"/>
  <c r="G39" i="42"/>
  <c r="F39" i="42"/>
  <c r="F72" i="42" s="1"/>
  <c r="E39" i="42"/>
  <c r="E72" i="42" s="1"/>
  <c r="D39" i="42"/>
  <c r="D72" i="42" s="1"/>
  <c r="C39" i="42"/>
  <c r="C90" i="42" s="1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T72" i="41"/>
  <c r="L72" i="41"/>
  <c r="D72" i="41"/>
  <c r="C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D63" i="41" s="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W63" i="41" s="1"/>
  <c r="V64" i="41"/>
  <c r="U64" i="41"/>
  <c r="T64" i="41"/>
  <c r="T63" i="41" s="1"/>
  <c r="S64" i="41"/>
  <c r="R64" i="41"/>
  <c r="R63" i="41" s="1"/>
  <c r="Q64" i="41"/>
  <c r="P64" i="41"/>
  <c r="O64" i="41"/>
  <c r="N64" i="41"/>
  <c r="M64" i="41"/>
  <c r="L64" i="41"/>
  <c r="L63" i="41" s="1"/>
  <c r="K64" i="41"/>
  <c r="J64" i="41"/>
  <c r="J63" i="41" s="1"/>
  <c r="I64" i="41"/>
  <c r="H64" i="41"/>
  <c r="H63" i="41" s="1"/>
  <c r="G64" i="41"/>
  <c r="F64" i="41"/>
  <c r="E64" i="41"/>
  <c r="D64" i="41"/>
  <c r="C64" i="41"/>
  <c r="B64" i="41"/>
  <c r="W39" i="41"/>
  <c r="W72" i="41" s="1"/>
  <c r="V39" i="41"/>
  <c r="V90" i="41" s="1"/>
  <c r="U39" i="41"/>
  <c r="T39" i="41"/>
  <c r="T90" i="41" s="1"/>
  <c r="S39" i="41"/>
  <c r="S90" i="41" s="1"/>
  <c r="R39" i="41"/>
  <c r="Q39" i="41"/>
  <c r="Q72" i="41" s="1"/>
  <c r="P39" i="41"/>
  <c r="O39" i="41"/>
  <c r="O72" i="41" s="1"/>
  <c r="N39" i="41"/>
  <c r="N90" i="41" s="1"/>
  <c r="M39" i="41"/>
  <c r="L39" i="41"/>
  <c r="L90" i="41" s="1"/>
  <c r="K39" i="41"/>
  <c r="K90" i="41" s="1"/>
  <c r="J39" i="41"/>
  <c r="I39" i="41"/>
  <c r="I90" i="43" s="1"/>
  <c r="H39" i="41"/>
  <c r="G39" i="41"/>
  <c r="G72" i="41" s="1"/>
  <c r="F39" i="41"/>
  <c r="F90" i="41" s="1"/>
  <c r="E39" i="41"/>
  <c r="D39" i="41"/>
  <c r="C39" i="41"/>
  <c r="C90" i="41" s="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V178" i="4" s="1"/>
  <c r="U33" i="40"/>
  <c r="U38" i="40" s="1"/>
  <c r="T33" i="40"/>
  <c r="T38" i="40" s="1"/>
  <c r="S33" i="40"/>
  <c r="S38" i="40" s="1"/>
  <c r="R33" i="40"/>
  <c r="R38" i="40" s="1"/>
  <c r="Q33" i="40"/>
  <c r="Q38" i="40" s="1"/>
  <c r="Q178" i="4" s="1"/>
  <c r="P33" i="40"/>
  <c r="P38" i="40" s="1"/>
  <c r="P178" i="4" s="1"/>
  <c r="O33" i="40"/>
  <c r="O38" i="40" s="1"/>
  <c r="O178" i="4" s="1"/>
  <c r="N33" i="40"/>
  <c r="N123" i="4" s="1"/>
  <c r="M33" i="40"/>
  <c r="M38" i="40" s="1"/>
  <c r="M178" i="4" s="1"/>
  <c r="L33" i="40"/>
  <c r="L38" i="40" s="1"/>
  <c r="K33" i="40"/>
  <c r="K38" i="40" s="1"/>
  <c r="J33" i="40"/>
  <c r="J38" i="40" s="1"/>
  <c r="I33" i="40"/>
  <c r="I38" i="40" s="1"/>
  <c r="H33" i="40"/>
  <c r="H38" i="40" s="1"/>
  <c r="H178" i="4" s="1"/>
  <c r="G33" i="40"/>
  <c r="G38" i="40" s="1"/>
  <c r="G178" i="4" s="1"/>
  <c r="F33" i="40"/>
  <c r="F123" i="4" s="1"/>
  <c r="E33" i="40"/>
  <c r="E38" i="40" s="1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E80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E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D60" i="39"/>
  <c r="C60" i="39"/>
  <c r="B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V57" i="39"/>
  <c r="O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J51" i="39" s="1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B51" i="39" s="1"/>
  <c r="W52" i="39"/>
  <c r="V52" i="39"/>
  <c r="V51" i="39" s="1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U27" i="39"/>
  <c r="U80" i="39" s="1"/>
  <c r="T27" i="39"/>
  <c r="T63" i="39" s="1"/>
  <c r="S27" i="39"/>
  <c r="S63" i="39" s="1"/>
  <c r="R27" i="39"/>
  <c r="R80" i="39" s="1"/>
  <c r="Q27" i="39"/>
  <c r="P27" i="39"/>
  <c r="O27" i="39"/>
  <c r="O63" i="39" s="1"/>
  <c r="N27" i="39"/>
  <c r="N63" i="39" s="1"/>
  <c r="M27" i="39"/>
  <c r="L27" i="39"/>
  <c r="L63" i="39" s="1"/>
  <c r="K27" i="39"/>
  <c r="J27" i="39"/>
  <c r="I27" i="39"/>
  <c r="H27" i="39"/>
  <c r="G27" i="39"/>
  <c r="G63" i="39" s="1"/>
  <c r="F27" i="39"/>
  <c r="F63" i="39" s="1"/>
  <c r="E27" i="39"/>
  <c r="D27" i="39"/>
  <c r="D63" i="39" s="1"/>
  <c r="C27" i="39"/>
  <c r="B27" i="39"/>
  <c r="W24" i="39"/>
  <c r="V24" i="39"/>
  <c r="U24" i="39"/>
  <c r="U60" i="39" s="1"/>
  <c r="T24" i="39"/>
  <c r="T60" i="39" s="1"/>
  <c r="S24" i="39"/>
  <c r="S60" i="39" s="1"/>
  <c r="R24" i="39"/>
  <c r="R79" i="39" s="1"/>
  <c r="Q24" i="39"/>
  <c r="P24" i="39"/>
  <c r="P60" i="39" s="1"/>
  <c r="O24" i="39"/>
  <c r="O79" i="39" s="1"/>
  <c r="N24" i="39"/>
  <c r="M24" i="39"/>
  <c r="M60" i="39" s="1"/>
  <c r="L24" i="39"/>
  <c r="L60" i="39" s="1"/>
  <c r="K24" i="39"/>
  <c r="K79" i="39" s="1"/>
  <c r="J24" i="39"/>
  <c r="J60" i="39" s="1"/>
  <c r="I24" i="39"/>
  <c r="H24" i="39"/>
  <c r="H60" i="39" s="1"/>
  <c r="G24" i="39"/>
  <c r="F24" i="39"/>
  <c r="E24" i="39"/>
  <c r="E60" i="39" s="1"/>
  <c r="D24" i="39"/>
  <c r="C24" i="39"/>
  <c r="B24" i="39"/>
  <c r="W16" i="39"/>
  <c r="V16" i="39"/>
  <c r="U16" i="39"/>
  <c r="T16" i="39"/>
  <c r="S16" i="39"/>
  <c r="S57" i="39" s="1"/>
  <c r="R16" i="39"/>
  <c r="R57" i="39" s="1"/>
  <c r="Q16" i="39"/>
  <c r="Q57" i="39" s="1"/>
  <c r="P16" i="39"/>
  <c r="P57" i="39" s="1"/>
  <c r="O16" i="39"/>
  <c r="N16" i="39"/>
  <c r="N57" i="39" s="1"/>
  <c r="M16" i="39"/>
  <c r="L16" i="39"/>
  <c r="K16" i="39"/>
  <c r="J16" i="39"/>
  <c r="I16" i="39"/>
  <c r="I57" i="39" s="1"/>
  <c r="H16" i="39"/>
  <c r="H78" i="39" s="1"/>
  <c r="G16" i="39"/>
  <c r="G57" i="39" s="1"/>
  <c r="F16" i="39"/>
  <c r="F57" i="39" s="1"/>
  <c r="E16" i="39"/>
  <c r="D16" i="39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Q78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D63" i="38"/>
  <c r="C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U57" i="38"/>
  <c r="P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V27" i="38"/>
  <c r="V63" i="38" s="1"/>
  <c r="U27" i="38"/>
  <c r="U63" i="38" s="1"/>
  <c r="T27" i="38"/>
  <c r="T80" i="38" s="1"/>
  <c r="S27" i="38"/>
  <c r="S80" i="38" s="1"/>
  <c r="R27" i="38"/>
  <c r="R80" i="38" s="1"/>
  <c r="Q27" i="38"/>
  <c r="Q80" i="38" s="1"/>
  <c r="P27" i="38"/>
  <c r="O27" i="38"/>
  <c r="N27" i="38"/>
  <c r="N63" i="38" s="1"/>
  <c r="M27" i="38"/>
  <c r="M63" i="38" s="1"/>
  <c r="L27" i="38"/>
  <c r="L63" i="38" s="1"/>
  <c r="K27" i="38"/>
  <c r="K63" i="38" s="1"/>
  <c r="J27" i="38"/>
  <c r="J63" i="38" s="1"/>
  <c r="I27" i="38"/>
  <c r="I63" i="38" s="1"/>
  <c r="H27" i="38"/>
  <c r="G27" i="38"/>
  <c r="F27" i="38"/>
  <c r="F63" i="38" s="1"/>
  <c r="E27" i="38"/>
  <c r="E63" i="38" s="1"/>
  <c r="D27" i="38"/>
  <c r="C27" i="38"/>
  <c r="B27" i="38"/>
  <c r="W24" i="38"/>
  <c r="V24" i="38"/>
  <c r="U24" i="38"/>
  <c r="T24" i="38"/>
  <c r="T60" i="38" s="1"/>
  <c r="S24" i="38"/>
  <c r="S60" i="38" s="1"/>
  <c r="R24" i="38"/>
  <c r="R79" i="38" s="1"/>
  <c r="Q24" i="38"/>
  <c r="Q79" i="38" s="1"/>
  <c r="P24" i="38"/>
  <c r="P79" i="38" s="1"/>
  <c r="O24" i="38"/>
  <c r="O79" i="38" s="1"/>
  <c r="N24" i="38"/>
  <c r="M24" i="38"/>
  <c r="L24" i="38"/>
  <c r="L60" i="38" s="1"/>
  <c r="K24" i="38"/>
  <c r="K60" i="38" s="1"/>
  <c r="J24" i="38"/>
  <c r="J79" i="38" s="1"/>
  <c r="I24" i="38"/>
  <c r="I79" i="38" s="1"/>
  <c r="H24" i="38"/>
  <c r="H79" i="38" s="1"/>
  <c r="G24" i="38"/>
  <c r="F24" i="38"/>
  <c r="E24" i="38"/>
  <c r="D24" i="38"/>
  <c r="D60" i="38" s="1"/>
  <c r="C24" i="38"/>
  <c r="C60" i="38" s="1"/>
  <c r="B24" i="38"/>
  <c r="B60" i="38" s="1"/>
  <c r="W16" i="38"/>
  <c r="W57" i="38" s="1"/>
  <c r="V16" i="38"/>
  <c r="V57" i="38" s="1"/>
  <c r="U16" i="38"/>
  <c r="T16" i="38"/>
  <c r="S16" i="38"/>
  <c r="R16" i="38"/>
  <c r="R57" i="38" s="1"/>
  <c r="Q16" i="38"/>
  <c r="Q57" i="38" s="1"/>
  <c r="P16" i="38"/>
  <c r="O16" i="38"/>
  <c r="O57" i="38" s="1"/>
  <c r="N16" i="38"/>
  <c r="N57" i="38" s="1"/>
  <c r="M16" i="38"/>
  <c r="M78" i="38" s="1"/>
  <c r="L16" i="38"/>
  <c r="K16" i="38"/>
  <c r="J16" i="38"/>
  <c r="J57" i="38" s="1"/>
  <c r="I16" i="38"/>
  <c r="I57" i="38" s="1"/>
  <c r="H16" i="38"/>
  <c r="H78" i="38" s="1"/>
  <c r="G16" i="38"/>
  <c r="G78" i="38" s="1"/>
  <c r="F16" i="38"/>
  <c r="F78" i="38" s="1"/>
  <c r="E16" i="38"/>
  <c r="E78" i="38" s="1"/>
  <c r="D16" i="38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U80" i="37"/>
  <c r="T80" i="37"/>
  <c r="E80" i="37"/>
  <c r="S79" i="37"/>
  <c r="R79" i="37"/>
  <c r="K79" i="37"/>
  <c r="J79" i="37"/>
  <c r="B79" i="37"/>
  <c r="I78" i="37"/>
  <c r="H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S63" i="37"/>
  <c r="R63" i="37"/>
  <c r="Q63" i="37"/>
  <c r="P63" i="37"/>
  <c r="K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S60" i="37"/>
  <c r="R60" i="37"/>
  <c r="Q60" i="37"/>
  <c r="P60" i="37"/>
  <c r="K60" i="37"/>
  <c r="J60" i="37"/>
  <c r="I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7" i="37"/>
  <c r="U57" i="37"/>
  <c r="T57" i="37"/>
  <c r="M57" i="37"/>
  <c r="L57" i="37"/>
  <c r="G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N51" i="37" s="1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P51" i="37" s="1"/>
  <c r="O52" i="37"/>
  <c r="N52" i="37"/>
  <c r="M52" i="37"/>
  <c r="M51" i="37" s="1"/>
  <c r="L52" i="37"/>
  <c r="L51" i="37" s="1"/>
  <c r="K52" i="37"/>
  <c r="K51" i="37" s="1"/>
  <c r="J52" i="37"/>
  <c r="I52" i="37"/>
  <c r="H52" i="37"/>
  <c r="G52" i="37"/>
  <c r="F52" i="37"/>
  <c r="E52" i="37"/>
  <c r="D52" i="37"/>
  <c r="D51" i="37" s="1"/>
  <c r="C52" i="37"/>
  <c r="B52" i="37"/>
  <c r="W27" i="37"/>
  <c r="V27" i="37"/>
  <c r="U27" i="37"/>
  <c r="U63" i="37" s="1"/>
  <c r="T27" i="37"/>
  <c r="T63" i="37" s="1"/>
  <c r="S27" i="37"/>
  <c r="S80" i="37" s="1"/>
  <c r="R27" i="37"/>
  <c r="R80" i="37" s="1"/>
  <c r="Q27" i="37"/>
  <c r="Q80" i="37" s="1"/>
  <c r="P27" i="37"/>
  <c r="P80" i="37" s="1"/>
  <c r="O27" i="37"/>
  <c r="N27" i="37"/>
  <c r="M27" i="37"/>
  <c r="M63" i="37" s="1"/>
  <c r="L27" i="37"/>
  <c r="L63" i="37" s="1"/>
  <c r="K27" i="37"/>
  <c r="K80" i="37" s="1"/>
  <c r="J27" i="37"/>
  <c r="J80" i="37" s="1"/>
  <c r="I27" i="37"/>
  <c r="I80" i="37" s="1"/>
  <c r="H27" i="37"/>
  <c r="H80" i="37" s="1"/>
  <c r="G27" i="37"/>
  <c r="F27" i="37"/>
  <c r="E27" i="37"/>
  <c r="E63" i="37" s="1"/>
  <c r="D27" i="37"/>
  <c r="D63" i="37" s="1"/>
  <c r="C27" i="37"/>
  <c r="C80" i="37" s="1"/>
  <c r="B27" i="37"/>
  <c r="B80" i="37" s="1"/>
  <c r="W24" i="37"/>
  <c r="W79" i="37" s="1"/>
  <c r="V24" i="37"/>
  <c r="V79" i="37" s="1"/>
  <c r="U24" i="37"/>
  <c r="T24" i="37"/>
  <c r="S24" i="37"/>
  <c r="S79" i="39" s="1"/>
  <c r="R24" i="37"/>
  <c r="Q24" i="37"/>
  <c r="Q79" i="37" s="1"/>
  <c r="P24" i="37"/>
  <c r="P79" i="37" s="1"/>
  <c r="O24" i="37"/>
  <c r="O79" i="37" s="1"/>
  <c r="N24" i="37"/>
  <c r="N79" i="37" s="1"/>
  <c r="M24" i="37"/>
  <c r="L24" i="37"/>
  <c r="K24" i="37"/>
  <c r="J24" i="37"/>
  <c r="I24" i="37"/>
  <c r="I79" i="37" s="1"/>
  <c r="H24" i="37"/>
  <c r="H79" i="37" s="1"/>
  <c r="G24" i="37"/>
  <c r="G79" i="37" s="1"/>
  <c r="F24" i="37"/>
  <c r="F79" i="37" s="1"/>
  <c r="E24" i="37"/>
  <c r="D24" i="37"/>
  <c r="C24" i="37"/>
  <c r="C60" i="37" s="1"/>
  <c r="B24" i="37"/>
  <c r="B60" i="37" s="1"/>
  <c r="W16" i="37"/>
  <c r="W78" i="37" s="1"/>
  <c r="V16" i="37"/>
  <c r="V78" i="37" s="1"/>
  <c r="U16" i="37"/>
  <c r="U78" i="37" s="1"/>
  <c r="T16" i="37"/>
  <c r="T78" i="37" s="1"/>
  <c r="S16" i="37"/>
  <c r="R16" i="37"/>
  <c r="Q16" i="37"/>
  <c r="Q57" i="37" s="1"/>
  <c r="P16" i="37"/>
  <c r="P57" i="37" s="1"/>
  <c r="O16" i="37"/>
  <c r="O78" i="37" s="1"/>
  <c r="N16" i="37"/>
  <c r="N78" i="37" s="1"/>
  <c r="M16" i="37"/>
  <c r="M78" i="37" s="1"/>
  <c r="L16" i="37"/>
  <c r="L78" i="37" s="1"/>
  <c r="K16" i="37"/>
  <c r="J16" i="37"/>
  <c r="I16" i="37"/>
  <c r="I57" i="37" s="1"/>
  <c r="H16" i="37"/>
  <c r="H57" i="37" s="1"/>
  <c r="G16" i="37"/>
  <c r="G78" i="37" s="1"/>
  <c r="F16" i="37"/>
  <c r="F78" i="37" s="1"/>
  <c r="E16" i="37"/>
  <c r="E78" i="37" s="1"/>
  <c r="D16" i="37"/>
  <c r="D78" i="37" s="1"/>
  <c r="C16" i="37"/>
  <c r="B16" i="37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V177" i="4" s="1"/>
  <c r="U33" i="36"/>
  <c r="U38" i="36" s="1"/>
  <c r="T33" i="36"/>
  <c r="T38" i="36" s="1"/>
  <c r="S33" i="36"/>
  <c r="S38" i="36" s="1"/>
  <c r="S177" i="4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J177" i="4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D63" i="35"/>
  <c r="C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R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B51" i="35" s="1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O51" i="35" s="1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S51" i="35" s="1"/>
  <c r="R52" i="35"/>
  <c r="Q52" i="35"/>
  <c r="P52" i="35"/>
  <c r="O52" i="35"/>
  <c r="N52" i="35"/>
  <c r="M52" i="35"/>
  <c r="L52" i="35"/>
  <c r="L51" i="35" s="1"/>
  <c r="K52" i="35"/>
  <c r="K51" i="35" s="1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U27" i="35"/>
  <c r="T27" i="35"/>
  <c r="S27" i="35"/>
  <c r="R27" i="35"/>
  <c r="R63" i="35" s="1"/>
  <c r="Q27" i="35"/>
  <c r="P27" i="35"/>
  <c r="O27" i="35"/>
  <c r="O63" i="35" s="1"/>
  <c r="N27" i="35"/>
  <c r="N63" i="35" s="1"/>
  <c r="M27" i="35"/>
  <c r="L27" i="35"/>
  <c r="K27" i="35"/>
  <c r="J27" i="35"/>
  <c r="J80" i="35" s="1"/>
  <c r="I27" i="35"/>
  <c r="H27" i="35"/>
  <c r="G27" i="35"/>
  <c r="G63" i="35" s="1"/>
  <c r="F27" i="35"/>
  <c r="F63" i="35" s="1"/>
  <c r="E27" i="35"/>
  <c r="E63" i="35" s="1"/>
  <c r="D27" i="35"/>
  <c r="C27" i="35"/>
  <c r="B27" i="35"/>
  <c r="B63" i="35" s="1"/>
  <c r="W24" i="35"/>
  <c r="V24" i="35"/>
  <c r="U24" i="35"/>
  <c r="U60" i="35" s="1"/>
  <c r="T24" i="35"/>
  <c r="S24" i="35"/>
  <c r="R24" i="35"/>
  <c r="Q24" i="35"/>
  <c r="P24" i="35"/>
  <c r="O24" i="35"/>
  <c r="N24" i="35"/>
  <c r="M24" i="35"/>
  <c r="M60" i="35" s="1"/>
  <c r="L24" i="35"/>
  <c r="L60" i="35" s="1"/>
  <c r="K24" i="35"/>
  <c r="K60" i="35" s="1"/>
  <c r="J24" i="35"/>
  <c r="I24" i="35"/>
  <c r="H24" i="35"/>
  <c r="H60" i="35" s="1"/>
  <c r="G24" i="35"/>
  <c r="F24" i="35"/>
  <c r="E24" i="35"/>
  <c r="E60" i="35" s="1"/>
  <c r="D24" i="35"/>
  <c r="D60" i="35" s="1"/>
  <c r="C24" i="35"/>
  <c r="C60" i="35" s="1"/>
  <c r="B24" i="35"/>
  <c r="W16" i="35"/>
  <c r="W57" i="35" s="1"/>
  <c r="V16" i="35"/>
  <c r="V57" i="35" s="1"/>
  <c r="U16" i="35"/>
  <c r="T16" i="35"/>
  <c r="T57" i="35" s="1"/>
  <c r="S16" i="35"/>
  <c r="S57" i="35" s="1"/>
  <c r="R16" i="35"/>
  <c r="Q16" i="35"/>
  <c r="Q57" i="35" s="1"/>
  <c r="P16" i="35"/>
  <c r="O16" i="35"/>
  <c r="N16" i="35"/>
  <c r="M16" i="35"/>
  <c r="L16" i="35"/>
  <c r="K16" i="35"/>
  <c r="K57" i="35" s="1"/>
  <c r="J16" i="35"/>
  <c r="J57" i="35" s="1"/>
  <c r="I16" i="35"/>
  <c r="I57" i="35" s="1"/>
  <c r="H16" i="35"/>
  <c r="H57" i="35" s="1"/>
  <c r="G16" i="35"/>
  <c r="G57" i="35" s="1"/>
  <c r="F16" i="35"/>
  <c r="F57" i="35" s="1"/>
  <c r="E16" i="35"/>
  <c r="D16" i="35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U63" i="34"/>
  <c r="Q63" i="34"/>
  <c r="M63" i="34"/>
  <c r="J63" i="34"/>
  <c r="I63" i="34"/>
  <c r="E63" i="34"/>
  <c r="B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C60" i="34"/>
  <c r="B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B51" i="34" s="1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R51" i="34" s="1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J51" i="34"/>
  <c r="W27" i="34"/>
  <c r="V27" i="34"/>
  <c r="V63" i="34" s="1"/>
  <c r="U27" i="34"/>
  <c r="T27" i="34"/>
  <c r="T80" i="34" s="1"/>
  <c r="S27" i="34"/>
  <c r="S80" i="34" s="1"/>
  <c r="R27" i="34"/>
  <c r="R63" i="34" s="1"/>
  <c r="Q27" i="34"/>
  <c r="Q80" i="34" s="1"/>
  <c r="P27" i="34"/>
  <c r="P63" i="34" s="1"/>
  <c r="O27" i="34"/>
  <c r="N27" i="34"/>
  <c r="N63" i="34" s="1"/>
  <c r="M27" i="34"/>
  <c r="L27" i="34"/>
  <c r="K27" i="34"/>
  <c r="K80" i="34" s="1"/>
  <c r="J27" i="34"/>
  <c r="J80" i="34" s="1"/>
  <c r="I27" i="34"/>
  <c r="I80" i="34" s="1"/>
  <c r="H27" i="34"/>
  <c r="H63" i="34" s="1"/>
  <c r="G27" i="34"/>
  <c r="F27" i="34"/>
  <c r="F63" i="34" s="1"/>
  <c r="E27" i="34"/>
  <c r="D27" i="34"/>
  <c r="C27" i="34"/>
  <c r="C80" i="34" s="1"/>
  <c r="B27" i="34"/>
  <c r="B80" i="34" s="1"/>
  <c r="W24" i="34"/>
  <c r="V24" i="34"/>
  <c r="U24" i="34"/>
  <c r="T24" i="34"/>
  <c r="S24" i="34"/>
  <c r="S60" i="34" s="1"/>
  <c r="R24" i="34"/>
  <c r="R60" i="34" s="1"/>
  <c r="Q24" i="34"/>
  <c r="Q79" i="34" s="1"/>
  <c r="P24" i="34"/>
  <c r="O24" i="34"/>
  <c r="N24" i="34"/>
  <c r="N79" i="34" s="1"/>
  <c r="M24" i="34"/>
  <c r="L24" i="34"/>
  <c r="K24" i="34"/>
  <c r="K60" i="34" s="1"/>
  <c r="J24" i="34"/>
  <c r="J60" i="34" s="1"/>
  <c r="I24" i="34"/>
  <c r="H24" i="34"/>
  <c r="G24" i="34"/>
  <c r="F24" i="34"/>
  <c r="E24" i="34"/>
  <c r="D24" i="34"/>
  <c r="C24" i="34"/>
  <c r="B24" i="34"/>
  <c r="B79" i="34" s="1"/>
  <c r="W16" i="34"/>
  <c r="V16" i="34"/>
  <c r="V78" i="34" s="1"/>
  <c r="U16" i="34"/>
  <c r="U78" i="34" s="1"/>
  <c r="T16" i="34"/>
  <c r="T57" i="34" s="1"/>
  <c r="S16" i="34"/>
  <c r="R16" i="34"/>
  <c r="R57" i="34" s="1"/>
  <c r="Q16" i="34"/>
  <c r="Q57" i="34" s="1"/>
  <c r="P16" i="34"/>
  <c r="O16" i="34"/>
  <c r="N16" i="34"/>
  <c r="N78" i="34" s="1"/>
  <c r="M16" i="34"/>
  <c r="M57" i="34" s="1"/>
  <c r="L16" i="34"/>
  <c r="L57" i="34" s="1"/>
  <c r="K16" i="34"/>
  <c r="J16" i="34"/>
  <c r="J57" i="34" s="1"/>
  <c r="I16" i="34"/>
  <c r="I57" i="34" s="1"/>
  <c r="H16" i="34"/>
  <c r="H78" i="34" s="1"/>
  <c r="G16" i="34"/>
  <c r="G78" i="34" s="1"/>
  <c r="F16" i="34"/>
  <c r="F57" i="34" s="1"/>
  <c r="E16" i="34"/>
  <c r="E78" i="34" s="1"/>
  <c r="D16" i="34"/>
  <c r="D57" i="34" s="1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B79" i="33"/>
  <c r="H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T63" i="33"/>
  <c r="I63" i="33"/>
  <c r="H63" i="33"/>
  <c r="D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C60" i="33"/>
  <c r="B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M57" i="33"/>
  <c r="L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H51" i="33" s="1"/>
  <c r="G55" i="33"/>
  <c r="G51" i="33" s="1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I51" i="33" s="1"/>
  <c r="H53" i="33"/>
  <c r="G53" i="33"/>
  <c r="F53" i="33"/>
  <c r="E53" i="33"/>
  <c r="D53" i="33"/>
  <c r="C53" i="33"/>
  <c r="B53" i="33"/>
  <c r="W52" i="33"/>
  <c r="V52" i="33"/>
  <c r="U52" i="33"/>
  <c r="T52" i="33"/>
  <c r="S52" i="33"/>
  <c r="S51" i="33" s="1"/>
  <c r="R52" i="33"/>
  <c r="R51" i="33" s="1"/>
  <c r="Q52" i="33"/>
  <c r="P52" i="33"/>
  <c r="O52" i="33"/>
  <c r="N52" i="33"/>
  <c r="M52" i="33"/>
  <c r="L52" i="33"/>
  <c r="K52" i="33"/>
  <c r="K51" i="33" s="1"/>
  <c r="J52" i="33"/>
  <c r="I52" i="33"/>
  <c r="H52" i="33"/>
  <c r="G52" i="33"/>
  <c r="F52" i="33"/>
  <c r="E52" i="33"/>
  <c r="D52" i="33"/>
  <c r="C52" i="33"/>
  <c r="B52" i="33"/>
  <c r="W27" i="33"/>
  <c r="V27" i="33"/>
  <c r="U27" i="33"/>
  <c r="U80" i="34" s="1"/>
  <c r="T27" i="33"/>
  <c r="T80" i="33" s="1"/>
  <c r="S27" i="33"/>
  <c r="S80" i="33" s="1"/>
  <c r="R27" i="33"/>
  <c r="R80" i="33" s="1"/>
  <c r="Q27" i="33"/>
  <c r="Q80" i="33" s="1"/>
  <c r="P27" i="33"/>
  <c r="P80" i="33" s="1"/>
  <c r="O27" i="33"/>
  <c r="N27" i="33"/>
  <c r="M27" i="33"/>
  <c r="L27" i="33"/>
  <c r="L80" i="33" s="1"/>
  <c r="K27" i="33"/>
  <c r="K80" i="33" s="1"/>
  <c r="J27" i="33"/>
  <c r="J80" i="33" s="1"/>
  <c r="I27" i="33"/>
  <c r="I80" i="33" s="1"/>
  <c r="H27" i="33"/>
  <c r="H80" i="33" s="1"/>
  <c r="G27" i="33"/>
  <c r="F27" i="33"/>
  <c r="E27" i="33"/>
  <c r="D27" i="33"/>
  <c r="D80" i="33" s="1"/>
  <c r="C27" i="33"/>
  <c r="C80" i="33" s="1"/>
  <c r="B27" i="33"/>
  <c r="B80" i="33" s="1"/>
  <c r="W24" i="33"/>
  <c r="W79" i="33" s="1"/>
  <c r="V24" i="33"/>
  <c r="V79" i="33" s="1"/>
  <c r="U24" i="33"/>
  <c r="T24" i="33"/>
  <c r="S24" i="33"/>
  <c r="S79" i="33" s="1"/>
  <c r="R24" i="33"/>
  <c r="R60" i="33" s="1"/>
  <c r="Q24" i="33"/>
  <c r="Q79" i="33" s="1"/>
  <c r="P24" i="33"/>
  <c r="P79" i="33" s="1"/>
  <c r="O24" i="33"/>
  <c r="O79" i="33" s="1"/>
  <c r="N24" i="33"/>
  <c r="N79" i="33" s="1"/>
  <c r="M24" i="33"/>
  <c r="L24" i="33"/>
  <c r="K24" i="33"/>
  <c r="K79" i="33" s="1"/>
  <c r="J24" i="33"/>
  <c r="J60" i="33" s="1"/>
  <c r="I24" i="33"/>
  <c r="I79" i="33" s="1"/>
  <c r="H24" i="33"/>
  <c r="H79" i="33" s="1"/>
  <c r="G24" i="33"/>
  <c r="G79" i="33" s="1"/>
  <c r="F24" i="33"/>
  <c r="F79" i="33" s="1"/>
  <c r="E24" i="33"/>
  <c r="D24" i="33"/>
  <c r="C24" i="33"/>
  <c r="C79" i="33" s="1"/>
  <c r="B24" i="33"/>
  <c r="W16" i="33"/>
  <c r="W78" i="33" s="1"/>
  <c r="V16" i="33"/>
  <c r="V78" i="33" s="1"/>
  <c r="U16" i="33"/>
  <c r="U78" i="33" s="1"/>
  <c r="T16" i="33"/>
  <c r="T78" i="33" s="1"/>
  <c r="S16" i="33"/>
  <c r="R16" i="33"/>
  <c r="Q16" i="33"/>
  <c r="Q78" i="34" s="1"/>
  <c r="P16" i="33"/>
  <c r="P57" i="33" s="1"/>
  <c r="O16" i="33"/>
  <c r="O78" i="33" s="1"/>
  <c r="N16" i="33"/>
  <c r="N78" i="33" s="1"/>
  <c r="M16" i="33"/>
  <c r="M78" i="33" s="1"/>
  <c r="L16" i="33"/>
  <c r="L78" i="33" s="1"/>
  <c r="K16" i="33"/>
  <c r="J16" i="33"/>
  <c r="I16" i="33"/>
  <c r="I78" i="34" s="1"/>
  <c r="H16" i="33"/>
  <c r="H57" i="33" s="1"/>
  <c r="G16" i="33"/>
  <c r="G78" i="33" s="1"/>
  <c r="F16" i="33"/>
  <c r="F78" i="33" s="1"/>
  <c r="E16" i="33"/>
  <c r="E78" i="33" s="1"/>
  <c r="D16" i="33"/>
  <c r="D78" i="33" s="1"/>
  <c r="C16" i="33"/>
  <c r="B16" i="33"/>
  <c r="A1" i="33"/>
  <c r="P38" i="32"/>
  <c r="P176" i="4" s="1"/>
  <c r="H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J176" i="4" s="1"/>
  <c r="I33" i="32"/>
  <c r="I38" i="32" s="1"/>
  <c r="I176" i="4" s="1"/>
  <c r="H33" i="32"/>
  <c r="G33" i="32"/>
  <c r="G38" i="32" s="1"/>
  <c r="F33" i="32"/>
  <c r="F38" i="32" s="1"/>
  <c r="E33" i="32"/>
  <c r="E38" i="32" s="1"/>
  <c r="D33" i="32"/>
  <c r="D38" i="32" s="1"/>
  <c r="D176" i="4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P105" i="31"/>
  <c r="H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T99" i="31"/>
  <c r="L99" i="31"/>
  <c r="F99" i="31"/>
  <c r="D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T94" i="31"/>
  <c r="L94" i="31"/>
  <c r="D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G84" i="31" s="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L90" i="31"/>
  <c r="W89" i="31"/>
  <c r="W84" i="31" s="1"/>
  <c r="V89" i="31"/>
  <c r="U89" i="31"/>
  <c r="T89" i="31"/>
  <c r="S89" i="31"/>
  <c r="R89" i="31"/>
  <c r="Q89" i="31"/>
  <c r="P89" i="31"/>
  <c r="O89" i="31"/>
  <c r="O84" i="31" s="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M84" i="31" s="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E84" i="31" s="1"/>
  <c r="D86" i="31"/>
  <c r="C86" i="31"/>
  <c r="B86" i="31"/>
  <c r="W85" i="31"/>
  <c r="V85" i="31"/>
  <c r="V84" i="31" s="1"/>
  <c r="U85" i="31"/>
  <c r="U84" i="31" s="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W105" i="31" s="1"/>
  <c r="V66" i="31"/>
  <c r="V105" i="31" s="1"/>
  <c r="U66" i="31"/>
  <c r="T66" i="31"/>
  <c r="T105" i="31" s="1"/>
  <c r="S66" i="31"/>
  <c r="R66" i="31"/>
  <c r="Q66" i="31"/>
  <c r="Q105" i="31" s="1"/>
  <c r="P66" i="31"/>
  <c r="O66" i="31"/>
  <c r="O105" i="31" s="1"/>
  <c r="N66" i="31"/>
  <c r="N105" i="31" s="1"/>
  <c r="M66" i="31"/>
  <c r="L66" i="31"/>
  <c r="K66" i="31"/>
  <c r="K105" i="31" s="1"/>
  <c r="J66" i="31"/>
  <c r="J105" i="31" s="1"/>
  <c r="I66" i="31"/>
  <c r="I105" i="31" s="1"/>
  <c r="H66" i="31"/>
  <c r="G66" i="31"/>
  <c r="G105" i="31" s="1"/>
  <c r="F66" i="31"/>
  <c r="F105" i="31" s="1"/>
  <c r="E66" i="31"/>
  <c r="D66" i="31"/>
  <c r="C66" i="31"/>
  <c r="B66" i="31"/>
  <c r="W45" i="31"/>
  <c r="W99" i="31" s="1"/>
  <c r="V45" i="31"/>
  <c r="V99" i="31" s="1"/>
  <c r="U45" i="31"/>
  <c r="U99" i="31" s="1"/>
  <c r="T45" i="31"/>
  <c r="S45" i="31"/>
  <c r="R45" i="31"/>
  <c r="Q45" i="31"/>
  <c r="P45" i="31"/>
  <c r="O45" i="31"/>
  <c r="O99" i="31" s="1"/>
  <c r="N45" i="31"/>
  <c r="N99" i="31" s="1"/>
  <c r="M45" i="31"/>
  <c r="L45" i="31"/>
  <c r="K45" i="31"/>
  <c r="J45" i="31"/>
  <c r="J99" i="31" s="1"/>
  <c r="I45" i="31"/>
  <c r="H45" i="31"/>
  <c r="G45" i="31"/>
  <c r="G99" i="31" s="1"/>
  <c r="F45" i="31"/>
  <c r="E45" i="31"/>
  <c r="D45" i="31"/>
  <c r="C45" i="31"/>
  <c r="C99" i="31" s="1"/>
  <c r="B45" i="31"/>
  <c r="W25" i="31"/>
  <c r="W94" i="31" s="1"/>
  <c r="V25" i="31"/>
  <c r="V94" i="31" s="1"/>
  <c r="U25" i="31"/>
  <c r="U94" i="31" s="1"/>
  <c r="T25" i="31"/>
  <c r="S25" i="31"/>
  <c r="S94" i="31" s="1"/>
  <c r="R25" i="31"/>
  <c r="R120" i="31" s="1"/>
  <c r="Q25" i="31"/>
  <c r="Q94" i="31" s="1"/>
  <c r="P25" i="31"/>
  <c r="O25" i="31"/>
  <c r="O94" i="31" s="1"/>
  <c r="N25" i="31"/>
  <c r="N94" i="31" s="1"/>
  <c r="M25" i="31"/>
  <c r="M94" i="31" s="1"/>
  <c r="L25" i="31"/>
  <c r="K25" i="31"/>
  <c r="K94" i="31" s="1"/>
  <c r="J25" i="31"/>
  <c r="J94" i="31" s="1"/>
  <c r="I25" i="31"/>
  <c r="I94" i="31" s="1"/>
  <c r="H25" i="31"/>
  <c r="G25" i="31"/>
  <c r="G94" i="31" s="1"/>
  <c r="F25" i="31"/>
  <c r="F94" i="31" s="1"/>
  <c r="E25" i="31"/>
  <c r="E94" i="31" s="1"/>
  <c r="D25" i="31"/>
  <c r="C25" i="31"/>
  <c r="C94" i="31" s="1"/>
  <c r="B25" i="31"/>
  <c r="B94" i="31" s="1"/>
  <c r="W16" i="31"/>
  <c r="V16" i="31"/>
  <c r="U16" i="31"/>
  <c r="T16" i="31"/>
  <c r="T90" i="31" s="1"/>
  <c r="S16" i="31"/>
  <c r="R16" i="31"/>
  <c r="Q16" i="31"/>
  <c r="P16" i="31"/>
  <c r="P90" i="31" s="1"/>
  <c r="O16" i="31"/>
  <c r="O90" i="31" s="1"/>
  <c r="N16" i="31"/>
  <c r="M16" i="31"/>
  <c r="L16" i="31"/>
  <c r="K16" i="31"/>
  <c r="J16" i="31"/>
  <c r="J90" i="31" s="1"/>
  <c r="I16" i="31"/>
  <c r="H16" i="31"/>
  <c r="H90" i="31" s="1"/>
  <c r="G16" i="31"/>
  <c r="G90" i="31" s="1"/>
  <c r="F16" i="31"/>
  <c r="F90" i="31" s="1"/>
  <c r="E16" i="31"/>
  <c r="D16" i="31"/>
  <c r="D90" i="31" s="1"/>
  <c r="C16" i="3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K123" i="30"/>
  <c r="C123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M105" i="30"/>
  <c r="E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I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W94" i="30"/>
  <c r="Q94" i="30"/>
  <c r="O94" i="30"/>
  <c r="I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Q90" i="30"/>
  <c r="P90" i="30"/>
  <c r="O90" i="30"/>
  <c r="I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J84" i="30" s="1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S84" i="30" s="1"/>
  <c r="R85" i="30"/>
  <c r="R84" i="30" s="1"/>
  <c r="Q85" i="30"/>
  <c r="P85" i="30"/>
  <c r="O85" i="30"/>
  <c r="N85" i="30"/>
  <c r="M85" i="30"/>
  <c r="L85" i="30"/>
  <c r="K85" i="30"/>
  <c r="J85" i="30"/>
  <c r="I85" i="30"/>
  <c r="H85" i="30"/>
  <c r="G85" i="30"/>
  <c r="F85" i="30"/>
  <c r="F84" i="30" s="1"/>
  <c r="E85" i="30"/>
  <c r="D85" i="30"/>
  <c r="C85" i="30"/>
  <c r="B85" i="30"/>
  <c r="B84" i="30" s="1"/>
  <c r="W66" i="30"/>
  <c r="V66" i="30"/>
  <c r="U66" i="30"/>
  <c r="U105" i="30" s="1"/>
  <c r="T66" i="30"/>
  <c r="T105" i="30" s="1"/>
  <c r="S66" i="30"/>
  <c r="S105" i="30" s="1"/>
  <c r="R66" i="30"/>
  <c r="Q66" i="30"/>
  <c r="P66" i="30"/>
  <c r="P123" i="30" s="1"/>
  <c r="O66" i="30"/>
  <c r="N66" i="30"/>
  <c r="M66" i="30"/>
  <c r="L66" i="30"/>
  <c r="L105" i="30" s="1"/>
  <c r="K66" i="30"/>
  <c r="K105" i="30" s="1"/>
  <c r="J66" i="30"/>
  <c r="I66" i="30"/>
  <c r="H66" i="30"/>
  <c r="G66" i="30"/>
  <c r="F66" i="30"/>
  <c r="E66" i="30"/>
  <c r="D66" i="30"/>
  <c r="D105" i="30" s="1"/>
  <c r="C66" i="30"/>
  <c r="C105" i="30" s="1"/>
  <c r="B66" i="30"/>
  <c r="W45" i="30"/>
  <c r="V45" i="30"/>
  <c r="U45" i="30"/>
  <c r="T45" i="30"/>
  <c r="S45" i="30"/>
  <c r="R45" i="30"/>
  <c r="Q45" i="30"/>
  <c r="Q99" i="30" s="1"/>
  <c r="P45" i="30"/>
  <c r="O45" i="30"/>
  <c r="N45" i="30"/>
  <c r="M45" i="30"/>
  <c r="M122" i="30" s="1"/>
  <c r="L45" i="30"/>
  <c r="K45" i="30"/>
  <c r="J45" i="30"/>
  <c r="I45" i="30"/>
  <c r="H45" i="30"/>
  <c r="G45" i="30"/>
  <c r="F45" i="30"/>
  <c r="E45" i="30"/>
  <c r="D45" i="30"/>
  <c r="C45" i="30"/>
  <c r="B45" i="30"/>
  <c r="W25" i="30"/>
  <c r="V25" i="30"/>
  <c r="V94" i="30" s="1"/>
  <c r="U25" i="30"/>
  <c r="U94" i="30" s="1"/>
  <c r="T25" i="30"/>
  <c r="S25" i="30"/>
  <c r="R25" i="30"/>
  <c r="Q25" i="30"/>
  <c r="P25" i="30"/>
  <c r="O25" i="30"/>
  <c r="N25" i="30"/>
  <c r="N94" i="30" s="1"/>
  <c r="M25" i="30"/>
  <c r="M94" i="30" s="1"/>
  <c r="L25" i="30"/>
  <c r="K25" i="30"/>
  <c r="J25" i="30"/>
  <c r="I25" i="30"/>
  <c r="H25" i="30"/>
  <c r="G25" i="30"/>
  <c r="G94" i="30" s="1"/>
  <c r="F25" i="30"/>
  <c r="F94" i="30" s="1"/>
  <c r="E25" i="30"/>
  <c r="E94" i="30" s="1"/>
  <c r="D25" i="30"/>
  <c r="C25" i="30"/>
  <c r="B25" i="30"/>
  <c r="W16" i="30"/>
  <c r="V16" i="30"/>
  <c r="V90" i="30" s="1"/>
  <c r="U16" i="30"/>
  <c r="U90" i="30" s="1"/>
  <c r="T16" i="30"/>
  <c r="T90" i="30" s="1"/>
  <c r="S16" i="30"/>
  <c r="S90" i="30" s="1"/>
  <c r="R16" i="30"/>
  <c r="Q16" i="30"/>
  <c r="P16" i="30"/>
  <c r="O16" i="30"/>
  <c r="N16" i="30"/>
  <c r="N90" i="30" s="1"/>
  <c r="M16" i="30"/>
  <c r="M90" i="30" s="1"/>
  <c r="L16" i="30"/>
  <c r="L90" i="30" s="1"/>
  <c r="K16" i="30"/>
  <c r="K90" i="30" s="1"/>
  <c r="J16" i="30"/>
  <c r="I16" i="30"/>
  <c r="H16" i="30"/>
  <c r="H90" i="30" s="1"/>
  <c r="G16" i="30"/>
  <c r="G90" i="30" s="1"/>
  <c r="F16" i="30"/>
  <c r="F90" i="30" s="1"/>
  <c r="E16" i="30"/>
  <c r="E90" i="30" s="1"/>
  <c r="D16" i="30"/>
  <c r="D90" i="30" s="1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P123" i="29"/>
  <c r="H123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I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F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I84" i="29" s="1"/>
  <c r="H95" i="29"/>
  <c r="G95" i="29"/>
  <c r="F95" i="29"/>
  <c r="E95" i="29"/>
  <c r="D95" i="29"/>
  <c r="C95" i="29"/>
  <c r="B95" i="29"/>
  <c r="O94" i="29"/>
  <c r="N94" i="29"/>
  <c r="G94" i="29"/>
  <c r="D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C84" i="29" s="1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E90" i="29"/>
  <c r="B90" i="29"/>
  <c r="W89" i="29"/>
  <c r="V89" i="29"/>
  <c r="U89" i="29"/>
  <c r="T89" i="29"/>
  <c r="S89" i="29"/>
  <c r="R89" i="29"/>
  <c r="Q89" i="29"/>
  <c r="P89" i="29"/>
  <c r="O89" i="29"/>
  <c r="O84" i="29" s="1"/>
  <c r="N89" i="29"/>
  <c r="N84" i="29" s="1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K84" i="29" s="1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G84" i="29" s="1"/>
  <c r="F86" i="29"/>
  <c r="E86" i="29"/>
  <c r="D86" i="29"/>
  <c r="C86" i="29"/>
  <c r="B86" i="29"/>
  <c r="W85" i="29"/>
  <c r="V85" i="29"/>
  <c r="V84" i="29" s="1"/>
  <c r="U85" i="29"/>
  <c r="T85" i="29"/>
  <c r="S85" i="29"/>
  <c r="S84" i="29" s="1"/>
  <c r="R85" i="29"/>
  <c r="Q85" i="29"/>
  <c r="Q84" i="29" s="1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84" i="29"/>
  <c r="F84" i="29"/>
  <c r="W66" i="29"/>
  <c r="V66" i="29"/>
  <c r="U66" i="29"/>
  <c r="T66" i="29"/>
  <c r="S66" i="29"/>
  <c r="S123" i="30" s="1"/>
  <c r="R66" i="29"/>
  <c r="R123" i="29" s="1"/>
  <c r="Q66" i="29"/>
  <c r="Q123" i="29" s="1"/>
  <c r="P66" i="29"/>
  <c r="P105" i="29" s="1"/>
  <c r="O66" i="29"/>
  <c r="N66" i="29"/>
  <c r="M66" i="29"/>
  <c r="L66" i="29"/>
  <c r="K66" i="29"/>
  <c r="J66" i="29"/>
  <c r="J123" i="29" s="1"/>
  <c r="I66" i="29"/>
  <c r="I123" i="29" s="1"/>
  <c r="H66" i="29"/>
  <c r="H105" i="29" s="1"/>
  <c r="G66" i="29"/>
  <c r="F66" i="29"/>
  <c r="E66" i="29"/>
  <c r="D66" i="29"/>
  <c r="C66" i="29"/>
  <c r="B66" i="29"/>
  <c r="B123" i="29" s="1"/>
  <c r="W45" i="29"/>
  <c r="V45" i="29"/>
  <c r="V122" i="29" s="1"/>
  <c r="U45" i="29"/>
  <c r="U122" i="29" s="1"/>
  <c r="T45" i="29"/>
  <c r="S45" i="29"/>
  <c r="R45" i="29"/>
  <c r="Q45" i="29"/>
  <c r="P45" i="29"/>
  <c r="P122" i="29" s="1"/>
  <c r="O45" i="29"/>
  <c r="N45" i="29"/>
  <c r="N122" i="29" s="1"/>
  <c r="M45" i="29"/>
  <c r="M122" i="29" s="1"/>
  <c r="L45" i="29"/>
  <c r="K45" i="29"/>
  <c r="J45" i="29"/>
  <c r="I45" i="29"/>
  <c r="I122" i="30" s="1"/>
  <c r="H45" i="29"/>
  <c r="H122" i="29" s="1"/>
  <c r="G45" i="29"/>
  <c r="F45" i="29"/>
  <c r="F122" i="29" s="1"/>
  <c r="E45" i="29"/>
  <c r="E122" i="29" s="1"/>
  <c r="D45" i="29"/>
  <c r="C45" i="29"/>
  <c r="B45" i="29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P25" i="29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H25" i="29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94" i="29" s="1"/>
  <c r="W16" i="29"/>
  <c r="W119" i="29" s="1"/>
  <c r="V16" i="29"/>
  <c r="U16" i="29"/>
  <c r="U119" i="29" s="1"/>
  <c r="T16" i="29"/>
  <c r="T119" i="29" s="1"/>
  <c r="S16" i="29"/>
  <c r="S119" i="29" s="1"/>
  <c r="R16" i="29"/>
  <c r="R119" i="29" s="1"/>
  <c r="Q16" i="29"/>
  <c r="P16" i="29"/>
  <c r="P90" i="29" s="1"/>
  <c r="O16" i="29"/>
  <c r="O119" i="29" s="1"/>
  <c r="N16" i="29"/>
  <c r="M16" i="29"/>
  <c r="M119" i="29" s="1"/>
  <c r="L16" i="29"/>
  <c r="L119" i="29" s="1"/>
  <c r="K16" i="29"/>
  <c r="K119" i="29" s="1"/>
  <c r="J16" i="29"/>
  <c r="J119" i="29" s="1"/>
  <c r="I16" i="29"/>
  <c r="H16" i="29"/>
  <c r="H90" i="29" s="1"/>
  <c r="G16" i="29"/>
  <c r="G119" i="29" s="1"/>
  <c r="F16" i="29"/>
  <c r="E16" i="29"/>
  <c r="E119" i="29" s="1"/>
  <c r="D16" i="29"/>
  <c r="D119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N175" i="4" s="1"/>
  <c r="M33" i="28"/>
  <c r="M38" i="28" s="1"/>
  <c r="M175" i="4" s="1"/>
  <c r="L33" i="28"/>
  <c r="L38" i="28" s="1"/>
  <c r="L175" i="4" s="1"/>
  <c r="K33" i="28"/>
  <c r="K38" i="28" s="1"/>
  <c r="K175" i="4" s="1"/>
  <c r="J33" i="28"/>
  <c r="J38" i="28" s="1"/>
  <c r="J175" i="4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N126" i="27" s="1"/>
  <c r="M130" i="27"/>
  <c r="L130" i="27"/>
  <c r="K130" i="27"/>
  <c r="J130" i="27"/>
  <c r="I130" i="27"/>
  <c r="H130" i="27"/>
  <c r="H126" i="27" s="1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K126" i="27" s="1"/>
  <c r="J129" i="27"/>
  <c r="I129" i="27"/>
  <c r="H129" i="27"/>
  <c r="G129" i="27"/>
  <c r="F129" i="27"/>
  <c r="F126" i="27" s="1"/>
  <c r="E129" i="27"/>
  <c r="D129" i="27"/>
  <c r="C129" i="27"/>
  <c r="C126" i="27" s="1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W126" i="27" s="1"/>
  <c r="V127" i="27"/>
  <c r="V126" i="27" s="1"/>
  <c r="U127" i="27"/>
  <c r="T127" i="27"/>
  <c r="S127" i="27"/>
  <c r="S126" i="27" s="1"/>
  <c r="R127" i="27"/>
  <c r="R126" i="27" s="1"/>
  <c r="Q127" i="27"/>
  <c r="P127" i="27"/>
  <c r="P126" i="27" s="1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9" i="27"/>
  <c r="R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M110" i="27" s="1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P110" i="27" s="1"/>
  <c r="O113" i="27"/>
  <c r="N113" i="27"/>
  <c r="M113" i="27"/>
  <c r="L113" i="27"/>
  <c r="K113" i="27"/>
  <c r="K110" i="27" s="1"/>
  <c r="J113" i="27"/>
  <c r="I113" i="27"/>
  <c r="H113" i="27"/>
  <c r="H110" i="27" s="1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K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U98" i="27" s="1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B98" i="27" s="1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W98" i="27" s="1"/>
  <c r="V99" i="27"/>
  <c r="U99" i="27"/>
  <c r="T99" i="27"/>
  <c r="S99" i="27"/>
  <c r="R99" i="27"/>
  <c r="R98" i="27" s="1"/>
  <c r="Q99" i="27"/>
  <c r="P99" i="27"/>
  <c r="O99" i="27"/>
  <c r="O98" i="27" s="1"/>
  <c r="N99" i="27"/>
  <c r="M99" i="27"/>
  <c r="L99" i="27"/>
  <c r="L98" i="27" s="1"/>
  <c r="K99" i="27"/>
  <c r="J99" i="27"/>
  <c r="J98" i="27" s="1"/>
  <c r="I99" i="27"/>
  <c r="I98" i="27" s="1"/>
  <c r="H99" i="27"/>
  <c r="G99" i="27"/>
  <c r="F99" i="27"/>
  <c r="E99" i="27"/>
  <c r="D99" i="27"/>
  <c r="C99" i="27"/>
  <c r="B99" i="27"/>
  <c r="W69" i="27"/>
  <c r="V69" i="27"/>
  <c r="U69" i="27"/>
  <c r="T69" i="27"/>
  <c r="T122" i="27" s="1"/>
  <c r="S69" i="27"/>
  <c r="S122" i="27" s="1"/>
  <c r="R69" i="27"/>
  <c r="Q69" i="27"/>
  <c r="P69" i="27"/>
  <c r="O69" i="27"/>
  <c r="N69" i="27"/>
  <c r="M69" i="27"/>
  <c r="L69" i="27"/>
  <c r="L122" i="27" s="1"/>
  <c r="K69" i="27"/>
  <c r="K122" i="27" s="1"/>
  <c r="J69" i="27"/>
  <c r="I69" i="27"/>
  <c r="H69" i="27"/>
  <c r="G69" i="27"/>
  <c r="F69" i="27"/>
  <c r="E69" i="27"/>
  <c r="D69" i="27"/>
  <c r="D122" i="27" s="1"/>
  <c r="C69" i="27"/>
  <c r="C122" i="27" s="1"/>
  <c r="B69" i="27"/>
  <c r="W56" i="27"/>
  <c r="V56" i="27"/>
  <c r="V119" i="27" s="1"/>
  <c r="U56" i="27"/>
  <c r="U119" i="27" s="1"/>
  <c r="T56" i="27"/>
  <c r="T119" i="27" s="1"/>
  <c r="S56" i="27"/>
  <c r="R56" i="27"/>
  <c r="Q56" i="27"/>
  <c r="Q119" i="27" s="1"/>
  <c r="P56" i="27"/>
  <c r="O56" i="27"/>
  <c r="O119" i="27" s="1"/>
  <c r="N56" i="27"/>
  <c r="N119" i="27" s="1"/>
  <c r="M56" i="27"/>
  <c r="M119" i="27" s="1"/>
  <c r="L56" i="27"/>
  <c r="L119" i="27" s="1"/>
  <c r="K56" i="27"/>
  <c r="J56" i="27"/>
  <c r="J153" i="27" s="1"/>
  <c r="I56" i="27"/>
  <c r="I119" i="27" s="1"/>
  <c r="H56" i="27"/>
  <c r="G56" i="27"/>
  <c r="G119" i="27" s="1"/>
  <c r="F56" i="27"/>
  <c r="F119" i="27" s="1"/>
  <c r="E56" i="27"/>
  <c r="E119" i="27" s="1"/>
  <c r="D56" i="27"/>
  <c r="D119" i="27" s="1"/>
  <c r="C56" i="27"/>
  <c r="B56" i="27"/>
  <c r="B119" i="27" s="1"/>
  <c r="W43" i="27"/>
  <c r="W116" i="27" s="1"/>
  <c r="V43" i="27"/>
  <c r="U43" i="27"/>
  <c r="T43" i="27"/>
  <c r="S43" i="27"/>
  <c r="R43" i="27"/>
  <c r="Q43" i="27"/>
  <c r="P43" i="27"/>
  <c r="P116" i="27" s="1"/>
  <c r="O43" i="27"/>
  <c r="O116" i="27" s="1"/>
  <c r="N43" i="27"/>
  <c r="M43" i="27"/>
  <c r="L43" i="27"/>
  <c r="K43" i="27"/>
  <c r="J43" i="27"/>
  <c r="I43" i="27"/>
  <c r="H43" i="27"/>
  <c r="H116" i="27" s="1"/>
  <c r="G43" i="27"/>
  <c r="G116" i="27" s="1"/>
  <c r="F43" i="27"/>
  <c r="E43" i="27"/>
  <c r="D43" i="27"/>
  <c r="C43" i="27"/>
  <c r="B43" i="27"/>
  <c r="W17" i="27"/>
  <c r="W105" i="27" s="1"/>
  <c r="V17" i="27"/>
  <c r="V105" i="27" s="1"/>
  <c r="U17" i="27"/>
  <c r="U105" i="27" s="1"/>
  <c r="T17" i="27"/>
  <c r="T105" i="27" s="1"/>
  <c r="S17" i="27"/>
  <c r="S105" i="27" s="1"/>
  <c r="R17" i="27"/>
  <c r="R105" i="27" s="1"/>
  <c r="Q17" i="27"/>
  <c r="Q105" i="27" s="1"/>
  <c r="P17" i="27"/>
  <c r="P105" i="27" s="1"/>
  <c r="O17" i="27"/>
  <c r="O105" i="27" s="1"/>
  <c r="N17" i="27"/>
  <c r="N143" i="27" s="1"/>
  <c r="M17" i="27"/>
  <c r="M105" i="27" s="1"/>
  <c r="L17" i="27"/>
  <c r="L105" i="27" s="1"/>
  <c r="K17" i="27"/>
  <c r="J17" i="27"/>
  <c r="J105" i="27" s="1"/>
  <c r="I17" i="27"/>
  <c r="I105" i="27" s="1"/>
  <c r="H17" i="27"/>
  <c r="H105" i="27" s="1"/>
  <c r="G17" i="27"/>
  <c r="G105" i="27" s="1"/>
  <c r="F17" i="27"/>
  <c r="F105" i="27" s="1"/>
  <c r="E17" i="27"/>
  <c r="E105" i="27" s="1"/>
  <c r="D17" i="27"/>
  <c r="D105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S126" i="26" s="1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126" i="26" s="1"/>
  <c r="W127" i="26"/>
  <c r="V127" i="26"/>
  <c r="U127" i="26"/>
  <c r="T127" i="26"/>
  <c r="S127" i="26"/>
  <c r="R127" i="26"/>
  <c r="Q127" i="26"/>
  <c r="P127" i="26"/>
  <c r="O127" i="26"/>
  <c r="O126" i="26" s="1"/>
  <c r="N127" i="26"/>
  <c r="M127" i="26"/>
  <c r="L127" i="26"/>
  <c r="K127" i="26"/>
  <c r="J127" i="26"/>
  <c r="I127" i="26"/>
  <c r="H127" i="26"/>
  <c r="G127" i="26"/>
  <c r="G126" i="26" s="1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K110" i="26" s="1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J122" i="26"/>
  <c r="E122" i="26"/>
  <c r="B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C119" i="26"/>
  <c r="B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L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S110" i="26" s="1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C110" i="26" s="1"/>
  <c r="B111" i="26"/>
  <c r="B110" i="26" s="1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T105" i="26"/>
  <c r="Q105" i="26"/>
  <c r="P105" i="26"/>
  <c r="L105" i="26"/>
  <c r="I105" i="26"/>
  <c r="H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E98" i="26" s="1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C98" i="26" s="1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U98" i="26" s="1"/>
  <c r="T99" i="26"/>
  <c r="S99" i="26"/>
  <c r="R99" i="26"/>
  <c r="R98" i="26" s="1"/>
  <c r="Q99" i="26"/>
  <c r="P99" i="26"/>
  <c r="O99" i="26"/>
  <c r="O98" i="26" s="1"/>
  <c r="N99" i="26"/>
  <c r="M99" i="26"/>
  <c r="M98" i="26" s="1"/>
  <c r="L99" i="26"/>
  <c r="K99" i="26"/>
  <c r="J99" i="26"/>
  <c r="I99" i="26"/>
  <c r="H99" i="26"/>
  <c r="G99" i="26"/>
  <c r="F99" i="26"/>
  <c r="E99" i="26"/>
  <c r="D99" i="26"/>
  <c r="C99" i="26"/>
  <c r="B99" i="26"/>
  <c r="W69" i="26"/>
  <c r="W122" i="26" s="1"/>
  <c r="V69" i="26"/>
  <c r="U69" i="26"/>
  <c r="T69" i="26"/>
  <c r="S69" i="26"/>
  <c r="S122" i="26" s="1"/>
  <c r="R69" i="26"/>
  <c r="Q69" i="26"/>
  <c r="P69" i="26"/>
  <c r="O69" i="26"/>
  <c r="O122" i="26" s="1"/>
  <c r="N69" i="26"/>
  <c r="M69" i="26"/>
  <c r="L69" i="26"/>
  <c r="K69" i="26"/>
  <c r="J69" i="26"/>
  <c r="I69" i="26"/>
  <c r="H69" i="26"/>
  <c r="G69" i="26"/>
  <c r="G122" i="26" s="1"/>
  <c r="F69" i="26"/>
  <c r="E69" i="26"/>
  <c r="D69" i="26"/>
  <c r="D122" i="26" s="1"/>
  <c r="C69" i="26"/>
  <c r="C122" i="26" s="1"/>
  <c r="B69" i="26"/>
  <c r="W56" i="26"/>
  <c r="V56" i="26"/>
  <c r="V119" i="26" s="1"/>
  <c r="U56" i="26"/>
  <c r="T56" i="26"/>
  <c r="S56" i="26"/>
  <c r="R56" i="26"/>
  <c r="Q56" i="26"/>
  <c r="Q119" i="26" s="1"/>
  <c r="P56" i="26"/>
  <c r="O56" i="26"/>
  <c r="N56" i="26"/>
  <c r="M56" i="26"/>
  <c r="M119" i="26" s="1"/>
  <c r="L56" i="26"/>
  <c r="L119" i="26" s="1"/>
  <c r="K56" i="26"/>
  <c r="J56" i="26"/>
  <c r="I56" i="26"/>
  <c r="I119" i="26" s="1"/>
  <c r="H56" i="26"/>
  <c r="G56" i="26"/>
  <c r="F56" i="26"/>
  <c r="E56" i="26"/>
  <c r="E119" i="26" s="1"/>
  <c r="D56" i="26"/>
  <c r="D119" i="26" s="1"/>
  <c r="C56" i="26"/>
  <c r="B56" i="26"/>
  <c r="W43" i="26"/>
  <c r="V43" i="26"/>
  <c r="U43" i="26"/>
  <c r="T43" i="26"/>
  <c r="T116" i="26" s="1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G116" i="26" s="1"/>
  <c r="F43" i="26"/>
  <c r="E43" i="26"/>
  <c r="D43" i="26"/>
  <c r="C43" i="26"/>
  <c r="B43" i="26"/>
  <c r="W17" i="26"/>
  <c r="W105" i="26" s="1"/>
  <c r="V17" i="26"/>
  <c r="V105" i="26" s="1"/>
  <c r="U17" i="26"/>
  <c r="U105" i="26" s="1"/>
  <c r="T17" i="26"/>
  <c r="S17" i="26"/>
  <c r="R17" i="26"/>
  <c r="Q17" i="26"/>
  <c r="P17" i="26"/>
  <c r="O17" i="26"/>
  <c r="O105" i="26" s="1"/>
  <c r="N17" i="26"/>
  <c r="N105" i="26" s="1"/>
  <c r="M17" i="26"/>
  <c r="L17" i="26"/>
  <c r="K17" i="26"/>
  <c r="J17" i="26"/>
  <c r="I17" i="26"/>
  <c r="H17" i="26"/>
  <c r="G17" i="26"/>
  <c r="G105" i="26" s="1"/>
  <c r="F17" i="26"/>
  <c r="F105" i="26" s="1"/>
  <c r="E17" i="26"/>
  <c r="E105" i="26" s="1"/>
  <c r="D17" i="26"/>
  <c r="D105" i="26" s="1"/>
  <c r="C17" i="26"/>
  <c r="B17" i="26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M156" i="25" s="1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C156" i="25" s="1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D156" i="25" s="1"/>
  <c r="C158" i="25"/>
  <c r="B158" i="25"/>
  <c r="W157" i="25"/>
  <c r="V157" i="25"/>
  <c r="U157" i="25"/>
  <c r="U156" i="25" s="1"/>
  <c r="T157" i="25"/>
  <c r="S157" i="25"/>
  <c r="R157" i="25"/>
  <c r="Q157" i="25"/>
  <c r="P157" i="25"/>
  <c r="P156" i="25" s="1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S154" i="25"/>
  <c r="O154" i="25"/>
  <c r="K154" i="25"/>
  <c r="Q153" i="25"/>
  <c r="M153" i="25"/>
  <c r="I153" i="25"/>
  <c r="E153" i="25"/>
  <c r="S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C126" i="25" s="1"/>
  <c r="B129" i="25"/>
  <c r="W128" i="25"/>
  <c r="V128" i="25"/>
  <c r="U128" i="25"/>
  <c r="T128" i="25"/>
  <c r="S128" i="25"/>
  <c r="R128" i="25"/>
  <c r="Q128" i="25"/>
  <c r="P128" i="25"/>
  <c r="O128" i="25"/>
  <c r="O126" i="25" s="1"/>
  <c r="N128" i="25"/>
  <c r="M128" i="25"/>
  <c r="L128" i="25"/>
  <c r="K128" i="25"/>
  <c r="J128" i="25"/>
  <c r="I128" i="25"/>
  <c r="H128" i="25"/>
  <c r="G128" i="25"/>
  <c r="F128" i="25"/>
  <c r="F126" i="25" s="1"/>
  <c r="E128" i="25"/>
  <c r="D128" i="25"/>
  <c r="C128" i="25"/>
  <c r="B128" i="25"/>
  <c r="W127" i="25"/>
  <c r="V127" i="25"/>
  <c r="V126" i="25" s="1"/>
  <c r="U127" i="25"/>
  <c r="T127" i="25"/>
  <c r="S127" i="25"/>
  <c r="R127" i="25"/>
  <c r="Q127" i="25"/>
  <c r="P127" i="25"/>
  <c r="P126" i="25" s="1"/>
  <c r="O127" i="25"/>
  <c r="N127" i="25"/>
  <c r="N126" i="25" s="1"/>
  <c r="M127" i="25"/>
  <c r="L127" i="25"/>
  <c r="K127" i="25"/>
  <c r="K126" i="25" s="1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U119" i="25"/>
  <c r="P119" i="25"/>
  <c r="M119" i="25"/>
  <c r="G119" i="25"/>
  <c r="E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H110" i="25" s="1"/>
  <c r="G113" i="25"/>
  <c r="F113" i="25"/>
  <c r="F110" i="25" s="1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P110" i="25" s="1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V105" i="25"/>
  <c r="T105" i="25"/>
  <c r="Q105" i="25"/>
  <c r="N105" i="25"/>
  <c r="I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R98" i="25" s="1"/>
  <c r="Q101" i="25"/>
  <c r="P101" i="25"/>
  <c r="O101" i="25"/>
  <c r="N101" i="25"/>
  <c r="M101" i="25"/>
  <c r="M98" i="25" s="1"/>
  <c r="L101" i="25"/>
  <c r="K101" i="25"/>
  <c r="J101" i="25"/>
  <c r="I101" i="25"/>
  <c r="H101" i="25"/>
  <c r="H98" i="25" s="1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98" i="25" s="1"/>
  <c r="W99" i="25"/>
  <c r="V99" i="25"/>
  <c r="U99" i="25"/>
  <c r="T99" i="25"/>
  <c r="S99" i="25"/>
  <c r="R99" i="25"/>
  <c r="Q99" i="25"/>
  <c r="Q98" i="25" s="1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W98" i="25"/>
  <c r="W69" i="25"/>
  <c r="W122" i="25" s="1"/>
  <c r="V69" i="25"/>
  <c r="V154" i="25" s="1"/>
  <c r="U69" i="25"/>
  <c r="T69" i="25"/>
  <c r="T122" i="25" s="1"/>
  <c r="S69" i="25"/>
  <c r="S122" i="25" s="1"/>
  <c r="R69" i="25"/>
  <c r="R154" i="25" s="1"/>
  <c r="Q69" i="25"/>
  <c r="Q154" i="25" s="1"/>
  <c r="P69" i="25"/>
  <c r="O69" i="25"/>
  <c r="O122" i="25" s="1"/>
  <c r="N69" i="25"/>
  <c r="N154" i="25" s="1"/>
  <c r="M69" i="25"/>
  <c r="M154" i="25" s="1"/>
  <c r="L69" i="25"/>
  <c r="L122" i="25" s="1"/>
  <c r="K69" i="25"/>
  <c r="K122" i="25" s="1"/>
  <c r="J69" i="25"/>
  <c r="J154" i="25" s="1"/>
  <c r="I69" i="25"/>
  <c r="I154" i="25" s="1"/>
  <c r="H69" i="25"/>
  <c r="G69" i="25"/>
  <c r="G122" i="25" s="1"/>
  <c r="F69" i="25"/>
  <c r="F154" i="25" s="1"/>
  <c r="E69" i="25"/>
  <c r="D69" i="25"/>
  <c r="D122" i="25" s="1"/>
  <c r="C69" i="25"/>
  <c r="C122" i="25" s="1"/>
  <c r="B69" i="25"/>
  <c r="B154" i="25" s="1"/>
  <c r="W56" i="25"/>
  <c r="W153" i="25" s="1"/>
  <c r="V56" i="25"/>
  <c r="U56" i="25"/>
  <c r="U153" i="25" s="1"/>
  <c r="T56" i="25"/>
  <c r="T119" i="25" s="1"/>
  <c r="S56" i="25"/>
  <c r="R56" i="25"/>
  <c r="R119" i="25" s="1"/>
  <c r="Q56" i="25"/>
  <c r="Q153" i="27" s="1"/>
  <c r="P56" i="25"/>
  <c r="P153" i="25" s="1"/>
  <c r="O56" i="25"/>
  <c r="O153" i="25" s="1"/>
  <c r="N56" i="25"/>
  <c r="M56" i="25"/>
  <c r="L56" i="25"/>
  <c r="L119" i="25" s="1"/>
  <c r="K56" i="25"/>
  <c r="J56" i="25"/>
  <c r="J119" i="25" s="1"/>
  <c r="I56" i="25"/>
  <c r="I119" i="25" s="1"/>
  <c r="H56" i="25"/>
  <c r="H153" i="25" s="1"/>
  <c r="G56" i="25"/>
  <c r="G153" i="25" s="1"/>
  <c r="F56" i="25"/>
  <c r="E56" i="25"/>
  <c r="D56" i="25"/>
  <c r="D119" i="25" s="1"/>
  <c r="C56" i="25"/>
  <c r="B56" i="25"/>
  <c r="B119" i="25" s="1"/>
  <c r="W43" i="25"/>
  <c r="W116" i="25" s="1"/>
  <c r="V43" i="25"/>
  <c r="V152" i="25" s="1"/>
  <c r="U43" i="25"/>
  <c r="U152" i="25" s="1"/>
  <c r="T43" i="25"/>
  <c r="S43" i="25"/>
  <c r="S116" i="25" s="1"/>
  <c r="R43" i="25"/>
  <c r="Q43" i="25"/>
  <c r="P43" i="25"/>
  <c r="P116" i="25" s="1"/>
  <c r="O43" i="25"/>
  <c r="O152" i="27" s="1"/>
  <c r="N43" i="25"/>
  <c r="N152" i="25" s="1"/>
  <c r="M43" i="25"/>
  <c r="M152" i="25" s="1"/>
  <c r="L43" i="25"/>
  <c r="K43" i="25"/>
  <c r="K116" i="25" s="1"/>
  <c r="J43" i="25"/>
  <c r="I43" i="25"/>
  <c r="H43" i="25"/>
  <c r="H116" i="25" s="1"/>
  <c r="G43" i="25"/>
  <c r="F43" i="25"/>
  <c r="F152" i="25" s="1"/>
  <c r="E43" i="25"/>
  <c r="E152" i="25" s="1"/>
  <c r="D43" i="25"/>
  <c r="C43" i="25"/>
  <c r="C116" i="25" s="1"/>
  <c r="B43" i="25"/>
  <c r="W17" i="25"/>
  <c r="W105" i="25" s="1"/>
  <c r="V17" i="25"/>
  <c r="V143" i="25" s="1"/>
  <c r="U17" i="25"/>
  <c r="U143" i="25" s="1"/>
  <c r="T17" i="25"/>
  <c r="T143" i="25" s="1"/>
  <c r="S17" i="25"/>
  <c r="S105" i="25" s="1"/>
  <c r="R17" i="25"/>
  <c r="Q17" i="25"/>
  <c r="Q143" i="25" s="1"/>
  <c r="P17" i="25"/>
  <c r="O17" i="25"/>
  <c r="N17" i="25"/>
  <c r="N143" i="25" s="1"/>
  <c r="M17" i="25"/>
  <c r="M143" i="25" s="1"/>
  <c r="L17" i="25"/>
  <c r="L143" i="25" s="1"/>
  <c r="K17" i="25"/>
  <c r="K105" i="25" s="1"/>
  <c r="J17" i="25"/>
  <c r="I17" i="25"/>
  <c r="I143" i="25" s="1"/>
  <c r="H17" i="25"/>
  <c r="G17" i="25"/>
  <c r="F17" i="25"/>
  <c r="F143" i="25" s="1"/>
  <c r="E17" i="25"/>
  <c r="E143" i="25" s="1"/>
  <c r="D17" i="25"/>
  <c r="D143" i="25" s="1"/>
  <c r="C17" i="25"/>
  <c r="C105" i="25" s="1"/>
  <c r="B17" i="25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K69" i="24"/>
  <c r="W68" i="24"/>
  <c r="O68" i="24"/>
  <c r="I68" i="24"/>
  <c r="G68" i="24"/>
  <c r="F68" i="24"/>
  <c r="U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T57" i="24" s="1"/>
  <c r="T116" i="4" s="1"/>
  <c r="S60" i="24"/>
  <c r="S119" i="4" s="1"/>
  <c r="R60" i="24"/>
  <c r="R119" i="4" s="1"/>
  <c r="Q60" i="24"/>
  <c r="Q119" i="4" s="1"/>
  <c r="P60" i="24"/>
  <c r="O60" i="24"/>
  <c r="O57" i="24" s="1"/>
  <c r="N60" i="24"/>
  <c r="N119" i="4" s="1"/>
  <c r="M60" i="24"/>
  <c r="L60" i="24"/>
  <c r="L119" i="4" s="1"/>
  <c r="K60" i="24"/>
  <c r="K119" i="4" s="1"/>
  <c r="J60" i="24"/>
  <c r="I60" i="24"/>
  <c r="H60" i="24"/>
  <c r="G60" i="24"/>
  <c r="F60" i="24"/>
  <c r="E60" i="24"/>
  <c r="D60" i="24"/>
  <c r="C60" i="24"/>
  <c r="B60" i="24"/>
  <c r="W59" i="24"/>
  <c r="V59" i="24"/>
  <c r="U59" i="24"/>
  <c r="T59" i="24"/>
  <c r="S59" i="24"/>
  <c r="R59" i="24"/>
  <c r="Q59" i="24"/>
  <c r="P59" i="24"/>
  <c r="O59" i="24"/>
  <c r="N59" i="24"/>
  <c r="N57" i="24" s="1"/>
  <c r="N116" i="4" s="1"/>
  <c r="M59" i="24"/>
  <c r="L59" i="24"/>
  <c r="L118" i="4" s="1"/>
  <c r="K59" i="24"/>
  <c r="K118" i="4" s="1"/>
  <c r="J59" i="24"/>
  <c r="I59" i="24"/>
  <c r="H59" i="24"/>
  <c r="H118" i="4" s="1"/>
  <c r="G59" i="24"/>
  <c r="F59" i="24"/>
  <c r="F118" i="4" s="1"/>
  <c r="E59" i="24"/>
  <c r="E118" i="4" s="1"/>
  <c r="D59" i="24"/>
  <c r="D118" i="4" s="1"/>
  <c r="C59" i="24"/>
  <c r="B59" i="24"/>
  <c r="B118" i="4" s="1"/>
  <c r="W58" i="24"/>
  <c r="V58" i="24"/>
  <c r="U58" i="24"/>
  <c r="T58" i="24"/>
  <c r="S58" i="24"/>
  <c r="R58" i="24"/>
  <c r="Q58" i="24"/>
  <c r="P58" i="24"/>
  <c r="O58" i="24"/>
  <c r="O117" i="4" s="1"/>
  <c r="N58" i="24"/>
  <c r="M58" i="24"/>
  <c r="L58" i="24"/>
  <c r="K58" i="24"/>
  <c r="J58" i="24"/>
  <c r="I58" i="24"/>
  <c r="H58" i="24"/>
  <c r="G58" i="24"/>
  <c r="G117" i="4" s="1"/>
  <c r="F58" i="24"/>
  <c r="F117" i="4" s="1"/>
  <c r="E58" i="24"/>
  <c r="E117" i="4" s="1"/>
  <c r="D58" i="24"/>
  <c r="C58" i="24"/>
  <c r="C57" i="24" s="1"/>
  <c r="B58" i="24"/>
  <c r="B117" i="4" s="1"/>
  <c r="W55" i="24"/>
  <c r="W72" i="4" s="1"/>
  <c r="V55" i="24"/>
  <c r="V69" i="24" s="1"/>
  <c r="U55" i="24"/>
  <c r="T55" i="24"/>
  <c r="T69" i="24" s="1"/>
  <c r="S55" i="24"/>
  <c r="R55" i="24"/>
  <c r="Q55" i="24"/>
  <c r="P55" i="24"/>
  <c r="O55" i="24"/>
  <c r="N55" i="24"/>
  <c r="M55" i="24"/>
  <c r="L55" i="24"/>
  <c r="L69" i="24" s="1"/>
  <c r="K55" i="24"/>
  <c r="J55" i="24"/>
  <c r="I55" i="24"/>
  <c r="H55" i="24"/>
  <c r="G55" i="24"/>
  <c r="F55" i="24"/>
  <c r="E55" i="24"/>
  <c r="D55" i="24"/>
  <c r="D69" i="24" s="1"/>
  <c r="C55" i="24"/>
  <c r="C77" i="24" s="1"/>
  <c r="B55" i="24"/>
  <c r="W54" i="24"/>
  <c r="V54" i="24"/>
  <c r="V76" i="24" s="1"/>
  <c r="V173" i="4" s="1"/>
  <c r="U54" i="24"/>
  <c r="T54" i="24"/>
  <c r="T71" i="4" s="1"/>
  <c r="S54" i="24"/>
  <c r="R54" i="24"/>
  <c r="R68" i="24" s="1"/>
  <c r="Q54" i="24"/>
  <c r="Q71" i="4" s="1"/>
  <c r="P54" i="24"/>
  <c r="O54" i="24"/>
  <c r="O76" i="24" s="1"/>
  <c r="O173" i="4" s="1"/>
  <c r="N54" i="24"/>
  <c r="M54" i="24"/>
  <c r="L54" i="24"/>
  <c r="L68" i="24" s="1"/>
  <c r="K54" i="24"/>
  <c r="J54" i="24"/>
  <c r="J68" i="24" s="1"/>
  <c r="I54" i="24"/>
  <c r="H54" i="24"/>
  <c r="G54" i="24"/>
  <c r="F54" i="24"/>
  <c r="E54" i="24"/>
  <c r="D54" i="24"/>
  <c r="C54" i="24"/>
  <c r="B54" i="24"/>
  <c r="B68" i="24" s="1"/>
  <c r="W53" i="24"/>
  <c r="W75" i="24" s="1"/>
  <c r="V53" i="24"/>
  <c r="U53" i="24"/>
  <c r="U75" i="24" s="1"/>
  <c r="U172" i="4" s="1"/>
  <c r="T53" i="24"/>
  <c r="T75" i="24" s="1"/>
  <c r="S53" i="24"/>
  <c r="R53" i="24"/>
  <c r="R75" i="24" s="1"/>
  <c r="R172" i="4" s="1"/>
  <c r="Q53" i="24"/>
  <c r="P53" i="24"/>
  <c r="P75" i="24" s="1"/>
  <c r="P172" i="4" s="1"/>
  <c r="O53" i="24"/>
  <c r="O67" i="24" s="1"/>
  <c r="N53" i="24"/>
  <c r="N70" i="4" s="1"/>
  <c r="M53" i="24"/>
  <c r="M67" i="24" s="1"/>
  <c r="L53" i="24"/>
  <c r="K53" i="24"/>
  <c r="K70" i="4" s="1"/>
  <c r="J53" i="24"/>
  <c r="J67" i="24" s="1"/>
  <c r="I53" i="24"/>
  <c r="I52" i="24" s="1"/>
  <c r="I69" i="4" s="1"/>
  <c r="H53" i="24"/>
  <c r="G53" i="24"/>
  <c r="F53" i="24"/>
  <c r="E53" i="24"/>
  <c r="E67" i="24" s="1"/>
  <c r="D53" i="24"/>
  <c r="C53" i="24"/>
  <c r="B53" i="24"/>
  <c r="B67" i="2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V17" i="4" s="1"/>
  <c r="U4" i="24"/>
  <c r="U3" i="24" s="1"/>
  <c r="U17" i="4" s="1"/>
  <c r="T4" i="24"/>
  <c r="S4" i="24"/>
  <c r="S3" i="24" s="1"/>
  <c r="S17" i="4" s="1"/>
  <c r="R4" i="24"/>
  <c r="R3" i="24" s="1"/>
  <c r="R17" i="4" s="1"/>
  <c r="Q4" i="24"/>
  <c r="Q3" i="24" s="1"/>
  <c r="P4" i="24"/>
  <c r="P3" i="24" s="1"/>
  <c r="O4" i="24"/>
  <c r="O3" i="24" s="1"/>
  <c r="N4" i="24"/>
  <c r="M4" i="24"/>
  <c r="M3" i="24" s="1"/>
  <c r="M17" i="4" s="1"/>
  <c r="L4" i="24"/>
  <c r="K4" i="24"/>
  <c r="J4" i="24"/>
  <c r="J3" i="24" s="1"/>
  <c r="I4" i="24"/>
  <c r="H4" i="24"/>
  <c r="H3" i="24" s="1"/>
  <c r="G4" i="24"/>
  <c r="G3" i="24" s="1"/>
  <c r="F4" i="24"/>
  <c r="E4" i="24"/>
  <c r="E3" i="24" s="1"/>
  <c r="D4" i="24"/>
  <c r="C4" i="24"/>
  <c r="B4" i="24"/>
  <c r="B3" i="24" s="1"/>
  <c r="T3" i="24"/>
  <c r="N3" i="24"/>
  <c r="L3" i="24"/>
  <c r="K3" i="24"/>
  <c r="I3" i="24"/>
  <c r="F3" i="24"/>
  <c r="D3" i="24"/>
  <c r="C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M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D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H141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U119" i="23"/>
  <c r="T119" i="23"/>
  <c r="S119" i="23"/>
  <c r="S213" i="23" s="1"/>
  <c r="R119" i="23"/>
  <c r="Q119" i="23"/>
  <c r="P119" i="23"/>
  <c r="P213" i="23" s="1"/>
  <c r="O119" i="23"/>
  <c r="N119" i="23"/>
  <c r="N213" i="23" s="1"/>
  <c r="M119" i="23"/>
  <c r="L119" i="23"/>
  <c r="K119" i="23"/>
  <c r="K213" i="23" s="1"/>
  <c r="J119" i="23"/>
  <c r="I119" i="23"/>
  <c r="I213" i="23" s="1"/>
  <c r="H119" i="23"/>
  <c r="H213" i="23" s="1"/>
  <c r="G119" i="23"/>
  <c r="F119" i="23"/>
  <c r="E119" i="23"/>
  <c r="D119" i="23"/>
  <c r="C119" i="23"/>
  <c r="C213" i="23" s="1"/>
  <c r="B119" i="23"/>
  <c r="W110" i="23"/>
  <c r="W211" i="23" s="1"/>
  <c r="V110" i="23"/>
  <c r="V211" i="23" s="1"/>
  <c r="U110" i="23"/>
  <c r="T110" i="23"/>
  <c r="S110" i="23"/>
  <c r="R110" i="23"/>
  <c r="Q110" i="23"/>
  <c r="Q211" i="23" s="1"/>
  <c r="P110" i="23"/>
  <c r="P211" i="23" s="1"/>
  <c r="O110" i="23"/>
  <c r="O211" i="23" s="1"/>
  <c r="N110" i="23"/>
  <c r="N211" i="23" s="1"/>
  <c r="M110" i="23"/>
  <c r="L110" i="23"/>
  <c r="K110" i="23"/>
  <c r="K99" i="23" s="1"/>
  <c r="K62" i="20" s="1"/>
  <c r="K115" i="4" s="1"/>
  <c r="J110" i="23"/>
  <c r="I110" i="23"/>
  <c r="I211" i="23" s="1"/>
  <c r="H110" i="23"/>
  <c r="H99" i="23" s="1"/>
  <c r="H62" i="20" s="1"/>
  <c r="H115" i="4" s="1"/>
  <c r="G110" i="23"/>
  <c r="F110" i="23"/>
  <c r="F211" i="23" s="1"/>
  <c r="E110" i="23"/>
  <c r="D110" i="23"/>
  <c r="C110" i="23"/>
  <c r="B110" i="23"/>
  <c r="V99" i="23"/>
  <c r="N99" i="23"/>
  <c r="N176" i="23" s="1"/>
  <c r="W89" i="23"/>
  <c r="V89" i="23"/>
  <c r="U89" i="23"/>
  <c r="U203" i="23" s="1"/>
  <c r="T89" i="23"/>
  <c r="S89" i="23"/>
  <c r="S203" i="23" s="1"/>
  <c r="R89" i="23"/>
  <c r="R203" i="23" s="1"/>
  <c r="Q89" i="23"/>
  <c r="P89" i="23"/>
  <c r="P203" i="23" s="1"/>
  <c r="O89" i="23"/>
  <c r="O203" i="23" s="1"/>
  <c r="N89" i="23"/>
  <c r="N48" i="23" s="1"/>
  <c r="M89" i="23"/>
  <c r="L89" i="23"/>
  <c r="L203" i="23" s="1"/>
  <c r="K89" i="23"/>
  <c r="K203" i="23" s="1"/>
  <c r="J89" i="23"/>
  <c r="J203" i="23" s="1"/>
  <c r="I89" i="23"/>
  <c r="I203" i="23" s="1"/>
  <c r="H89" i="23"/>
  <c r="G89" i="23"/>
  <c r="G203" i="23" s="1"/>
  <c r="F89" i="23"/>
  <c r="E89" i="23"/>
  <c r="E203" i="23" s="1"/>
  <c r="D89" i="23"/>
  <c r="C89" i="23"/>
  <c r="C203" i="23" s="1"/>
  <c r="B89" i="23"/>
  <c r="B203" i="23" s="1"/>
  <c r="W79" i="23"/>
  <c r="W202" i="23" s="1"/>
  <c r="V79" i="23"/>
  <c r="U79" i="23"/>
  <c r="U202" i="23" s="1"/>
  <c r="T79" i="23"/>
  <c r="S79" i="23"/>
  <c r="S202" i="23" s="1"/>
  <c r="R79" i="23"/>
  <c r="R202" i="23" s="1"/>
  <c r="Q79" i="23"/>
  <c r="P79" i="23"/>
  <c r="O79" i="23"/>
  <c r="N79" i="23"/>
  <c r="N202" i="23" s="1"/>
  <c r="M79" i="23"/>
  <c r="L79" i="23"/>
  <c r="L202" i="23" s="1"/>
  <c r="K79" i="23"/>
  <c r="K202" i="23" s="1"/>
  <c r="J79" i="23"/>
  <c r="I79" i="23"/>
  <c r="I202" i="23" s="1"/>
  <c r="H79" i="23"/>
  <c r="G79" i="23"/>
  <c r="F79" i="23"/>
  <c r="E79" i="23"/>
  <c r="E202" i="23" s="1"/>
  <c r="D79" i="23"/>
  <c r="C79" i="23"/>
  <c r="B79" i="23"/>
  <c r="B202" i="23" s="1"/>
  <c r="W60" i="23"/>
  <c r="W201" i="23" s="1"/>
  <c r="V60" i="23"/>
  <c r="V201" i="23" s="1"/>
  <c r="U60" i="23"/>
  <c r="U201" i="23" s="1"/>
  <c r="T60" i="23"/>
  <c r="S60" i="23"/>
  <c r="R60" i="23"/>
  <c r="Q60" i="23"/>
  <c r="P60" i="23"/>
  <c r="O60" i="23"/>
  <c r="O48" i="23" s="1"/>
  <c r="O61" i="20" s="1"/>
  <c r="O114" i="4" s="1"/>
  <c r="N60" i="23"/>
  <c r="N201" i="23" s="1"/>
  <c r="M60" i="23"/>
  <c r="L60" i="23"/>
  <c r="K60" i="23"/>
  <c r="K201" i="23" s="1"/>
  <c r="J60" i="23"/>
  <c r="I60" i="23"/>
  <c r="H60" i="23"/>
  <c r="G60" i="23"/>
  <c r="F60" i="23"/>
  <c r="F201" i="23" s="1"/>
  <c r="E60" i="23"/>
  <c r="E201" i="23" s="1"/>
  <c r="D60" i="23"/>
  <c r="D201" i="23" s="1"/>
  <c r="C60" i="23"/>
  <c r="C201" i="23" s="1"/>
  <c r="B60" i="23"/>
  <c r="K48" i="23"/>
  <c r="K157" i="23" s="1"/>
  <c r="E48" i="23"/>
  <c r="W33" i="23"/>
  <c r="V33" i="23"/>
  <c r="V192" i="23" s="1"/>
  <c r="U33" i="23"/>
  <c r="T33" i="23"/>
  <c r="S33" i="23"/>
  <c r="R33" i="23"/>
  <c r="R192" i="23" s="1"/>
  <c r="Q33" i="23"/>
  <c r="Q192" i="23" s="1"/>
  <c r="P33" i="23"/>
  <c r="O33" i="23"/>
  <c r="N33" i="23"/>
  <c r="N192" i="23" s="1"/>
  <c r="M33" i="23"/>
  <c r="L33" i="23"/>
  <c r="K33" i="23"/>
  <c r="J33" i="23"/>
  <c r="J192" i="23" s="1"/>
  <c r="I33" i="23"/>
  <c r="I192" i="23" s="1"/>
  <c r="H33" i="23"/>
  <c r="H5" i="23" s="1"/>
  <c r="G33" i="23"/>
  <c r="F33" i="23"/>
  <c r="F192" i="23" s="1"/>
  <c r="E33" i="23"/>
  <c r="D33" i="23"/>
  <c r="C33" i="23"/>
  <c r="B33" i="23"/>
  <c r="B192" i="23" s="1"/>
  <c r="W5" i="23"/>
  <c r="W137" i="23" s="1"/>
  <c r="V5" i="23"/>
  <c r="V143" i="23" s="1"/>
  <c r="T5" i="23"/>
  <c r="T137" i="23" s="1"/>
  <c r="O5" i="23"/>
  <c r="O60" i="20" s="1"/>
  <c r="O113" i="4" s="1"/>
  <c r="M5" i="23"/>
  <c r="M60" i="20" s="1"/>
  <c r="M113" i="4" s="1"/>
  <c r="J5" i="23"/>
  <c r="J137" i="23" s="1"/>
  <c r="G5" i="23"/>
  <c r="G139" i="23" s="1"/>
  <c r="F5" i="23"/>
  <c r="F60" i="20" s="1"/>
  <c r="F113" i="4" s="1"/>
  <c r="E5" i="23"/>
  <c r="E139" i="23" s="1"/>
  <c r="D5" i="23"/>
  <c r="D137" i="23" s="1"/>
  <c r="B5" i="23"/>
  <c r="B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L165" i="22" s="1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D165" i="22" s="1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B146" i="22" s="1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P146" i="22" s="1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C146" i="22" s="1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K146" i="22" s="1"/>
  <c r="J147" i="22"/>
  <c r="J146" i="22" s="1"/>
  <c r="I147" i="22"/>
  <c r="H147" i="22"/>
  <c r="G147" i="22"/>
  <c r="F147" i="22"/>
  <c r="E147" i="22"/>
  <c r="D147" i="22"/>
  <c r="D146" i="22" s="1"/>
  <c r="C147" i="22"/>
  <c r="B147" i="22"/>
  <c r="R146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S175" i="22" s="1"/>
  <c r="R119" i="22"/>
  <c r="R175" i="22" s="1"/>
  <c r="Q119" i="22"/>
  <c r="P119" i="22"/>
  <c r="O119" i="22"/>
  <c r="N119" i="22"/>
  <c r="M119" i="22"/>
  <c r="L119" i="22"/>
  <c r="K119" i="22"/>
  <c r="J119" i="22"/>
  <c r="J175" i="22" s="1"/>
  <c r="I119" i="22"/>
  <c r="I175" i="22" s="1"/>
  <c r="H119" i="22"/>
  <c r="G119" i="22"/>
  <c r="F119" i="22"/>
  <c r="E119" i="22"/>
  <c r="D119" i="22"/>
  <c r="C119" i="22"/>
  <c r="B119" i="22"/>
  <c r="W110" i="22"/>
  <c r="V110" i="22"/>
  <c r="U110" i="22"/>
  <c r="U171" i="22" s="1"/>
  <c r="T110" i="22"/>
  <c r="T171" i="22" s="1"/>
  <c r="S110" i="22"/>
  <c r="R110" i="22"/>
  <c r="Q110" i="22"/>
  <c r="Q171" i="22" s="1"/>
  <c r="P110" i="22"/>
  <c r="P171" i="22" s="1"/>
  <c r="O110" i="22"/>
  <c r="N110" i="22"/>
  <c r="M110" i="22"/>
  <c r="M171" i="22" s="1"/>
  <c r="L110" i="22"/>
  <c r="L171" i="22" s="1"/>
  <c r="K110" i="22"/>
  <c r="J110" i="22"/>
  <c r="I110" i="22"/>
  <c r="H110" i="22"/>
  <c r="G110" i="22"/>
  <c r="F110" i="22"/>
  <c r="E110" i="22"/>
  <c r="E171" i="22" s="1"/>
  <c r="D110" i="22"/>
  <c r="D171" i="22" s="1"/>
  <c r="C110" i="22"/>
  <c r="B110" i="22"/>
  <c r="W89" i="22"/>
  <c r="W160" i="22" s="1"/>
  <c r="V89" i="22"/>
  <c r="V160" i="22" s="1"/>
  <c r="U89" i="22"/>
  <c r="T89" i="22"/>
  <c r="S89" i="22"/>
  <c r="R89" i="22"/>
  <c r="Q89" i="22"/>
  <c r="P89" i="22"/>
  <c r="O89" i="22"/>
  <c r="N89" i="22"/>
  <c r="N160" i="22" s="1"/>
  <c r="M89" i="22"/>
  <c r="L89" i="22"/>
  <c r="K89" i="22"/>
  <c r="J89" i="22"/>
  <c r="I89" i="22"/>
  <c r="H89" i="22"/>
  <c r="G89" i="22"/>
  <c r="F89" i="22"/>
  <c r="F160" i="22" s="1"/>
  <c r="E89" i="22"/>
  <c r="D89" i="22"/>
  <c r="C89" i="22"/>
  <c r="B89" i="22"/>
  <c r="W79" i="22"/>
  <c r="W157" i="22" s="1"/>
  <c r="V79" i="22"/>
  <c r="U79" i="22"/>
  <c r="U157" i="22" s="1"/>
  <c r="T79" i="22"/>
  <c r="T157" i="22" s="1"/>
  <c r="S79" i="22"/>
  <c r="R79" i="22"/>
  <c r="Q79" i="22"/>
  <c r="Q157" i="22" s="1"/>
  <c r="P79" i="22"/>
  <c r="P157" i="22" s="1"/>
  <c r="O79" i="22"/>
  <c r="O157" i="22" s="1"/>
  <c r="N79" i="22"/>
  <c r="M79" i="22"/>
  <c r="M157" i="22" s="1"/>
  <c r="L79" i="22"/>
  <c r="L157" i="22" s="1"/>
  <c r="K79" i="22"/>
  <c r="J79" i="22"/>
  <c r="I79" i="22"/>
  <c r="H79" i="22"/>
  <c r="H157" i="22" s="1"/>
  <c r="G79" i="22"/>
  <c r="G157" i="22" s="1"/>
  <c r="F79" i="22"/>
  <c r="E79" i="22"/>
  <c r="E157" i="22" s="1"/>
  <c r="D79" i="22"/>
  <c r="D157" i="22" s="1"/>
  <c r="C79" i="22"/>
  <c r="B79" i="22"/>
  <c r="W60" i="22"/>
  <c r="W153" i="22" s="1"/>
  <c r="V60" i="22"/>
  <c r="V153" i="22" s="1"/>
  <c r="U60" i="22"/>
  <c r="U153" i="22" s="1"/>
  <c r="T60" i="22"/>
  <c r="S60" i="22"/>
  <c r="S153" i="22" s="1"/>
  <c r="R60" i="22"/>
  <c r="R153" i="22" s="1"/>
  <c r="Q60" i="22"/>
  <c r="P60" i="22"/>
  <c r="O60" i="22"/>
  <c r="N60" i="22"/>
  <c r="N153" i="22" s="1"/>
  <c r="M60" i="22"/>
  <c r="M153" i="22" s="1"/>
  <c r="L60" i="22"/>
  <c r="L153" i="22" s="1"/>
  <c r="K60" i="22"/>
  <c r="K153" i="22" s="1"/>
  <c r="J60" i="22"/>
  <c r="J153" i="22" s="1"/>
  <c r="I60" i="22"/>
  <c r="H60" i="22"/>
  <c r="G60" i="22"/>
  <c r="F60" i="22"/>
  <c r="F153" i="22" s="1"/>
  <c r="E60" i="22"/>
  <c r="E153" i="22" s="1"/>
  <c r="D60" i="22"/>
  <c r="D153" i="22" s="1"/>
  <c r="C60" i="22"/>
  <c r="C153" i="22" s="1"/>
  <c r="B60" i="22"/>
  <c r="B153" i="22" s="1"/>
  <c r="W33" i="22"/>
  <c r="V33" i="22"/>
  <c r="U33" i="22"/>
  <c r="U141" i="22" s="1"/>
  <c r="T33" i="22"/>
  <c r="T141" i="22" s="1"/>
  <c r="S33" i="22"/>
  <c r="R33" i="22"/>
  <c r="R141" i="22" s="1"/>
  <c r="Q33" i="22"/>
  <c r="P33" i="22"/>
  <c r="O33" i="22"/>
  <c r="N33" i="22"/>
  <c r="M33" i="22"/>
  <c r="M141" i="22" s="1"/>
  <c r="L33" i="22"/>
  <c r="L141" i="22" s="1"/>
  <c r="K33" i="22"/>
  <c r="K192" i="22" s="1"/>
  <c r="J33" i="22"/>
  <c r="J141" i="22" s="1"/>
  <c r="I33" i="22"/>
  <c r="H33" i="22"/>
  <c r="G33" i="22"/>
  <c r="F33" i="22"/>
  <c r="E33" i="22"/>
  <c r="E141" i="22" s="1"/>
  <c r="D33" i="22"/>
  <c r="D141" i="22" s="1"/>
  <c r="C33" i="22"/>
  <c r="C192" i="22" s="1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D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H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B203" i="21"/>
  <c r="P202" i="21"/>
  <c r="N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N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W165" i="21" s="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D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M165" i="21" s="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G165" i="21" s="1"/>
  <c r="F166" i="21"/>
  <c r="E166" i="21"/>
  <c r="D166" i="21"/>
  <c r="C166" i="21"/>
  <c r="B166" i="21"/>
  <c r="O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B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E146" i="21" s="1"/>
  <c r="D149" i="21"/>
  <c r="D146" i="21" s="1"/>
  <c r="C149" i="21"/>
  <c r="B149" i="21"/>
  <c r="W148" i="21"/>
  <c r="V148" i="21"/>
  <c r="U148" i="21"/>
  <c r="T148" i="21"/>
  <c r="S148" i="21"/>
  <c r="R148" i="21"/>
  <c r="Q148" i="21"/>
  <c r="Q146" i="21" s="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U146" i="21" s="1"/>
  <c r="T147" i="21"/>
  <c r="S147" i="21"/>
  <c r="R147" i="21"/>
  <c r="Q147" i="21"/>
  <c r="P147" i="21"/>
  <c r="O147" i="21"/>
  <c r="O146" i="21" s="1"/>
  <c r="N147" i="21"/>
  <c r="M147" i="21"/>
  <c r="M146" i="21" s="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M141" i="21"/>
  <c r="H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M132" i="2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175" i="21" s="1"/>
  <c r="C119" i="21"/>
  <c r="C213" i="21" s="1"/>
  <c r="B119" i="21"/>
  <c r="B213" i="21" s="1"/>
  <c r="W110" i="21"/>
  <c r="W171" i="21" s="1"/>
  <c r="V110" i="21"/>
  <c r="V171" i="21" s="1"/>
  <c r="U110" i="21"/>
  <c r="U211" i="21" s="1"/>
  <c r="T110" i="21"/>
  <c r="T211" i="21" s="1"/>
  <c r="S110" i="21"/>
  <c r="S211" i="21" s="1"/>
  <c r="R110" i="21"/>
  <c r="Q110" i="21"/>
  <c r="Q171" i="21" s="1"/>
  <c r="P110" i="21"/>
  <c r="P171" i="21" s="1"/>
  <c r="O110" i="21"/>
  <c r="O171" i="21" s="1"/>
  <c r="N110" i="21"/>
  <c r="N171" i="21" s="1"/>
  <c r="M110" i="21"/>
  <c r="M211" i="21" s="1"/>
  <c r="L110" i="21"/>
  <c r="L211" i="21" s="1"/>
  <c r="K110" i="21"/>
  <c r="K211" i="21" s="1"/>
  <c r="J110" i="21"/>
  <c r="I110" i="21"/>
  <c r="I171" i="21" s="1"/>
  <c r="H110" i="21"/>
  <c r="H171" i="21" s="1"/>
  <c r="G110" i="21"/>
  <c r="G171" i="21" s="1"/>
  <c r="F110" i="21"/>
  <c r="F171" i="21" s="1"/>
  <c r="E110" i="21"/>
  <c r="E211" i="21" s="1"/>
  <c r="D110" i="21"/>
  <c r="D211" i="21" s="1"/>
  <c r="C110" i="21"/>
  <c r="C211" i="21" s="1"/>
  <c r="B110" i="2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160" i="21" s="1"/>
  <c r="Q89" i="21"/>
  <c r="Q203" i="21" s="1"/>
  <c r="P89" i="2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160" i="21" s="1"/>
  <c r="I89" i="21"/>
  <c r="I203" i="21" s="1"/>
  <c r="H89" i="2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W79" i="21"/>
  <c r="W157" i="21" s="1"/>
  <c r="V79" i="21"/>
  <c r="U79" i="21"/>
  <c r="U202" i="21" s="1"/>
  <c r="T79" i="21"/>
  <c r="T202" i="21" s="1"/>
  <c r="S79" i="21"/>
  <c r="S202" i="21" s="1"/>
  <c r="R79" i="21"/>
  <c r="R202" i="21" s="1"/>
  <c r="Q79" i="21"/>
  <c r="Q157" i="21" s="1"/>
  <c r="P79" i="21"/>
  <c r="P157" i="21" s="1"/>
  <c r="O79" i="21"/>
  <c r="O157" i="21" s="1"/>
  <c r="N79" i="21"/>
  <c r="M79" i="21"/>
  <c r="M202" i="21" s="1"/>
  <c r="L79" i="21"/>
  <c r="L202" i="21" s="1"/>
  <c r="K79" i="21"/>
  <c r="K202" i="21" s="1"/>
  <c r="J79" i="21"/>
  <c r="J202" i="21" s="1"/>
  <c r="I79" i="21"/>
  <c r="I157" i="21" s="1"/>
  <c r="H79" i="21"/>
  <c r="H157" i="21" s="1"/>
  <c r="G79" i="21"/>
  <c r="G157" i="21" s="1"/>
  <c r="F79" i="21"/>
  <c r="E79" i="21"/>
  <c r="E202" i="21" s="1"/>
  <c r="D79" i="21"/>
  <c r="D202" i="21" s="1"/>
  <c r="C79" i="21"/>
  <c r="C202" i="21" s="1"/>
  <c r="B79" i="21"/>
  <c r="B202" i="21" s="1"/>
  <c r="W60" i="21"/>
  <c r="W153" i="21" s="1"/>
  <c r="V60" i="21"/>
  <c r="V153" i="21" s="1"/>
  <c r="U60" i="21"/>
  <c r="U153" i="21" s="1"/>
  <c r="T60" i="21"/>
  <c r="T201" i="21" s="1"/>
  <c r="S60" i="21"/>
  <c r="S201" i="21" s="1"/>
  <c r="R60" i="21"/>
  <c r="R201" i="21" s="1"/>
  <c r="Q60" i="21"/>
  <c r="Q153" i="21" s="1"/>
  <c r="P60" i="21"/>
  <c r="P153" i="21" s="1"/>
  <c r="O60" i="21"/>
  <c r="O153" i="21" s="1"/>
  <c r="N60" i="21"/>
  <c r="N153" i="21" s="1"/>
  <c r="M60" i="21"/>
  <c r="M153" i="21" s="1"/>
  <c r="L60" i="21"/>
  <c r="L201" i="21" s="1"/>
  <c r="K60" i="21"/>
  <c r="K201" i="21" s="1"/>
  <c r="J60" i="21"/>
  <c r="J201" i="21" s="1"/>
  <c r="I60" i="21"/>
  <c r="I153" i="21" s="1"/>
  <c r="H60" i="21"/>
  <c r="H153" i="21" s="1"/>
  <c r="G60" i="21"/>
  <c r="G153" i="21" s="1"/>
  <c r="F60" i="21"/>
  <c r="F153" i="21" s="1"/>
  <c r="E60" i="21"/>
  <c r="E153" i="21" s="1"/>
  <c r="D60" i="21"/>
  <c r="D201" i="21" s="1"/>
  <c r="C60" i="21"/>
  <c r="C201" i="21" s="1"/>
  <c r="B60" i="21"/>
  <c r="B201" i="21" s="1"/>
  <c r="W33" i="21"/>
  <c r="W192" i="21" s="1"/>
  <c r="V33" i="21"/>
  <c r="V192" i="21" s="1"/>
  <c r="U33" i="21"/>
  <c r="U192" i="21" s="1"/>
  <c r="T33" i="21"/>
  <c r="T141" i="21" s="1"/>
  <c r="S33" i="21"/>
  <c r="S192" i="21" s="1"/>
  <c r="R33" i="21"/>
  <c r="Q33" i="21"/>
  <c r="Q192" i="21" s="1"/>
  <c r="P33" i="21"/>
  <c r="P192" i="21" s="1"/>
  <c r="O33" i="21"/>
  <c r="O192" i="21" s="1"/>
  <c r="N33" i="21"/>
  <c r="N141" i="21" s="1"/>
  <c r="M33" i="21"/>
  <c r="M192" i="21" s="1"/>
  <c r="L33" i="21"/>
  <c r="L141" i="21" s="1"/>
  <c r="K33" i="21"/>
  <c r="K192" i="21" s="1"/>
  <c r="J33" i="21"/>
  <c r="I33" i="21"/>
  <c r="I192" i="21" s="1"/>
  <c r="H33" i="21"/>
  <c r="H192" i="21" s="1"/>
  <c r="G33" i="21"/>
  <c r="G192" i="21" s="1"/>
  <c r="F33" i="21"/>
  <c r="F141" i="21" s="1"/>
  <c r="E33" i="21"/>
  <c r="E192" i="21" s="1"/>
  <c r="D33" i="21"/>
  <c r="D141" i="21" s="1"/>
  <c r="C33" i="21"/>
  <c r="C192" i="21" s="1"/>
  <c r="B33" i="2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S71" i="20"/>
  <c r="R71" i="20"/>
  <c r="K70" i="20"/>
  <c r="I70" i="20"/>
  <c r="F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2" i="20"/>
  <c r="V115" i="4" s="1"/>
  <c r="E61" i="20"/>
  <c r="H60" i="20"/>
  <c r="E60" i="20"/>
  <c r="D60" i="20"/>
  <c r="W58" i="20"/>
  <c r="W42" i="7" s="1"/>
  <c r="V58" i="20"/>
  <c r="U58" i="20"/>
  <c r="U42" i="7" s="1"/>
  <c r="T58" i="20"/>
  <c r="T42" i="7" s="1"/>
  <c r="S58" i="20"/>
  <c r="R58" i="20"/>
  <c r="R42" i="7" s="1"/>
  <c r="Q58" i="20"/>
  <c r="Q42" i="7" s="1"/>
  <c r="P58" i="20"/>
  <c r="O58" i="20"/>
  <c r="N58" i="20"/>
  <c r="N42" i="7" s="1"/>
  <c r="M58" i="20"/>
  <c r="M42" i="7" s="1"/>
  <c r="L58" i="20"/>
  <c r="L42" i="7" s="1"/>
  <c r="K58" i="20"/>
  <c r="J58" i="20"/>
  <c r="J42" i="7" s="1"/>
  <c r="I58" i="20"/>
  <c r="H58" i="20"/>
  <c r="G58" i="20"/>
  <c r="F58" i="20"/>
  <c r="F42" i="7" s="1"/>
  <c r="E58" i="20"/>
  <c r="D58" i="20"/>
  <c r="C58" i="20"/>
  <c r="B58" i="20"/>
  <c r="W54" i="20"/>
  <c r="W71" i="20" s="1"/>
  <c r="V54" i="20"/>
  <c r="U54" i="20"/>
  <c r="U71" i="20" s="1"/>
  <c r="T54" i="20"/>
  <c r="S54" i="20"/>
  <c r="R54" i="20"/>
  <c r="Q54" i="20"/>
  <c r="P54" i="20"/>
  <c r="P71" i="20" s="1"/>
  <c r="O54" i="20"/>
  <c r="O71" i="20" s="1"/>
  <c r="N54" i="20"/>
  <c r="M54" i="20"/>
  <c r="M71" i="20" s="1"/>
  <c r="L54" i="20"/>
  <c r="L68" i="4" s="1"/>
  <c r="L141" i="4" s="1"/>
  <c r="K54" i="20"/>
  <c r="J54" i="20"/>
  <c r="J71" i="20" s="1"/>
  <c r="I54" i="20"/>
  <c r="H54" i="20"/>
  <c r="H71" i="20" s="1"/>
  <c r="G54" i="20"/>
  <c r="G71" i="20" s="1"/>
  <c r="F54" i="20"/>
  <c r="E54" i="20"/>
  <c r="E71" i="20" s="1"/>
  <c r="D54" i="20"/>
  <c r="C54" i="20"/>
  <c r="C71" i="20" s="1"/>
  <c r="B54" i="20"/>
  <c r="B71" i="20" s="1"/>
  <c r="W53" i="20"/>
  <c r="W70" i="20" s="1"/>
  <c r="V53" i="20"/>
  <c r="V70" i="20" s="1"/>
  <c r="U53" i="20"/>
  <c r="U70" i="20" s="1"/>
  <c r="T53" i="20"/>
  <c r="S53" i="20"/>
  <c r="S70" i="20" s="1"/>
  <c r="R53" i="20"/>
  <c r="Q53" i="20"/>
  <c r="Q70" i="20" s="1"/>
  <c r="P53" i="20"/>
  <c r="P70" i="20" s="1"/>
  <c r="O53" i="20"/>
  <c r="O70" i="20" s="1"/>
  <c r="N53" i="20"/>
  <c r="N70" i="20" s="1"/>
  <c r="M53" i="20"/>
  <c r="M70" i="20" s="1"/>
  <c r="L53" i="20"/>
  <c r="K53" i="20"/>
  <c r="J53" i="20"/>
  <c r="I53" i="20"/>
  <c r="H53" i="20"/>
  <c r="H70" i="20" s="1"/>
  <c r="G53" i="20"/>
  <c r="G70" i="20" s="1"/>
  <c r="F53" i="20"/>
  <c r="F70" i="20" s="1"/>
  <c r="E53" i="20"/>
  <c r="E70" i="20" s="1"/>
  <c r="D53" i="20"/>
  <c r="C53" i="20"/>
  <c r="C70" i="20" s="1"/>
  <c r="B53" i="20"/>
  <c r="B67" i="4" s="1"/>
  <c r="B140" i="4" s="1"/>
  <c r="W52" i="20"/>
  <c r="W66" i="4" s="1"/>
  <c r="W139" i="4" s="1"/>
  <c r="V52" i="20"/>
  <c r="V69" i="20" s="1"/>
  <c r="U52" i="20"/>
  <c r="U66" i="4" s="1"/>
  <c r="U139" i="4" s="1"/>
  <c r="T52" i="20"/>
  <c r="T69" i="20" s="1"/>
  <c r="S52" i="20"/>
  <c r="S69" i="20" s="1"/>
  <c r="R52" i="20"/>
  <c r="Q52" i="20"/>
  <c r="P52" i="20"/>
  <c r="P66" i="4" s="1"/>
  <c r="P139" i="4" s="1"/>
  <c r="O52" i="20"/>
  <c r="N52" i="20"/>
  <c r="N69" i="20" s="1"/>
  <c r="M52" i="20"/>
  <c r="M66" i="4" s="1"/>
  <c r="M139" i="4" s="1"/>
  <c r="L52" i="20"/>
  <c r="L69" i="20" s="1"/>
  <c r="K52" i="20"/>
  <c r="K69" i="20" s="1"/>
  <c r="J52" i="20"/>
  <c r="I52" i="20"/>
  <c r="I69" i="20" s="1"/>
  <c r="H52" i="20"/>
  <c r="G52" i="20"/>
  <c r="G66" i="4" s="1"/>
  <c r="F52" i="20"/>
  <c r="E52" i="20"/>
  <c r="D52" i="20"/>
  <c r="D69" i="20" s="1"/>
  <c r="C52" i="20"/>
  <c r="C69" i="20" s="1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O13" i="4" s="1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D197" i="19" s="1"/>
  <c r="C199" i="19"/>
  <c r="B199" i="19"/>
  <c r="W198" i="19"/>
  <c r="V198" i="19"/>
  <c r="U198" i="19"/>
  <c r="T198" i="19"/>
  <c r="T197" i="19" s="1"/>
  <c r="S198" i="19"/>
  <c r="R198" i="19"/>
  <c r="Q198" i="19"/>
  <c r="P198" i="19"/>
  <c r="O198" i="19"/>
  <c r="N198" i="19"/>
  <c r="M198" i="19"/>
  <c r="L198" i="19"/>
  <c r="K198" i="19"/>
  <c r="J198" i="19"/>
  <c r="J197" i="19" s="1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S192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N185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T173" i="19"/>
  <c r="L173" i="19"/>
  <c r="P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P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U209" i="19" s="1"/>
  <c r="T142" i="19"/>
  <c r="T209" i="19" s="1"/>
  <c r="S142" i="19"/>
  <c r="S209" i="19" s="1"/>
  <c r="R142" i="19"/>
  <c r="Q142" i="19"/>
  <c r="Q209" i="19" s="1"/>
  <c r="P142" i="19"/>
  <c r="O142" i="19"/>
  <c r="O209" i="19" s="1"/>
  <c r="N142" i="19"/>
  <c r="M142" i="19"/>
  <c r="M209" i="19" s="1"/>
  <c r="L142" i="19"/>
  <c r="L209" i="19" s="1"/>
  <c r="K142" i="19"/>
  <c r="K209" i="19" s="1"/>
  <c r="J142" i="19"/>
  <c r="J209" i="19" s="1"/>
  <c r="I142" i="19"/>
  <c r="I209" i="19" s="1"/>
  <c r="H142" i="19"/>
  <c r="G142" i="19"/>
  <c r="F142" i="19"/>
  <c r="E142" i="19"/>
  <c r="E209" i="19" s="1"/>
  <c r="D142" i="19"/>
  <c r="C142" i="19"/>
  <c r="B142" i="19"/>
  <c r="W121" i="19"/>
  <c r="V121" i="19"/>
  <c r="U121" i="19"/>
  <c r="U203" i="19" s="1"/>
  <c r="T121" i="19"/>
  <c r="S121" i="19"/>
  <c r="S203" i="19" s="1"/>
  <c r="R121" i="19"/>
  <c r="Q121" i="19"/>
  <c r="Q203" i="19" s="1"/>
  <c r="P121" i="19"/>
  <c r="P203" i="19" s="1"/>
  <c r="O121" i="19"/>
  <c r="O203" i="19" s="1"/>
  <c r="N121" i="19"/>
  <c r="M121" i="19"/>
  <c r="M203" i="19" s="1"/>
  <c r="L121" i="19"/>
  <c r="K121" i="19"/>
  <c r="K203" i="19" s="1"/>
  <c r="J121" i="19"/>
  <c r="I121" i="19"/>
  <c r="I203" i="19" s="1"/>
  <c r="H121" i="19"/>
  <c r="H203" i="19" s="1"/>
  <c r="G121" i="19"/>
  <c r="G203" i="19" s="1"/>
  <c r="F121" i="19"/>
  <c r="E121" i="19"/>
  <c r="E203" i="19" s="1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K61" i="19" s="1"/>
  <c r="J93" i="19"/>
  <c r="I93" i="19"/>
  <c r="I61" i="19" s="1"/>
  <c r="H93" i="19"/>
  <c r="G93" i="19"/>
  <c r="F93" i="19"/>
  <c r="E93" i="19"/>
  <c r="D93" i="19"/>
  <c r="C93" i="19"/>
  <c r="B93" i="19"/>
  <c r="W72" i="19"/>
  <c r="W61" i="19" s="1"/>
  <c r="W185" i="19" s="1"/>
  <c r="V72" i="19"/>
  <c r="V61" i="19" s="1"/>
  <c r="V183" i="19" s="1"/>
  <c r="U72" i="19"/>
  <c r="T72" i="19"/>
  <c r="S72" i="19"/>
  <c r="R72" i="19"/>
  <c r="Q72" i="19"/>
  <c r="P72" i="19"/>
  <c r="O72" i="19"/>
  <c r="N72" i="19"/>
  <c r="N61" i="19" s="1"/>
  <c r="M72" i="19"/>
  <c r="L72" i="19"/>
  <c r="K72" i="19"/>
  <c r="J72" i="19"/>
  <c r="I72" i="19"/>
  <c r="H72" i="19"/>
  <c r="G72" i="19"/>
  <c r="F72" i="19"/>
  <c r="E72" i="19"/>
  <c r="D72" i="19"/>
  <c r="C72" i="19"/>
  <c r="B72" i="19"/>
  <c r="S61" i="19"/>
  <c r="S229" i="19" s="1"/>
  <c r="Q61" i="19"/>
  <c r="Q229" i="19" s="1"/>
  <c r="P61" i="19"/>
  <c r="P77" i="16" s="1"/>
  <c r="H61" i="19"/>
  <c r="H81" i="16" s="1"/>
  <c r="H110" i="4" s="1"/>
  <c r="C61" i="19"/>
  <c r="C229" i="19" s="1"/>
  <c r="W44" i="19"/>
  <c r="V44" i="19"/>
  <c r="U44" i="19"/>
  <c r="U5" i="19" s="1"/>
  <c r="U80" i="16" s="1"/>
  <c r="U109" i="4" s="1"/>
  <c r="T44" i="19"/>
  <c r="S44" i="19"/>
  <c r="S5" i="19" s="1"/>
  <c r="R44" i="19"/>
  <c r="Q44" i="19"/>
  <c r="Q5" i="19" s="1"/>
  <c r="P44" i="19"/>
  <c r="O44" i="19"/>
  <c r="N44" i="19"/>
  <c r="M44" i="19"/>
  <c r="L44" i="19"/>
  <c r="K44" i="19"/>
  <c r="K5" i="19" s="1"/>
  <c r="J44" i="19"/>
  <c r="I44" i="19"/>
  <c r="I5" i="19" s="1"/>
  <c r="H44" i="19"/>
  <c r="G44" i="19"/>
  <c r="F44" i="19"/>
  <c r="E44" i="19"/>
  <c r="E5" i="19" s="1"/>
  <c r="E80" i="16" s="1"/>
  <c r="E109" i="4" s="1"/>
  <c r="D44" i="19"/>
  <c r="D5" i="19" s="1"/>
  <c r="C44" i="19"/>
  <c r="C5" i="19" s="1"/>
  <c r="B44" i="19"/>
  <c r="W5" i="19"/>
  <c r="W176" i="19" s="1"/>
  <c r="T5" i="19"/>
  <c r="T80" i="16" s="1"/>
  <c r="T109" i="4" s="1"/>
  <c r="P5" i="19"/>
  <c r="P176" i="19" s="1"/>
  <c r="O5" i="19"/>
  <c r="O176" i="19" s="1"/>
  <c r="M5" i="19"/>
  <c r="M80" i="16" s="1"/>
  <c r="M109" i="4" s="1"/>
  <c r="L5" i="19"/>
  <c r="L169" i="19" s="1"/>
  <c r="H5" i="19"/>
  <c r="H176" i="19" s="1"/>
  <c r="G5" i="19"/>
  <c r="G176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B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J197" i="18" s="1"/>
  <c r="I199" i="18"/>
  <c r="H199" i="18"/>
  <c r="G199" i="18"/>
  <c r="F199" i="18"/>
  <c r="E199" i="18"/>
  <c r="D199" i="18"/>
  <c r="C199" i="18"/>
  <c r="B199" i="18"/>
  <c r="W198" i="18"/>
  <c r="V198" i="18"/>
  <c r="U198" i="18"/>
  <c r="U197" i="18" s="1"/>
  <c r="T198" i="18"/>
  <c r="S198" i="18"/>
  <c r="R198" i="18"/>
  <c r="R197" i="18" s="1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F197" i="18" s="1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P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J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I178" i="18" s="1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K178" i="18" s="1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U178" i="18" s="1"/>
  <c r="T179" i="18"/>
  <c r="S179" i="18"/>
  <c r="R179" i="18"/>
  <c r="Q179" i="18"/>
  <c r="P179" i="18"/>
  <c r="O179" i="18"/>
  <c r="N179" i="18"/>
  <c r="M179" i="18"/>
  <c r="M178" i="18" s="1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V209" i="18" s="1"/>
  <c r="U142" i="18"/>
  <c r="U209" i="18" s="1"/>
  <c r="T142" i="18"/>
  <c r="S142" i="18"/>
  <c r="R142" i="18"/>
  <c r="Q142" i="18"/>
  <c r="Q209" i="18" s="1"/>
  <c r="P142" i="18"/>
  <c r="P209" i="18" s="1"/>
  <c r="O142" i="18"/>
  <c r="N142" i="18"/>
  <c r="N209" i="18" s="1"/>
  <c r="M142" i="18"/>
  <c r="M209" i="18" s="1"/>
  <c r="L142" i="18"/>
  <c r="K142" i="18"/>
  <c r="J142" i="18"/>
  <c r="I142" i="18"/>
  <c r="I209" i="18" s="1"/>
  <c r="H142" i="18"/>
  <c r="G142" i="18"/>
  <c r="F142" i="18"/>
  <c r="F209" i="18" s="1"/>
  <c r="E142" i="18"/>
  <c r="E209" i="18" s="1"/>
  <c r="D142" i="18"/>
  <c r="C142" i="18"/>
  <c r="B142" i="18"/>
  <c r="W121" i="18"/>
  <c r="V121" i="18"/>
  <c r="U121" i="18"/>
  <c r="U203" i="18" s="1"/>
  <c r="T121" i="18"/>
  <c r="T203" i="18" s="1"/>
  <c r="S121" i="18"/>
  <c r="R121" i="18"/>
  <c r="R203" i="18" s="1"/>
  <c r="Q121" i="18"/>
  <c r="P121" i="18"/>
  <c r="O121" i="18"/>
  <c r="N121" i="18"/>
  <c r="M121" i="18"/>
  <c r="M203" i="18" s="1"/>
  <c r="L121" i="18"/>
  <c r="L203" i="18" s="1"/>
  <c r="K121" i="18"/>
  <c r="J121" i="18"/>
  <c r="I121" i="18"/>
  <c r="H121" i="18"/>
  <c r="G121" i="18"/>
  <c r="F121" i="18"/>
  <c r="E121" i="18"/>
  <c r="D121" i="18"/>
  <c r="D203" i="18" s="1"/>
  <c r="C121" i="18"/>
  <c r="B121" i="18"/>
  <c r="W93" i="18"/>
  <c r="V93" i="18"/>
  <c r="U93" i="18"/>
  <c r="U190" i="18" s="1"/>
  <c r="T93" i="18"/>
  <c r="S93" i="18"/>
  <c r="S190" i="18" s="1"/>
  <c r="R93" i="18"/>
  <c r="Q93" i="18"/>
  <c r="P93" i="18"/>
  <c r="O93" i="18"/>
  <c r="N93" i="18"/>
  <c r="M93" i="18"/>
  <c r="M190" i="18" s="1"/>
  <c r="L93" i="18"/>
  <c r="K93" i="18"/>
  <c r="J93" i="18"/>
  <c r="I93" i="18"/>
  <c r="H93" i="18"/>
  <c r="G93" i="18"/>
  <c r="F93" i="18"/>
  <c r="E93" i="18"/>
  <c r="E190" i="18" s="1"/>
  <c r="D93" i="18"/>
  <c r="D190" i="18" s="1"/>
  <c r="C93" i="18"/>
  <c r="C190" i="18" s="1"/>
  <c r="B93" i="18"/>
  <c r="W72" i="18"/>
  <c r="W184" i="18" s="1"/>
  <c r="V72" i="18"/>
  <c r="U72" i="18"/>
  <c r="T72" i="18"/>
  <c r="S72" i="18"/>
  <c r="R72" i="18"/>
  <c r="Q72" i="18"/>
  <c r="Q184" i="18" s="1"/>
  <c r="P72" i="18"/>
  <c r="O72" i="18"/>
  <c r="N72" i="18"/>
  <c r="M72" i="18"/>
  <c r="L72" i="18"/>
  <c r="K72" i="18"/>
  <c r="K184" i="18" s="1"/>
  <c r="J72" i="18"/>
  <c r="I72" i="18"/>
  <c r="I184" i="18" s="1"/>
  <c r="H72" i="18"/>
  <c r="H184" i="18" s="1"/>
  <c r="G72" i="18"/>
  <c r="F72" i="18"/>
  <c r="E72" i="18"/>
  <c r="D72" i="18"/>
  <c r="C72" i="18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96" i="16" s="1"/>
  <c r="U16" i="18"/>
  <c r="U223" i="18" s="1"/>
  <c r="T16" i="18"/>
  <c r="T223" i="18" s="1"/>
  <c r="S16" i="18"/>
  <c r="S223" i="18" s="1"/>
  <c r="R16" i="18"/>
  <c r="R223" i="18" s="1"/>
  <c r="Q16" i="18"/>
  <c r="Q96" i="16" s="1"/>
  <c r="P16" i="18"/>
  <c r="P96" i="16" s="1"/>
  <c r="O16" i="18"/>
  <c r="O223" i="18" s="1"/>
  <c r="N16" i="18"/>
  <c r="N5" i="18" s="1"/>
  <c r="M16" i="18"/>
  <c r="M223" i="18" s="1"/>
  <c r="L16" i="18"/>
  <c r="L223" i="18" s="1"/>
  <c r="K16" i="18"/>
  <c r="K223" i="18" s="1"/>
  <c r="J16" i="18"/>
  <c r="J223" i="18" s="1"/>
  <c r="I16" i="18"/>
  <c r="I96" i="16" s="1"/>
  <c r="H16" i="18"/>
  <c r="H96" i="16" s="1"/>
  <c r="G16" i="18"/>
  <c r="G223" i="18" s="1"/>
  <c r="F16" i="18"/>
  <c r="E16" i="18"/>
  <c r="E223" i="18" s="1"/>
  <c r="D16" i="18"/>
  <c r="D223" i="18" s="1"/>
  <c r="C16" i="18"/>
  <c r="C223" i="18" s="1"/>
  <c r="B16" i="18"/>
  <c r="B223" i="18" s="1"/>
  <c r="F5" i="18"/>
  <c r="F172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H237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T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S226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S203" i="17"/>
  <c r="L203" i="17"/>
  <c r="D203" i="17"/>
  <c r="C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O197" i="17" s="1"/>
  <c r="N198" i="17"/>
  <c r="M198" i="17"/>
  <c r="L198" i="17"/>
  <c r="K198" i="17"/>
  <c r="J198" i="17"/>
  <c r="I198" i="17"/>
  <c r="H198" i="17"/>
  <c r="G198" i="17"/>
  <c r="G197" i="17" s="1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N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R162" i="17"/>
  <c r="W142" i="17"/>
  <c r="V142" i="17"/>
  <c r="V248" i="17" s="1"/>
  <c r="U142" i="17"/>
  <c r="U248" i="17" s="1"/>
  <c r="T142" i="17"/>
  <c r="T209" i="17" s="1"/>
  <c r="S142" i="17"/>
  <c r="S209" i="17" s="1"/>
  <c r="R142" i="17"/>
  <c r="Q142" i="17"/>
  <c r="P142" i="17"/>
  <c r="P248" i="17" s="1"/>
  <c r="O142" i="17"/>
  <c r="N142" i="17"/>
  <c r="N248" i="17" s="1"/>
  <c r="M142" i="17"/>
  <c r="L142" i="17"/>
  <c r="L209" i="17" s="1"/>
  <c r="K142" i="17"/>
  <c r="K209" i="17" s="1"/>
  <c r="J142" i="17"/>
  <c r="I142" i="17"/>
  <c r="H142" i="17"/>
  <c r="H248" i="17" s="1"/>
  <c r="G142" i="17"/>
  <c r="F142" i="17"/>
  <c r="F248" i="17" s="1"/>
  <c r="E142" i="17"/>
  <c r="D142" i="17"/>
  <c r="D209" i="17" s="1"/>
  <c r="C142" i="17"/>
  <c r="C209" i="17" s="1"/>
  <c r="B142" i="17"/>
  <c r="W121" i="17"/>
  <c r="W203" i="17" s="1"/>
  <c r="V121" i="17"/>
  <c r="U121" i="17"/>
  <c r="T121" i="17"/>
  <c r="T246" i="17" s="1"/>
  <c r="S121" i="17"/>
  <c r="S246" i="17" s="1"/>
  <c r="R121" i="17"/>
  <c r="Q121" i="17"/>
  <c r="P121" i="17"/>
  <c r="P203" i="17" s="1"/>
  <c r="O121" i="17"/>
  <c r="O203" i="17" s="1"/>
  <c r="N121" i="17"/>
  <c r="M121" i="17"/>
  <c r="L121" i="17"/>
  <c r="L246" i="17" s="1"/>
  <c r="K121" i="17"/>
  <c r="K246" i="17" s="1"/>
  <c r="J121" i="17"/>
  <c r="I121" i="17"/>
  <c r="H121" i="17"/>
  <c r="H203" i="17" s="1"/>
  <c r="G121" i="17"/>
  <c r="G203" i="17" s="1"/>
  <c r="F121" i="17"/>
  <c r="E121" i="17"/>
  <c r="D121" i="17"/>
  <c r="D246" i="17" s="1"/>
  <c r="C121" i="17"/>
  <c r="C246" i="17" s="1"/>
  <c r="B121" i="17"/>
  <c r="W93" i="17"/>
  <c r="W190" i="17" s="1"/>
  <c r="V93" i="17"/>
  <c r="V237" i="17" s="1"/>
  <c r="U93" i="17"/>
  <c r="U237" i="17" s="1"/>
  <c r="T93" i="17"/>
  <c r="S93" i="17"/>
  <c r="R93" i="17"/>
  <c r="R190" i="17" s="1"/>
  <c r="Q93" i="17"/>
  <c r="P93" i="17"/>
  <c r="P190" i="17" s="1"/>
  <c r="O93" i="17"/>
  <c r="O190" i="17" s="1"/>
  <c r="N93" i="17"/>
  <c r="N237" i="17" s="1"/>
  <c r="M93" i="17"/>
  <c r="M237" i="17" s="1"/>
  <c r="L93" i="17"/>
  <c r="K93" i="17"/>
  <c r="J93" i="17"/>
  <c r="J190" i="17" s="1"/>
  <c r="I93" i="17"/>
  <c r="H93" i="17"/>
  <c r="H190" i="17" s="1"/>
  <c r="G93" i="17"/>
  <c r="G190" i="17" s="1"/>
  <c r="F93" i="17"/>
  <c r="F237" i="17" s="1"/>
  <c r="E93" i="17"/>
  <c r="E237" i="17" s="1"/>
  <c r="D93" i="17"/>
  <c r="C93" i="17"/>
  <c r="B93" i="17"/>
  <c r="B190" i="17" s="1"/>
  <c r="W72" i="17"/>
  <c r="V72" i="17"/>
  <c r="U72" i="17"/>
  <c r="T72" i="17"/>
  <c r="T184" i="17" s="1"/>
  <c r="S72" i="17"/>
  <c r="S184" i="17" s="1"/>
  <c r="R72" i="17"/>
  <c r="R235" i="17" s="1"/>
  <c r="Q72" i="17"/>
  <c r="P72" i="17"/>
  <c r="P235" i="17" s="1"/>
  <c r="O72" i="17"/>
  <c r="N72" i="17"/>
  <c r="M72" i="17"/>
  <c r="L72" i="17"/>
  <c r="L184" i="17" s="1"/>
  <c r="K72" i="17"/>
  <c r="K184" i="17" s="1"/>
  <c r="J72" i="17"/>
  <c r="J235" i="17" s="1"/>
  <c r="I72" i="17"/>
  <c r="H72" i="17"/>
  <c r="H235" i="17" s="1"/>
  <c r="G72" i="17"/>
  <c r="F72" i="17"/>
  <c r="E72" i="17"/>
  <c r="D72" i="17"/>
  <c r="D184" i="17" s="1"/>
  <c r="C72" i="17"/>
  <c r="C184" i="17" s="1"/>
  <c r="B72" i="17"/>
  <c r="B235" i="17" s="1"/>
  <c r="W44" i="17"/>
  <c r="V44" i="17"/>
  <c r="V226" i="17" s="1"/>
  <c r="U44" i="17"/>
  <c r="U5" i="17" s="1"/>
  <c r="T44" i="17"/>
  <c r="T5" i="17" s="1"/>
  <c r="T53" i="16" s="1"/>
  <c r="T62" i="4" s="1"/>
  <c r="S44" i="17"/>
  <c r="R44" i="17"/>
  <c r="R5" i="17" s="1"/>
  <c r="Q44" i="17"/>
  <c r="Q5" i="17" s="1"/>
  <c r="P44" i="17"/>
  <c r="P5" i="17" s="1"/>
  <c r="O44" i="17"/>
  <c r="N44" i="17"/>
  <c r="N226" i="17" s="1"/>
  <c r="M44" i="17"/>
  <c r="L44" i="17"/>
  <c r="L5" i="17" s="1"/>
  <c r="K44" i="17"/>
  <c r="J44" i="17"/>
  <c r="J5" i="17" s="1"/>
  <c r="J53" i="16" s="1"/>
  <c r="J62" i="4" s="1"/>
  <c r="I44" i="17"/>
  <c r="I5" i="17" s="1"/>
  <c r="H44" i="17"/>
  <c r="G44" i="17"/>
  <c r="F44" i="17"/>
  <c r="F226" i="17" s="1"/>
  <c r="E44" i="17"/>
  <c r="E5" i="17" s="1"/>
  <c r="D44" i="17"/>
  <c r="D5" i="17" s="1"/>
  <c r="D53" i="16" s="1"/>
  <c r="D62" i="4" s="1"/>
  <c r="C44" i="17"/>
  <c r="C226" i="17" s="1"/>
  <c r="B44" i="17"/>
  <c r="B5" i="17" s="1"/>
  <c r="V5" i="17"/>
  <c r="V164" i="17" s="1"/>
  <c r="S5" i="17"/>
  <c r="N5" i="17"/>
  <c r="N161" i="17" s="1"/>
  <c r="M5" i="17"/>
  <c r="M161" i="17" s="1"/>
  <c r="K5" i="17"/>
  <c r="K53" i="16" s="1"/>
  <c r="K62" i="4" s="1"/>
  <c r="H5" i="17"/>
  <c r="H53" i="16" s="1"/>
  <c r="H91" i="16" s="1"/>
  <c r="F5" i="17"/>
  <c r="F172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F97" i="16"/>
  <c r="O96" i="16"/>
  <c r="N96" i="16"/>
  <c r="F96" i="16"/>
  <c r="E96" i="16"/>
  <c r="H92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T111" i="4" s="1"/>
  <c r="S82" i="16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K82" i="16"/>
  <c r="K111" i="4" s="1"/>
  <c r="J82" i="16"/>
  <c r="J111" i="4" s="1"/>
  <c r="I82" i="16"/>
  <c r="I111" i="4" s="1"/>
  <c r="H82" i="16"/>
  <c r="H111" i="4" s="1"/>
  <c r="G82" i="16"/>
  <c r="F82" i="16"/>
  <c r="F111" i="4" s="1"/>
  <c r="E82" i="16"/>
  <c r="E111" i="4" s="1"/>
  <c r="D82" i="16"/>
  <c r="D111" i="4" s="1"/>
  <c r="C82" i="16"/>
  <c r="C111" i="4" s="1"/>
  <c r="B82" i="16"/>
  <c r="B111" i="4" s="1"/>
  <c r="V81" i="16"/>
  <c r="V110" i="4" s="1"/>
  <c r="S81" i="16"/>
  <c r="S110" i="4" s="1"/>
  <c r="Q81" i="16"/>
  <c r="Q110" i="4" s="1"/>
  <c r="P81" i="16"/>
  <c r="P110" i="4" s="1"/>
  <c r="N81" i="16"/>
  <c r="S80" i="16"/>
  <c r="S109" i="4" s="1"/>
  <c r="Q80" i="16"/>
  <c r="K80" i="16"/>
  <c r="I80" i="16"/>
  <c r="H80" i="16"/>
  <c r="C80" i="16"/>
  <c r="W78" i="16"/>
  <c r="W41" i="7" s="1"/>
  <c r="V78" i="16"/>
  <c r="V41" i="7" s="1"/>
  <c r="U78" i="16"/>
  <c r="U41" i="7" s="1"/>
  <c r="T78" i="16"/>
  <c r="S78" i="16"/>
  <c r="S41" i="7" s="1"/>
  <c r="R78" i="16"/>
  <c r="R41" i="7" s="1"/>
  <c r="Q78" i="16"/>
  <c r="Q76" i="16" s="1"/>
  <c r="P78" i="16"/>
  <c r="P41" i="7" s="1"/>
  <c r="O78" i="16"/>
  <c r="N78" i="16"/>
  <c r="N41" i="7" s="1"/>
  <c r="M78" i="16"/>
  <c r="M41" i="7" s="1"/>
  <c r="L78" i="16"/>
  <c r="L41" i="7" s="1"/>
  <c r="K78" i="16"/>
  <c r="K41" i="7" s="1"/>
  <c r="J78" i="16"/>
  <c r="I78" i="16"/>
  <c r="H78" i="16"/>
  <c r="G78" i="16"/>
  <c r="F78" i="16"/>
  <c r="E78" i="16"/>
  <c r="D78" i="16"/>
  <c r="C78" i="16"/>
  <c r="C41" i="7" s="1"/>
  <c r="B78" i="16"/>
  <c r="W77" i="16"/>
  <c r="S77" i="16"/>
  <c r="Q77" i="16"/>
  <c r="A74" i="16"/>
  <c r="A73" i="16"/>
  <c r="W72" i="16"/>
  <c r="W90" i="16" s="1"/>
  <c r="V72" i="16"/>
  <c r="U72" i="16"/>
  <c r="U90" i="16" s="1"/>
  <c r="T72" i="16"/>
  <c r="T71" i="16" s="1"/>
  <c r="S72" i="16"/>
  <c r="S71" i="16" s="1"/>
  <c r="R72" i="16"/>
  <c r="R90" i="16" s="1"/>
  <c r="Q72" i="16"/>
  <c r="Q71" i="16" s="1"/>
  <c r="P72" i="16"/>
  <c r="P90" i="16" s="1"/>
  <c r="O72" i="16"/>
  <c r="O90" i="16" s="1"/>
  <c r="N72" i="16"/>
  <c r="M72" i="16"/>
  <c r="M90" i="16" s="1"/>
  <c r="L72" i="16"/>
  <c r="L90" i="16" s="1"/>
  <c r="K72" i="16"/>
  <c r="K71" i="16" s="1"/>
  <c r="J72" i="16"/>
  <c r="J90" i="16" s="1"/>
  <c r="I72" i="16"/>
  <c r="I71" i="16" s="1"/>
  <c r="H72" i="16"/>
  <c r="H90" i="16" s="1"/>
  <c r="G72" i="16"/>
  <c r="G90" i="16" s="1"/>
  <c r="F72" i="16"/>
  <c r="E72" i="16"/>
  <c r="E90" i="16" s="1"/>
  <c r="D72" i="16"/>
  <c r="D90" i="16" s="1"/>
  <c r="C72" i="16"/>
  <c r="C71" i="16" s="1"/>
  <c r="B72" i="16"/>
  <c r="B90" i="16" s="1"/>
  <c r="A72" i="16"/>
  <c r="G71" i="16"/>
  <c r="E71" i="16"/>
  <c r="D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64" i="4" s="1"/>
  <c r="U55" i="16"/>
  <c r="T55" i="16"/>
  <c r="S55" i="16"/>
  <c r="S103" i="16" s="1"/>
  <c r="R55" i="16"/>
  <c r="R103" i="16" s="1"/>
  <c r="Q55" i="16"/>
  <c r="Q103" i="16" s="1"/>
  <c r="Q166" i="4" s="1"/>
  <c r="P55" i="16"/>
  <c r="P93" i="16" s="1"/>
  <c r="O55" i="16"/>
  <c r="O64" i="4" s="1"/>
  <c r="N55" i="16"/>
  <c r="N64" i="4" s="1"/>
  <c r="M55" i="16"/>
  <c r="M64" i="4" s="1"/>
  <c r="M137" i="4" s="1"/>
  <c r="L55" i="16"/>
  <c r="L103" i="16" s="1"/>
  <c r="L166" i="4" s="1"/>
  <c r="K55" i="16"/>
  <c r="J55" i="16"/>
  <c r="J103" i="16" s="1"/>
  <c r="J166" i="4" s="1"/>
  <c r="I55" i="16"/>
  <c r="H55" i="16"/>
  <c r="H103" i="16" s="1"/>
  <c r="H166" i="4" s="1"/>
  <c r="G55" i="16"/>
  <c r="G64" i="4" s="1"/>
  <c r="F55" i="16"/>
  <c r="F93" i="16" s="1"/>
  <c r="E55" i="16"/>
  <c r="D55" i="16"/>
  <c r="D93" i="16" s="1"/>
  <c r="C55" i="16"/>
  <c r="B55" i="16"/>
  <c r="B64" i="4" s="1"/>
  <c r="W54" i="16"/>
  <c r="W92" i="16" s="1"/>
  <c r="V54" i="16"/>
  <c r="U54" i="16"/>
  <c r="T54" i="16"/>
  <c r="T63" i="4" s="1"/>
  <c r="T136" i="4" s="1"/>
  <c r="S54" i="16"/>
  <c r="R54" i="16"/>
  <c r="R92" i="16" s="1"/>
  <c r="Q54" i="16"/>
  <c r="P54" i="16"/>
  <c r="P92" i="16" s="1"/>
  <c r="O54" i="16"/>
  <c r="O92" i="16" s="1"/>
  <c r="N54" i="16"/>
  <c r="N102" i="16" s="1"/>
  <c r="M54" i="16"/>
  <c r="M63" i="4" s="1"/>
  <c r="L54" i="16"/>
  <c r="L63" i="4" s="1"/>
  <c r="L136" i="4" s="1"/>
  <c r="K54" i="16"/>
  <c r="J54" i="16"/>
  <c r="J92" i="16" s="1"/>
  <c r="I54" i="16"/>
  <c r="H54" i="16"/>
  <c r="G54" i="16"/>
  <c r="F54" i="16"/>
  <c r="E54" i="16"/>
  <c r="D54" i="16"/>
  <c r="C54" i="16"/>
  <c r="B54" i="16"/>
  <c r="B92" i="16" s="1"/>
  <c r="R53" i="16"/>
  <c r="M53" i="16"/>
  <c r="M62" i="4" s="1"/>
  <c r="L53" i="16"/>
  <c r="L62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V3" i="16" s="1"/>
  <c r="U4" i="16"/>
  <c r="U3" i="16" s="1"/>
  <c r="T4" i="16"/>
  <c r="T3" i="16" s="1"/>
  <c r="S4" i="16"/>
  <c r="S3" i="16" s="1"/>
  <c r="S9" i="4" s="1"/>
  <c r="R4" i="16"/>
  <c r="R3" i="16" s="1"/>
  <c r="Q4" i="16"/>
  <c r="Q3" i="16" s="1"/>
  <c r="P4" i="16"/>
  <c r="P3" i="16" s="1"/>
  <c r="O4" i="16"/>
  <c r="O3" i="16" s="1"/>
  <c r="O9" i="4" s="1"/>
  <c r="N4" i="16"/>
  <c r="N3" i="16" s="1"/>
  <c r="M4" i="16"/>
  <c r="M3" i="16" s="1"/>
  <c r="L4" i="16"/>
  <c r="L3" i="16" s="1"/>
  <c r="L9" i="4" s="1"/>
  <c r="K4" i="16"/>
  <c r="K3" i="16" s="1"/>
  <c r="K9" i="4" s="1"/>
  <c r="J4" i="16"/>
  <c r="J3" i="16" s="1"/>
  <c r="J9" i="4" s="1"/>
  <c r="I4" i="16"/>
  <c r="I3" i="16" s="1"/>
  <c r="I9" i="4" s="1"/>
  <c r="H4" i="16"/>
  <c r="H3" i="16" s="1"/>
  <c r="H9" i="4" s="1"/>
  <c r="G4" i="16"/>
  <c r="G3" i="16" s="1"/>
  <c r="G9" i="4" s="1"/>
  <c r="F4" i="16"/>
  <c r="F3" i="16" s="1"/>
  <c r="F9" i="4" s="1"/>
  <c r="E4" i="16"/>
  <c r="E3" i="16" s="1"/>
  <c r="D4" i="16"/>
  <c r="D3" i="16" s="1"/>
  <c r="C4" i="16"/>
  <c r="B4" i="16"/>
  <c r="B3" i="16" s="1"/>
  <c r="B9" i="4" s="1"/>
  <c r="C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C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P187" i="15" s="1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H187" i="15" s="1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B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D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G162" i="15" s="1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W162" i="15" s="1"/>
  <c r="V163" i="15"/>
  <c r="V162" i="15" s="1"/>
  <c r="U163" i="15"/>
  <c r="T163" i="15"/>
  <c r="S163" i="15"/>
  <c r="R163" i="15"/>
  <c r="Q163" i="15"/>
  <c r="Q162" i="15" s="1"/>
  <c r="P163" i="15"/>
  <c r="O163" i="15"/>
  <c r="O162" i="15" s="1"/>
  <c r="N163" i="15"/>
  <c r="M163" i="15"/>
  <c r="L163" i="15"/>
  <c r="K163" i="15"/>
  <c r="J163" i="15"/>
  <c r="I163" i="15"/>
  <c r="I162" i="15" s="1"/>
  <c r="H163" i="15"/>
  <c r="H162" i="15" s="1"/>
  <c r="G163" i="15"/>
  <c r="F163" i="15"/>
  <c r="E163" i="15"/>
  <c r="D163" i="15"/>
  <c r="C163" i="15"/>
  <c r="B163" i="15"/>
  <c r="W141" i="15"/>
  <c r="W115" i="15" s="1"/>
  <c r="V141" i="15"/>
  <c r="U141" i="15"/>
  <c r="T141" i="15"/>
  <c r="S141" i="15"/>
  <c r="S115" i="15" s="1"/>
  <c r="R141" i="15"/>
  <c r="R115" i="15" s="1"/>
  <c r="Q141" i="15"/>
  <c r="P141" i="15"/>
  <c r="P115" i="15" s="1"/>
  <c r="O141" i="15"/>
  <c r="O115" i="15" s="1"/>
  <c r="N141" i="15"/>
  <c r="M141" i="15"/>
  <c r="L141" i="15"/>
  <c r="K141" i="15"/>
  <c r="K115" i="15" s="1"/>
  <c r="K78" i="12" s="1"/>
  <c r="K107" i="4" s="1"/>
  <c r="J141" i="15"/>
  <c r="J115" i="15" s="1"/>
  <c r="I141" i="15"/>
  <c r="H141" i="15"/>
  <c r="G141" i="15"/>
  <c r="G115" i="15" s="1"/>
  <c r="F141" i="15"/>
  <c r="E141" i="15"/>
  <c r="D141" i="15"/>
  <c r="C141" i="15"/>
  <c r="B141" i="15"/>
  <c r="C115" i="15"/>
  <c r="C78" i="12" s="1"/>
  <c r="C107" i="4" s="1"/>
  <c r="B115" i="15"/>
  <c r="W97" i="15"/>
  <c r="V97" i="15"/>
  <c r="U97" i="15"/>
  <c r="U199" i="15" s="1"/>
  <c r="T97" i="15"/>
  <c r="T199" i="15" s="1"/>
  <c r="S97" i="15"/>
  <c r="R97" i="15"/>
  <c r="Q97" i="15"/>
  <c r="P97" i="15"/>
  <c r="O97" i="15"/>
  <c r="N97" i="15"/>
  <c r="M97" i="15"/>
  <c r="M199" i="15" s="1"/>
  <c r="L97" i="15"/>
  <c r="L199" i="15" s="1"/>
  <c r="K97" i="15"/>
  <c r="J97" i="15"/>
  <c r="I97" i="15"/>
  <c r="I199" i="15" s="1"/>
  <c r="H97" i="15"/>
  <c r="G97" i="15"/>
  <c r="F97" i="15"/>
  <c r="E97" i="15"/>
  <c r="E199" i="15" s="1"/>
  <c r="D97" i="15"/>
  <c r="D199" i="15" s="1"/>
  <c r="C97" i="15"/>
  <c r="B97" i="15"/>
  <c r="W53" i="15"/>
  <c r="V53" i="15"/>
  <c r="U53" i="15"/>
  <c r="U34" i="15" s="1"/>
  <c r="U76" i="12" s="1"/>
  <c r="U75" i="12" s="1"/>
  <c r="U104" i="4" s="1"/>
  <c r="T53" i="15"/>
  <c r="T34" i="15" s="1"/>
  <c r="T76" i="12" s="1"/>
  <c r="S53" i="15"/>
  <c r="S34" i="15" s="1"/>
  <c r="R53" i="15"/>
  <c r="R34" i="15" s="1"/>
  <c r="Q53" i="15"/>
  <c r="Q34" i="15" s="1"/>
  <c r="P53" i="15"/>
  <c r="O53" i="15"/>
  <c r="N53" i="15"/>
  <c r="M53" i="15"/>
  <c r="M34" i="15" s="1"/>
  <c r="M76" i="12" s="1"/>
  <c r="M75" i="12" s="1"/>
  <c r="M104" i="4" s="1"/>
  <c r="L53" i="15"/>
  <c r="L34" i="15" s="1"/>
  <c r="K53" i="15"/>
  <c r="J53" i="15"/>
  <c r="J34" i="15" s="1"/>
  <c r="I53" i="15"/>
  <c r="I34" i="15" s="1"/>
  <c r="H53" i="15"/>
  <c r="G53" i="15"/>
  <c r="F53" i="15"/>
  <c r="E53" i="15"/>
  <c r="E34" i="15" s="1"/>
  <c r="E76" i="12" s="1"/>
  <c r="E75" i="12" s="1"/>
  <c r="E104" i="4" s="1"/>
  <c r="D53" i="15"/>
  <c r="C53" i="15"/>
  <c r="C34" i="15" s="1"/>
  <c r="B53" i="15"/>
  <c r="D34" i="15"/>
  <c r="D76" i="12" s="1"/>
  <c r="D105" i="4" s="1"/>
  <c r="B34" i="15"/>
  <c r="B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P204" i="14" s="1"/>
  <c r="O206" i="14"/>
  <c r="O204" i="14" s="1"/>
  <c r="N206" i="14"/>
  <c r="M206" i="14"/>
  <c r="L206" i="14"/>
  <c r="L204" i="14" s="1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H204" i="14" s="1"/>
  <c r="G205" i="14"/>
  <c r="F205" i="14"/>
  <c r="F204" i="14" s="1"/>
  <c r="E205" i="14"/>
  <c r="D205" i="14"/>
  <c r="C205" i="14"/>
  <c r="B205" i="14"/>
  <c r="W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G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W187" i="14" s="1"/>
  <c r="V188" i="14"/>
  <c r="U188" i="14"/>
  <c r="T188" i="14"/>
  <c r="S188" i="14"/>
  <c r="R188" i="14"/>
  <c r="Q188" i="14"/>
  <c r="P188" i="14"/>
  <c r="P187" i="14" s="1"/>
  <c r="O188" i="14"/>
  <c r="N188" i="14"/>
  <c r="M188" i="14"/>
  <c r="L188" i="14"/>
  <c r="K188" i="14"/>
  <c r="J188" i="14"/>
  <c r="I188" i="14"/>
  <c r="H188" i="14"/>
  <c r="H187" i="14" s="1"/>
  <c r="G188" i="14"/>
  <c r="G187" i="14" s="1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Q181" i="14"/>
  <c r="P181" i="14"/>
  <c r="O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S171" i="14" s="1"/>
  <c r="R173" i="14"/>
  <c r="Q173" i="14"/>
  <c r="P173" i="14"/>
  <c r="O173" i="14"/>
  <c r="N173" i="14"/>
  <c r="M173" i="14"/>
  <c r="L173" i="14"/>
  <c r="K173" i="14"/>
  <c r="J173" i="14"/>
  <c r="I173" i="14"/>
  <c r="I171" i="14" s="1"/>
  <c r="H173" i="14"/>
  <c r="G173" i="14"/>
  <c r="F173" i="14"/>
  <c r="E173" i="14"/>
  <c r="D173" i="14"/>
  <c r="C173" i="14"/>
  <c r="B173" i="14"/>
  <c r="W172" i="14"/>
  <c r="V172" i="14"/>
  <c r="U172" i="14"/>
  <c r="T172" i="14"/>
  <c r="T171" i="14" s="1"/>
  <c r="S172" i="14"/>
  <c r="R172" i="14"/>
  <c r="Q172" i="14"/>
  <c r="P172" i="14"/>
  <c r="O172" i="14"/>
  <c r="N172" i="14"/>
  <c r="M172" i="14"/>
  <c r="L172" i="14"/>
  <c r="L171" i="14" s="1"/>
  <c r="K172" i="14"/>
  <c r="J172" i="14"/>
  <c r="I172" i="14"/>
  <c r="H172" i="14"/>
  <c r="G172" i="14"/>
  <c r="G171" i="14" s="1"/>
  <c r="F172" i="14"/>
  <c r="E172" i="14"/>
  <c r="D172" i="14"/>
  <c r="D171" i="14" s="1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T162" i="14" s="1"/>
  <c r="S166" i="14"/>
  <c r="S162" i="14" s="1"/>
  <c r="R166" i="14"/>
  <c r="Q166" i="14"/>
  <c r="P166" i="14"/>
  <c r="O166" i="14"/>
  <c r="N166" i="14"/>
  <c r="M166" i="14"/>
  <c r="L166" i="14"/>
  <c r="K166" i="14"/>
  <c r="K162" i="14" s="1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H162" i="14" s="1"/>
  <c r="G164" i="14"/>
  <c r="F164" i="14"/>
  <c r="E164" i="14"/>
  <c r="D164" i="14"/>
  <c r="C164" i="14"/>
  <c r="B164" i="14"/>
  <c r="W163" i="14"/>
  <c r="V163" i="14"/>
  <c r="U163" i="14"/>
  <c r="U162" i="14" s="1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B162" i="14" s="1"/>
  <c r="L162" i="14"/>
  <c r="D162" i="14"/>
  <c r="W141" i="14"/>
  <c r="W216" i="14" s="1"/>
  <c r="V141" i="14"/>
  <c r="V216" i="14" s="1"/>
  <c r="U141" i="14"/>
  <c r="U216" i="14" s="1"/>
  <c r="T141" i="14"/>
  <c r="T216" i="14" s="1"/>
  <c r="S141" i="14"/>
  <c r="S216" i="14" s="1"/>
  <c r="R141" i="14"/>
  <c r="Q141" i="14"/>
  <c r="P141" i="14"/>
  <c r="P216" i="14" s="1"/>
  <c r="O141" i="14"/>
  <c r="O216" i="14" s="1"/>
  <c r="N141" i="14"/>
  <c r="N216" i="14" s="1"/>
  <c r="M141" i="14"/>
  <c r="M216" i="14" s="1"/>
  <c r="L141" i="14"/>
  <c r="L216" i="14" s="1"/>
  <c r="K141" i="14"/>
  <c r="K216" i="14" s="1"/>
  <c r="J141" i="14"/>
  <c r="I141" i="14"/>
  <c r="H141" i="14"/>
  <c r="H216" i="14" s="1"/>
  <c r="G141" i="14"/>
  <c r="G261" i="14" s="1"/>
  <c r="F141" i="14"/>
  <c r="F216" i="14" s="1"/>
  <c r="E141" i="14"/>
  <c r="E216" i="14" s="1"/>
  <c r="D141" i="14"/>
  <c r="D216" i="14" s="1"/>
  <c r="C141" i="14"/>
  <c r="C216" i="14" s="1"/>
  <c r="B141" i="14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R199" i="14" s="1"/>
  <c r="Q97" i="14"/>
  <c r="Q199" i="14" s="1"/>
  <c r="P97" i="14"/>
  <c r="O97" i="14"/>
  <c r="O251" i="14" s="1"/>
  <c r="N97" i="14"/>
  <c r="N199" i="14" s="1"/>
  <c r="M97" i="14"/>
  <c r="M199" i="14" s="1"/>
  <c r="L97" i="14"/>
  <c r="L199" i="14" s="1"/>
  <c r="K97" i="14"/>
  <c r="K199" i="14" s="1"/>
  <c r="J97" i="14"/>
  <c r="J199" i="14" s="1"/>
  <c r="I97" i="14"/>
  <c r="I199" i="14" s="1"/>
  <c r="H97" i="14"/>
  <c r="G97" i="14"/>
  <c r="F97" i="14"/>
  <c r="F199" i="14" s="1"/>
  <c r="E97" i="14"/>
  <c r="E199" i="14" s="1"/>
  <c r="D97" i="14"/>
  <c r="D199" i="14" s="1"/>
  <c r="C97" i="14"/>
  <c r="C199" i="14" s="1"/>
  <c r="B97" i="14"/>
  <c r="B199" i="14" s="1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J241" i="14" s="1"/>
  <c r="I53" i="14"/>
  <c r="I181" i="14" s="1"/>
  <c r="H53" i="14"/>
  <c r="H181" i="14" s="1"/>
  <c r="G53" i="14"/>
  <c r="G181" i="14" s="1"/>
  <c r="F53" i="14"/>
  <c r="E53" i="14"/>
  <c r="D53" i="14"/>
  <c r="C53" i="14"/>
  <c r="B53" i="14"/>
  <c r="A1" i="14"/>
  <c r="L261" i="13"/>
  <c r="E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L253" i="13" s="1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S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Q204" i="13" s="1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U204" i="13" s="1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E204" i="13" s="1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O204" i="13" s="1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I204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B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R187" i="13" s="1"/>
  <c r="Q188" i="13"/>
  <c r="Q187" i="13" s="1"/>
  <c r="P188" i="13"/>
  <c r="P187" i="13" s="1"/>
  <c r="O188" i="13"/>
  <c r="N188" i="13"/>
  <c r="M188" i="13"/>
  <c r="L188" i="13"/>
  <c r="L187" i="13" s="1"/>
  <c r="K188" i="13"/>
  <c r="J188" i="13"/>
  <c r="J187" i="13" s="1"/>
  <c r="I188" i="13"/>
  <c r="I187" i="13" s="1"/>
  <c r="H188" i="13"/>
  <c r="H187" i="13" s="1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Q181" i="13"/>
  <c r="P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L171" i="13" s="1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T171" i="13" s="1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O171" i="13" s="1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M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F162" i="13" s="1"/>
  <c r="E166" i="13"/>
  <c r="E162" i="13" s="1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J162" i="13" s="1"/>
  <c r="I164" i="13"/>
  <c r="H164" i="13"/>
  <c r="G164" i="13"/>
  <c r="F164" i="13"/>
  <c r="E164" i="13"/>
  <c r="D164" i="13"/>
  <c r="C164" i="13"/>
  <c r="B164" i="13"/>
  <c r="B162" i="13" s="1"/>
  <c r="W163" i="13"/>
  <c r="V163" i="13"/>
  <c r="U163" i="13"/>
  <c r="T163" i="13"/>
  <c r="S163" i="13"/>
  <c r="R163" i="13"/>
  <c r="Q163" i="13"/>
  <c r="P163" i="13"/>
  <c r="P162" i="13" s="1"/>
  <c r="O163" i="13"/>
  <c r="O162" i="13" s="1"/>
  <c r="N163" i="13"/>
  <c r="M163" i="13"/>
  <c r="L163" i="13"/>
  <c r="K163" i="13"/>
  <c r="J163" i="13"/>
  <c r="I163" i="13"/>
  <c r="H163" i="13"/>
  <c r="G163" i="13"/>
  <c r="F163" i="13"/>
  <c r="E163" i="13"/>
  <c r="D163" i="13"/>
  <c r="D162" i="13" s="1"/>
  <c r="C163" i="13"/>
  <c r="B163" i="13"/>
  <c r="T162" i="13"/>
  <c r="W141" i="13"/>
  <c r="W216" i="13" s="1"/>
  <c r="V141" i="13"/>
  <c r="V216" i="13" s="1"/>
  <c r="U141" i="13"/>
  <c r="U216" i="13" s="1"/>
  <c r="T141" i="13"/>
  <c r="T261" i="13" s="1"/>
  <c r="S141" i="13"/>
  <c r="R141" i="13"/>
  <c r="Q141" i="13"/>
  <c r="Q261" i="13" s="1"/>
  <c r="P141" i="13"/>
  <c r="O141" i="13"/>
  <c r="O216" i="13" s="1"/>
  <c r="N141" i="13"/>
  <c r="N216" i="13" s="1"/>
  <c r="M141" i="13"/>
  <c r="M216" i="13" s="1"/>
  <c r="L141" i="13"/>
  <c r="K141" i="13"/>
  <c r="K261" i="14" s="1"/>
  <c r="J141" i="13"/>
  <c r="I141" i="13"/>
  <c r="I261" i="13" s="1"/>
  <c r="H141" i="13"/>
  <c r="H261" i="13" s="1"/>
  <c r="G141" i="13"/>
  <c r="G216" i="13" s="1"/>
  <c r="F141" i="13"/>
  <c r="F216" i="13" s="1"/>
  <c r="E141" i="13"/>
  <c r="E216" i="13" s="1"/>
  <c r="D141" i="13"/>
  <c r="C141" i="13"/>
  <c r="B141" i="13"/>
  <c r="W97" i="13"/>
  <c r="W199" i="13" s="1"/>
  <c r="V97" i="13"/>
  <c r="U97" i="13"/>
  <c r="U199" i="13" s="1"/>
  <c r="T97" i="13"/>
  <c r="S97" i="13"/>
  <c r="S199" i="13" s="1"/>
  <c r="R97" i="13"/>
  <c r="Q97" i="13"/>
  <c r="Q251" i="13" s="1"/>
  <c r="P97" i="13"/>
  <c r="P251" i="13" s="1"/>
  <c r="O97" i="13"/>
  <c r="O199" i="13" s="1"/>
  <c r="N97" i="13"/>
  <c r="M97" i="13"/>
  <c r="M199" i="13" s="1"/>
  <c r="L97" i="13"/>
  <c r="L199" i="13" s="1"/>
  <c r="K97" i="13"/>
  <c r="K199" i="13" s="1"/>
  <c r="J97" i="13"/>
  <c r="J251" i="14" s="1"/>
  <c r="I97" i="13"/>
  <c r="I251" i="13" s="1"/>
  <c r="H97" i="13"/>
  <c r="H251" i="13" s="1"/>
  <c r="G97" i="13"/>
  <c r="G199" i="13" s="1"/>
  <c r="F97" i="13"/>
  <c r="E97" i="13"/>
  <c r="E199" i="13" s="1"/>
  <c r="D97" i="13"/>
  <c r="D199" i="13" s="1"/>
  <c r="C97" i="13"/>
  <c r="C199" i="13" s="1"/>
  <c r="B97" i="13"/>
  <c r="B251" i="14" s="1"/>
  <c r="W53" i="13"/>
  <c r="V53" i="13"/>
  <c r="U53" i="13"/>
  <c r="U241" i="13" s="1"/>
  <c r="T53" i="13"/>
  <c r="S53" i="13"/>
  <c r="S241" i="13" s="1"/>
  <c r="R53" i="13"/>
  <c r="R241" i="13" s="1"/>
  <c r="Q53" i="13"/>
  <c r="P53" i="13"/>
  <c r="O53" i="13"/>
  <c r="N53" i="13"/>
  <c r="M53" i="13"/>
  <c r="M241" i="13" s="1"/>
  <c r="L53" i="13"/>
  <c r="K53" i="13"/>
  <c r="K241" i="13" s="1"/>
  <c r="J53" i="13"/>
  <c r="J241" i="15" s="1"/>
  <c r="I53" i="13"/>
  <c r="H53" i="13"/>
  <c r="G53" i="13"/>
  <c r="F53" i="13"/>
  <c r="E53" i="13"/>
  <c r="E241" i="13" s="1"/>
  <c r="D53" i="13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M88" i="12"/>
  <c r="L87" i="12"/>
  <c r="E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7" i="12"/>
  <c r="W106" i="4" s="1"/>
  <c r="V77" i="12"/>
  <c r="U77" i="12"/>
  <c r="U106" i="4" s="1"/>
  <c r="T77" i="12"/>
  <c r="T106" i="4" s="1"/>
  <c r="S77" i="12"/>
  <c r="R77" i="12"/>
  <c r="Q77" i="12"/>
  <c r="Q106" i="4" s="1"/>
  <c r="P77" i="12"/>
  <c r="O77" i="12"/>
  <c r="N77" i="12"/>
  <c r="M77" i="12"/>
  <c r="L77" i="12"/>
  <c r="K77" i="12"/>
  <c r="K100" i="12" s="1"/>
  <c r="K161" i="4" s="1"/>
  <c r="J77" i="12"/>
  <c r="I77" i="12"/>
  <c r="H77" i="12"/>
  <c r="G77" i="12"/>
  <c r="F77" i="12"/>
  <c r="F106" i="4" s="1"/>
  <c r="E77" i="12"/>
  <c r="E106" i="4" s="1"/>
  <c r="D77" i="12"/>
  <c r="D106" i="4" s="1"/>
  <c r="C77" i="12"/>
  <c r="C106" i="4" s="1"/>
  <c r="B77" i="12"/>
  <c r="B106" i="4" s="1"/>
  <c r="S76" i="12"/>
  <c r="S75" i="12" s="1"/>
  <c r="S104" i="4" s="1"/>
  <c r="C76" i="12"/>
  <c r="W74" i="12"/>
  <c r="V74" i="12"/>
  <c r="V103" i="4" s="1"/>
  <c r="U74" i="12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N103" i="4" s="1"/>
  <c r="M74" i="12"/>
  <c r="M103" i="4" s="1"/>
  <c r="L74" i="12"/>
  <c r="L103" i="4" s="1"/>
  <c r="K74" i="12"/>
  <c r="K103" i="4" s="1"/>
  <c r="J74" i="12"/>
  <c r="I74" i="12"/>
  <c r="I103" i="4" s="1"/>
  <c r="H74" i="12"/>
  <c r="G74" i="12"/>
  <c r="F74" i="12"/>
  <c r="F103" i="4" s="1"/>
  <c r="E74" i="12"/>
  <c r="D74" i="12"/>
  <c r="D103" i="4" s="1"/>
  <c r="C74" i="12"/>
  <c r="B74" i="12"/>
  <c r="W72" i="12"/>
  <c r="V72" i="12"/>
  <c r="V40" i="7" s="1"/>
  <c r="U72" i="12"/>
  <c r="T72" i="12"/>
  <c r="S72" i="12"/>
  <c r="R72" i="12"/>
  <c r="R40" i="7" s="1"/>
  <c r="Q72" i="12"/>
  <c r="Q40" i="7" s="1"/>
  <c r="P72" i="12"/>
  <c r="P40" i="7" s="1"/>
  <c r="O72" i="12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C71" i="12"/>
  <c r="C70" i="12" s="1"/>
  <c r="B71" i="12"/>
  <c r="W68" i="12"/>
  <c r="W60" i="4" s="1"/>
  <c r="V68" i="12"/>
  <c r="V89" i="12" s="1"/>
  <c r="U68" i="12"/>
  <c r="U89" i="12" s="1"/>
  <c r="T68" i="12"/>
  <c r="T89" i="12" s="1"/>
  <c r="S68" i="12"/>
  <c r="S89" i="12" s="1"/>
  <c r="R68" i="12"/>
  <c r="Q68" i="12"/>
  <c r="P68" i="12"/>
  <c r="P89" i="12" s="1"/>
  <c r="O68" i="12"/>
  <c r="O89" i="12" s="1"/>
  <c r="N68" i="12"/>
  <c r="N89" i="12" s="1"/>
  <c r="M68" i="12"/>
  <c r="M89" i="12" s="1"/>
  <c r="L68" i="12"/>
  <c r="L60" i="4" s="1"/>
  <c r="L133" i="4" s="1"/>
  <c r="K68" i="12"/>
  <c r="K89" i="12" s="1"/>
  <c r="J68" i="12"/>
  <c r="I68" i="12"/>
  <c r="H68" i="12"/>
  <c r="G68" i="12"/>
  <c r="F68" i="12"/>
  <c r="F89" i="12" s="1"/>
  <c r="E68" i="12"/>
  <c r="E89" i="12" s="1"/>
  <c r="D68" i="12"/>
  <c r="D60" i="4" s="1"/>
  <c r="D133" i="4" s="1"/>
  <c r="C68" i="12"/>
  <c r="C89" i="12" s="1"/>
  <c r="B68" i="12"/>
  <c r="W67" i="12"/>
  <c r="W59" i="4" s="1"/>
  <c r="V67" i="12"/>
  <c r="V59" i="4" s="1"/>
  <c r="U67" i="12"/>
  <c r="U88" i="12" s="1"/>
  <c r="T67" i="12"/>
  <c r="T88" i="12" s="1"/>
  <c r="S67" i="12"/>
  <c r="S88" i="12" s="1"/>
  <c r="R67" i="12"/>
  <c r="Q67" i="12"/>
  <c r="Q88" i="12" s="1"/>
  <c r="P67" i="12"/>
  <c r="O67" i="12"/>
  <c r="N67" i="12"/>
  <c r="N88" i="12" s="1"/>
  <c r="M67" i="12"/>
  <c r="L67" i="12"/>
  <c r="L88" i="12" s="1"/>
  <c r="K67" i="12"/>
  <c r="K88" i="12" s="1"/>
  <c r="J67" i="12"/>
  <c r="J59" i="4" s="1"/>
  <c r="I67" i="12"/>
  <c r="I88" i="12" s="1"/>
  <c r="H67" i="12"/>
  <c r="H59" i="4" s="1"/>
  <c r="G67" i="12"/>
  <c r="G59" i="4" s="1"/>
  <c r="F67" i="12"/>
  <c r="F59" i="4" s="1"/>
  <c r="E67" i="12"/>
  <c r="E88" i="12" s="1"/>
  <c r="D67" i="12"/>
  <c r="D88" i="12" s="1"/>
  <c r="C67" i="12"/>
  <c r="C88" i="12" s="1"/>
  <c r="B67" i="12"/>
  <c r="B100" i="12" s="1"/>
  <c r="B161" i="4" s="1"/>
  <c r="W66" i="12"/>
  <c r="W87" i="12" s="1"/>
  <c r="V66" i="12"/>
  <c r="U66" i="12"/>
  <c r="T66" i="12"/>
  <c r="T58" i="4" s="1"/>
  <c r="S66" i="12"/>
  <c r="S99" i="12" s="1"/>
  <c r="S160" i="4" s="1"/>
  <c r="R66" i="12"/>
  <c r="R87" i="12" s="1"/>
  <c r="Q66" i="12"/>
  <c r="Q87" i="12" s="1"/>
  <c r="P66" i="12"/>
  <c r="P58" i="4" s="1"/>
  <c r="O66" i="12"/>
  <c r="O87" i="12" s="1"/>
  <c r="N66" i="12"/>
  <c r="N58" i="4" s="1"/>
  <c r="M66" i="12"/>
  <c r="M58" i="4" s="1"/>
  <c r="L66" i="12"/>
  <c r="L58" i="4" s="1"/>
  <c r="K66" i="12"/>
  <c r="K87" i="12" s="1"/>
  <c r="J66" i="12"/>
  <c r="J87" i="12" s="1"/>
  <c r="I66" i="12"/>
  <c r="I87" i="12" s="1"/>
  <c r="H66" i="12"/>
  <c r="H87" i="12" s="1"/>
  <c r="G66" i="12"/>
  <c r="G87" i="12" s="1"/>
  <c r="F66" i="12"/>
  <c r="F65" i="12" s="1"/>
  <c r="E66" i="12"/>
  <c r="D66" i="12"/>
  <c r="D65" i="12" s="1"/>
  <c r="D57" i="4" s="1"/>
  <c r="C66" i="12"/>
  <c r="C99" i="12" s="1"/>
  <c r="C160" i="4" s="1"/>
  <c r="B66" i="12"/>
  <c r="B87" i="12" s="1"/>
  <c r="L65" i="12"/>
  <c r="K65" i="12"/>
  <c r="K57" i="4" s="1"/>
  <c r="K132" i="4" s="1"/>
  <c r="I65" i="12"/>
  <c r="I57" i="4" s="1"/>
  <c r="W64" i="12"/>
  <c r="W85" i="12" s="1"/>
  <c r="V64" i="12"/>
  <c r="V85" i="12" s="1"/>
  <c r="U64" i="12"/>
  <c r="U85" i="12" s="1"/>
  <c r="T64" i="12"/>
  <c r="S64" i="12"/>
  <c r="S85" i="12" s="1"/>
  <c r="R64" i="12"/>
  <c r="R56" i="4" s="1"/>
  <c r="R131" i="4" s="1"/>
  <c r="Q64" i="12"/>
  <c r="Q56" i="4" s="1"/>
  <c r="Q131" i="4" s="1"/>
  <c r="P64" i="12"/>
  <c r="P85" i="12" s="1"/>
  <c r="O64" i="12"/>
  <c r="N64" i="12"/>
  <c r="N85" i="12" s="1"/>
  <c r="M64" i="12"/>
  <c r="M56" i="4" s="1"/>
  <c r="L64" i="12"/>
  <c r="L56" i="4" s="1"/>
  <c r="K64" i="12"/>
  <c r="K85" i="12" s="1"/>
  <c r="J64" i="12"/>
  <c r="I64" i="12"/>
  <c r="I56" i="4" s="1"/>
  <c r="I131" i="4" s="1"/>
  <c r="H64" i="12"/>
  <c r="G64" i="12"/>
  <c r="F64" i="12"/>
  <c r="F85" i="12" s="1"/>
  <c r="E64" i="12"/>
  <c r="D64" i="12"/>
  <c r="C64" i="12"/>
  <c r="C85" i="12" s="1"/>
  <c r="B6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W37" i="12" s="1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B37" i="12" s="1"/>
  <c r="W38" i="12"/>
  <c r="V38" i="12"/>
  <c r="U38" i="12"/>
  <c r="T38" i="12"/>
  <c r="T37" i="12" s="1"/>
  <c r="S38" i="12"/>
  <c r="S37" i="12" s="1"/>
  <c r="R38" i="12"/>
  <c r="Q38" i="12"/>
  <c r="Q37" i="12" s="1"/>
  <c r="P38" i="12"/>
  <c r="O38" i="12"/>
  <c r="N38" i="12"/>
  <c r="N37" i="12" s="1"/>
  <c r="M38" i="12"/>
  <c r="L38" i="12"/>
  <c r="K38" i="12"/>
  <c r="K37" i="12" s="1"/>
  <c r="J38" i="12"/>
  <c r="J37" i="12" s="1"/>
  <c r="I38" i="12"/>
  <c r="H38" i="12"/>
  <c r="G38" i="12"/>
  <c r="G37" i="12" s="1"/>
  <c r="F38" i="12"/>
  <c r="E38" i="12"/>
  <c r="D38" i="12"/>
  <c r="D37" i="12" s="1"/>
  <c r="C38" i="12"/>
  <c r="B38" i="12"/>
  <c r="R37" i="12"/>
  <c r="O37" i="12"/>
  <c r="L37" i="12"/>
  <c r="I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U31" i="12" s="1"/>
  <c r="T33" i="12"/>
  <c r="S33" i="12"/>
  <c r="S31" i="12" s="1"/>
  <c r="R33" i="12"/>
  <c r="Q33" i="12"/>
  <c r="P33" i="12"/>
  <c r="O33" i="12"/>
  <c r="N33" i="12"/>
  <c r="N31" i="12" s="1"/>
  <c r="M33" i="12"/>
  <c r="M31" i="12" s="1"/>
  <c r="L33" i="12"/>
  <c r="K33" i="12"/>
  <c r="K31" i="12" s="1"/>
  <c r="J33" i="12"/>
  <c r="I33" i="12"/>
  <c r="H33" i="12"/>
  <c r="G33" i="12"/>
  <c r="F33" i="12"/>
  <c r="E33" i="12"/>
  <c r="E31" i="12" s="1"/>
  <c r="D33" i="12"/>
  <c r="C33" i="12"/>
  <c r="W32" i="12"/>
  <c r="W31" i="12" s="1"/>
  <c r="V32" i="12"/>
  <c r="U32" i="12"/>
  <c r="T32" i="12"/>
  <c r="T31" i="12" s="1"/>
  <c r="S32" i="12"/>
  <c r="R32" i="12"/>
  <c r="Q32" i="12"/>
  <c r="P32" i="12"/>
  <c r="O32" i="12"/>
  <c r="N32" i="12"/>
  <c r="M32" i="12"/>
  <c r="L32" i="12"/>
  <c r="L31" i="12" s="1"/>
  <c r="K32" i="12"/>
  <c r="J32" i="12"/>
  <c r="I32" i="12"/>
  <c r="I31" i="12" s="1"/>
  <c r="H32" i="12"/>
  <c r="G32" i="12"/>
  <c r="G31" i="12" s="1"/>
  <c r="F32" i="12"/>
  <c r="E32" i="12"/>
  <c r="D32" i="12"/>
  <c r="C32" i="12"/>
  <c r="V31" i="12"/>
  <c r="F31" i="12"/>
  <c r="D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8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B12" i="12"/>
  <c r="B92" i="12" s="1"/>
  <c r="W5" i="12"/>
  <c r="V5" i="12"/>
  <c r="V82" i="12" s="1"/>
  <c r="U5" i="12"/>
  <c r="U82" i="12" s="1"/>
  <c r="T5" i="12"/>
  <c r="S5" i="12"/>
  <c r="R5" i="12"/>
  <c r="R82" i="12" s="1"/>
  <c r="Q5" i="12"/>
  <c r="Q3" i="12" s="1"/>
  <c r="Q5" i="4" s="1"/>
  <c r="P5" i="12"/>
  <c r="O5" i="12"/>
  <c r="N5" i="12"/>
  <c r="M5" i="12"/>
  <c r="M82" i="12" s="1"/>
  <c r="L5" i="12"/>
  <c r="L3" i="12" s="1"/>
  <c r="L5" i="4" s="1"/>
  <c r="K5" i="12"/>
  <c r="J5" i="12"/>
  <c r="J82" i="12" s="1"/>
  <c r="I5" i="12"/>
  <c r="I3" i="12" s="1"/>
  <c r="H5" i="12"/>
  <c r="G5" i="12"/>
  <c r="F5" i="12"/>
  <c r="E5" i="12"/>
  <c r="E3" i="12" s="1"/>
  <c r="E5" i="4" s="1"/>
  <c r="D5" i="12"/>
  <c r="D82" i="12" s="1"/>
  <c r="C5" i="12"/>
  <c r="C3" i="12" s="1"/>
  <c r="C5" i="4" s="1"/>
  <c r="B5" i="12"/>
  <c r="B82" i="12" s="1"/>
  <c r="V3" i="12"/>
  <c r="T3" i="12"/>
  <c r="S3" i="12"/>
  <c r="S5" i="4" s="1"/>
  <c r="P3" i="12"/>
  <c r="P5" i="4" s="1"/>
  <c r="N3" i="12"/>
  <c r="N5" i="4" s="1"/>
  <c r="K3" i="12"/>
  <c r="K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L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Q126" i="11"/>
  <c r="P126" i="11"/>
  <c r="Q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M123" i="11"/>
  <c r="Q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U107" i="11"/>
  <c r="T107" i="11"/>
  <c r="U106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V54" i="11" s="1"/>
  <c r="V129" i="11" s="1"/>
  <c r="U79" i="11"/>
  <c r="T79" i="11"/>
  <c r="T54" i="11" s="1"/>
  <c r="T132" i="11" s="1"/>
  <c r="S79" i="11"/>
  <c r="R79" i="11"/>
  <c r="Q79" i="11"/>
  <c r="P79" i="11"/>
  <c r="O79" i="11"/>
  <c r="N79" i="11"/>
  <c r="N54" i="11" s="1"/>
  <c r="N129" i="11" s="1"/>
  <c r="M79" i="11"/>
  <c r="L79" i="11"/>
  <c r="L54" i="11" s="1"/>
  <c r="K79" i="11"/>
  <c r="J79" i="11"/>
  <c r="I79" i="11"/>
  <c r="I54" i="11" s="1"/>
  <c r="H79" i="11"/>
  <c r="H54" i="11" s="1"/>
  <c r="G79" i="11"/>
  <c r="F79" i="11"/>
  <c r="F54" i="11" s="1"/>
  <c r="F125" i="11" s="1"/>
  <c r="E79" i="11"/>
  <c r="E54" i="11" s="1"/>
  <c r="D79" i="11"/>
  <c r="D54" i="11" s="1"/>
  <c r="D132" i="11" s="1"/>
  <c r="C79" i="11"/>
  <c r="C54" i="11" s="1"/>
  <c r="B79" i="11"/>
  <c r="B54" i="11" s="1"/>
  <c r="U54" i="11"/>
  <c r="S54" i="11"/>
  <c r="S56" i="8" s="1"/>
  <c r="S101" i="4" s="1"/>
  <c r="R54" i="11"/>
  <c r="Q54" i="11"/>
  <c r="Q132" i="11" s="1"/>
  <c r="P54" i="11"/>
  <c r="P132" i="11" s="1"/>
  <c r="M54" i="11"/>
  <c r="K54" i="11"/>
  <c r="K122" i="11" s="1"/>
  <c r="J54" i="11"/>
  <c r="J147" i="11" s="1"/>
  <c r="W35" i="11"/>
  <c r="V35" i="11"/>
  <c r="V5" i="11" s="1"/>
  <c r="U35" i="11"/>
  <c r="T35" i="11"/>
  <c r="S35" i="11"/>
  <c r="R35" i="11"/>
  <c r="R5" i="11" s="1"/>
  <c r="Q35" i="11"/>
  <c r="Q5" i="11" s="1"/>
  <c r="P35" i="11"/>
  <c r="O35" i="11"/>
  <c r="O5" i="11" s="1"/>
  <c r="O115" i="11" s="1"/>
  <c r="N35" i="11"/>
  <c r="N5" i="11" s="1"/>
  <c r="M35" i="11"/>
  <c r="M5" i="11" s="1"/>
  <c r="L35" i="11"/>
  <c r="L5" i="11" s="1"/>
  <c r="K35" i="11"/>
  <c r="J35" i="11"/>
  <c r="J5" i="11" s="1"/>
  <c r="J55" i="8" s="1"/>
  <c r="J100" i="4" s="1"/>
  <c r="I35" i="11"/>
  <c r="I5" i="11" s="1"/>
  <c r="H35" i="11"/>
  <c r="G35" i="11"/>
  <c r="G5" i="11" s="1"/>
  <c r="F35" i="11"/>
  <c r="F5" i="11" s="1"/>
  <c r="E35" i="11"/>
  <c r="E5" i="11" s="1"/>
  <c r="D35" i="11"/>
  <c r="D145" i="11" s="1"/>
  <c r="C35" i="11"/>
  <c r="B35" i="11"/>
  <c r="B5" i="11" s="1"/>
  <c r="B55" i="8" s="1"/>
  <c r="B100" i="4" s="1"/>
  <c r="W5" i="11"/>
  <c r="W115" i="11" s="1"/>
  <c r="U5" i="11"/>
  <c r="U113" i="11" s="1"/>
  <c r="T5" i="11"/>
  <c r="T113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K117" i="10" s="1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D117" i="10" s="1"/>
  <c r="C129" i="10"/>
  <c r="B129" i="10"/>
  <c r="M128" i="10"/>
  <c r="I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O117" i="10" s="1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T117" i="10" s="1"/>
  <c r="S118" i="10"/>
  <c r="R118" i="10"/>
  <c r="R117" i="10" s="1"/>
  <c r="Q118" i="10"/>
  <c r="P118" i="10"/>
  <c r="O118" i="10"/>
  <c r="N118" i="10"/>
  <c r="M118" i="10"/>
  <c r="L118" i="10"/>
  <c r="K118" i="10"/>
  <c r="J118" i="10"/>
  <c r="J117" i="10" s="1"/>
  <c r="I118" i="10"/>
  <c r="H118" i="10"/>
  <c r="G118" i="10"/>
  <c r="F118" i="10"/>
  <c r="E118" i="10"/>
  <c r="D118" i="10"/>
  <c r="C118" i="10"/>
  <c r="B118" i="10"/>
  <c r="B117" i="10" s="1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H100" i="10" s="1"/>
  <c r="G113" i="10"/>
  <c r="F113" i="10"/>
  <c r="E113" i="10"/>
  <c r="D113" i="10"/>
  <c r="C113" i="10"/>
  <c r="B113" i="10"/>
  <c r="B100" i="10" s="1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K111" i="10"/>
  <c r="D111" i="10"/>
  <c r="C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N100" i="10" s="1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R100" i="10" s="1"/>
  <c r="Q103" i="10"/>
  <c r="P103" i="10"/>
  <c r="O103" i="10"/>
  <c r="N103" i="10"/>
  <c r="M103" i="10"/>
  <c r="L103" i="10"/>
  <c r="K103" i="10"/>
  <c r="J103" i="10"/>
  <c r="I103" i="10"/>
  <c r="I100" i="10" s="1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W128" i="10" s="1"/>
  <c r="V79" i="10"/>
  <c r="V128" i="10" s="1"/>
  <c r="U79" i="10"/>
  <c r="U128" i="10" s="1"/>
  <c r="T79" i="10"/>
  <c r="S79" i="10"/>
  <c r="R79" i="10"/>
  <c r="R128" i="10" s="1"/>
  <c r="Q79" i="10"/>
  <c r="Q128" i="10" s="1"/>
  <c r="P79" i="10"/>
  <c r="O79" i="10"/>
  <c r="O128" i="10" s="1"/>
  <c r="N79" i="10"/>
  <c r="N128" i="10" s="1"/>
  <c r="M79" i="10"/>
  <c r="L79" i="10"/>
  <c r="K79" i="10"/>
  <c r="J79" i="10"/>
  <c r="J128" i="10" s="1"/>
  <c r="I79" i="10"/>
  <c r="H79" i="10"/>
  <c r="H156" i="10" s="1"/>
  <c r="G79" i="10"/>
  <c r="G128" i="10" s="1"/>
  <c r="F79" i="10"/>
  <c r="F128" i="10" s="1"/>
  <c r="E79" i="10"/>
  <c r="E128" i="10" s="1"/>
  <c r="D79" i="10"/>
  <c r="C79" i="10"/>
  <c r="B79" i="10"/>
  <c r="B128" i="10" s="1"/>
  <c r="W35" i="10"/>
  <c r="W111" i="10" s="1"/>
  <c r="V35" i="10"/>
  <c r="U35" i="10"/>
  <c r="T35" i="10"/>
  <c r="T111" i="10" s="1"/>
  <c r="S35" i="10"/>
  <c r="S111" i="10" s="1"/>
  <c r="R35" i="10"/>
  <c r="R111" i="10" s="1"/>
  <c r="Q35" i="10"/>
  <c r="Q111" i="10" s="1"/>
  <c r="P35" i="10"/>
  <c r="O35" i="10"/>
  <c r="O111" i="10" s="1"/>
  <c r="N35" i="10"/>
  <c r="M35" i="10"/>
  <c r="L35" i="10"/>
  <c r="L111" i="10" s="1"/>
  <c r="K35" i="10"/>
  <c r="J35" i="10"/>
  <c r="I35" i="10"/>
  <c r="H35" i="10"/>
  <c r="G35" i="10"/>
  <c r="F35" i="10"/>
  <c r="E35" i="10"/>
  <c r="D35" i="10"/>
  <c r="D145" i="10" s="1"/>
  <c r="C35" i="10"/>
  <c r="B35" i="10"/>
  <c r="B145" i="10" s="1"/>
  <c r="A1" i="10"/>
  <c r="G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G147" i="9" s="1"/>
  <c r="F148" i="9"/>
  <c r="E148" i="9"/>
  <c r="D148" i="9"/>
  <c r="C148" i="9"/>
  <c r="B148" i="9"/>
  <c r="E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R136" i="9" s="1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S128" i="9"/>
  <c r="Q128" i="9"/>
  <c r="K128" i="9"/>
  <c r="I128" i="9"/>
  <c r="C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K117" i="9" s="1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H117" i="9" s="1"/>
  <c r="G118" i="9"/>
  <c r="F118" i="9"/>
  <c r="E118" i="9"/>
  <c r="D118" i="9"/>
  <c r="C118" i="9"/>
  <c r="B118" i="9"/>
  <c r="B117" i="9" s="1"/>
  <c r="P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E111" i="9"/>
  <c r="B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J100" i="9" s="1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B100" i="9" s="1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D100" i="9" s="1"/>
  <c r="C102" i="9"/>
  <c r="B102" i="9"/>
  <c r="W101" i="9"/>
  <c r="W100" i="9" s="1"/>
  <c r="V101" i="9"/>
  <c r="U101" i="9"/>
  <c r="T101" i="9"/>
  <c r="T100" i="9" s="1"/>
  <c r="S101" i="9"/>
  <c r="R101" i="9"/>
  <c r="R100" i="9" s="1"/>
  <c r="Q101" i="9"/>
  <c r="P101" i="9"/>
  <c r="O101" i="9"/>
  <c r="N101" i="9"/>
  <c r="M101" i="9"/>
  <c r="L101" i="9"/>
  <c r="L100" i="9" s="1"/>
  <c r="K101" i="9"/>
  <c r="J101" i="9"/>
  <c r="I101" i="9"/>
  <c r="H101" i="9"/>
  <c r="G101" i="9"/>
  <c r="F101" i="9"/>
  <c r="E101" i="9"/>
  <c r="D101" i="9"/>
  <c r="C101" i="9"/>
  <c r="B101" i="9"/>
  <c r="W79" i="9"/>
  <c r="W156" i="9" s="1"/>
  <c r="V79" i="9"/>
  <c r="V156" i="9" s="1"/>
  <c r="U79" i="9"/>
  <c r="T79" i="9"/>
  <c r="T156" i="9" s="1"/>
  <c r="S79" i="9"/>
  <c r="S156" i="9" s="1"/>
  <c r="R79" i="9"/>
  <c r="R156" i="9" s="1"/>
  <c r="Q79" i="9"/>
  <c r="Q156" i="9" s="1"/>
  <c r="P79" i="9"/>
  <c r="P128" i="9" s="1"/>
  <c r="O79" i="9"/>
  <c r="O128" i="9" s="1"/>
  <c r="N79" i="9"/>
  <c r="N156" i="9" s="1"/>
  <c r="M79" i="9"/>
  <c r="L79" i="9"/>
  <c r="L156" i="9" s="1"/>
  <c r="K79" i="9"/>
  <c r="K156" i="9" s="1"/>
  <c r="J79" i="9"/>
  <c r="J156" i="9" s="1"/>
  <c r="I79" i="9"/>
  <c r="I156" i="9" s="1"/>
  <c r="H79" i="9"/>
  <c r="H128" i="9" s="1"/>
  <c r="G79" i="9"/>
  <c r="G128" i="9" s="1"/>
  <c r="F79" i="9"/>
  <c r="F156" i="9" s="1"/>
  <c r="E79" i="9"/>
  <c r="D79" i="9"/>
  <c r="D156" i="9" s="1"/>
  <c r="C79" i="9"/>
  <c r="C156" i="9" s="1"/>
  <c r="B79" i="9"/>
  <c r="B156" i="9" s="1"/>
  <c r="W35" i="9"/>
  <c r="W145" i="9" s="1"/>
  <c r="V35" i="9"/>
  <c r="V145" i="9" s="1"/>
  <c r="U35" i="9"/>
  <c r="U111" i="9" s="1"/>
  <c r="T35" i="9"/>
  <c r="T145" i="9" s="1"/>
  <c r="S35" i="9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11" i="9" s="1"/>
  <c r="L35" i="9"/>
  <c r="K35" i="9"/>
  <c r="J35" i="9"/>
  <c r="J145" i="9" s="1"/>
  <c r="I35" i="9"/>
  <c r="I145" i="9" s="1"/>
  <c r="H35" i="9"/>
  <c r="H145" i="11" s="1"/>
  <c r="G35" i="9"/>
  <c r="G145" i="9" s="1"/>
  <c r="F35" i="9"/>
  <c r="F145" i="9" s="1"/>
  <c r="E35" i="9"/>
  <c r="D35" i="9"/>
  <c r="D145" i="9" s="1"/>
  <c r="C35" i="9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V61" i="8"/>
  <c r="T61" i="8"/>
  <c r="S61" i="8"/>
  <c r="Q61" i="8"/>
  <c r="O60" i="8"/>
  <c r="L60" i="8"/>
  <c r="T56" i="8"/>
  <c r="T101" i="4" s="1"/>
  <c r="Q56" i="8"/>
  <c r="Q101" i="4" s="1"/>
  <c r="P56" i="8"/>
  <c r="N56" i="8"/>
  <c r="M56" i="8"/>
  <c r="L56" i="8"/>
  <c r="L101" i="4" s="1"/>
  <c r="F56" i="8"/>
  <c r="F101" i="4" s="1"/>
  <c r="U55" i="8"/>
  <c r="T55" i="8"/>
  <c r="R55" i="8"/>
  <c r="R100" i="4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P53" i="8"/>
  <c r="P39" i="7" s="1"/>
  <c r="O53" i="8"/>
  <c r="N53" i="8"/>
  <c r="N39" i="7" s="1"/>
  <c r="M53" i="8"/>
  <c r="M39" i="7" s="1"/>
  <c r="L53" i="8"/>
  <c r="K53" i="8"/>
  <c r="J53" i="8"/>
  <c r="I53" i="8"/>
  <c r="H53" i="8"/>
  <c r="H39" i="7" s="1"/>
  <c r="G53" i="8"/>
  <c r="G39" i="7" s="1"/>
  <c r="F53" i="8"/>
  <c r="E53" i="8"/>
  <c r="D53" i="8"/>
  <c r="C53" i="8"/>
  <c r="B53" i="8"/>
  <c r="B39" i="7" s="1"/>
  <c r="T52" i="8"/>
  <c r="T51" i="8"/>
  <c r="W49" i="8"/>
  <c r="W54" i="4" s="1"/>
  <c r="V49" i="8"/>
  <c r="U49" i="8"/>
  <c r="T49" i="8"/>
  <c r="S49" i="8"/>
  <c r="R49" i="8"/>
  <c r="R54" i="4" s="1"/>
  <c r="Q49" i="8"/>
  <c r="Q54" i="4" s="1"/>
  <c r="P49" i="8"/>
  <c r="P61" i="8" s="1"/>
  <c r="O49" i="8"/>
  <c r="N49" i="8"/>
  <c r="N61" i="8" s="1"/>
  <c r="M49" i="8"/>
  <c r="L49" i="8"/>
  <c r="L54" i="4" s="1"/>
  <c r="K49" i="8"/>
  <c r="K61" i="8" s="1"/>
  <c r="J49" i="8"/>
  <c r="J54" i="4" s="1"/>
  <c r="I49" i="8"/>
  <c r="H49" i="8"/>
  <c r="H61" i="8" s="1"/>
  <c r="G49" i="8"/>
  <c r="G54" i="4" s="1"/>
  <c r="F49" i="8"/>
  <c r="E49" i="8"/>
  <c r="E54" i="4" s="1"/>
  <c r="D49" i="8"/>
  <c r="C49" i="8"/>
  <c r="B49" i="8"/>
  <c r="W48" i="8"/>
  <c r="V48" i="8"/>
  <c r="V60" i="8" s="1"/>
  <c r="U48" i="8"/>
  <c r="U66" i="8" s="1"/>
  <c r="U155" i="4" s="1"/>
  <c r="T48" i="8"/>
  <c r="T60" i="8" s="1"/>
  <c r="S48" i="8"/>
  <c r="S53" i="4" s="1"/>
  <c r="R48" i="8"/>
  <c r="R66" i="8" s="1"/>
  <c r="R155" i="4" s="1"/>
  <c r="Q48" i="8"/>
  <c r="Q60" i="8" s="1"/>
  <c r="P48" i="8"/>
  <c r="P53" i="4" s="1"/>
  <c r="O48" i="8"/>
  <c r="O53" i="4" s="1"/>
  <c r="N48" i="8"/>
  <c r="N60" i="8" s="1"/>
  <c r="M48" i="8"/>
  <c r="L48" i="8"/>
  <c r="L47" i="8" s="1"/>
  <c r="L52" i="4" s="1"/>
  <c r="K48" i="8"/>
  <c r="K53" i="4" s="1"/>
  <c r="J48" i="8"/>
  <c r="J53" i="4" s="1"/>
  <c r="I48" i="8"/>
  <c r="I60" i="8" s="1"/>
  <c r="H48" i="8"/>
  <c r="G48" i="8"/>
  <c r="G60" i="8" s="1"/>
  <c r="F48" i="8"/>
  <c r="F60" i="8" s="1"/>
  <c r="E48" i="8"/>
  <c r="E53" i="4" s="1"/>
  <c r="D48" i="8"/>
  <c r="D60" i="8" s="1"/>
  <c r="C48" i="8"/>
  <c r="C47" i="8" s="1"/>
  <c r="C52" i="4" s="1"/>
  <c r="B48" i="8"/>
  <c r="B60" i="8" s="1"/>
  <c r="V47" i="8"/>
  <c r="V59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Q20" i="8" s="1"/>
  <c r="P22" i="8"/>
  <c r="O22" i="8"/>
  <c r="N22" i="8"/>
  <c r="M22" i="8"/>
  <c r="L22" i="8"/>
  <c r="L20" i="8" s="1"/>
  <c r="K22" i="8"/>
  <c r="J22" i="8"/>
  <c r="I22" i="8"/>
  <c r="I20" i="8" s="1"/>
  <c r="H22" i="8"/>
  <c r="G22" i="8"/>
  <c r="F22" i="8"/>
  <c r="E22" i="8"/>
  <c r="D22" i="8"/>
  <c r="D20" i="8" s="1"/>
  <c r="C22" i="8"/>
  <c r="B22" i="8"/>
  <c r="W21" i="8"/>
  <c r="W20" i="8" s="1"/>
  <c r="V21" i="8"/>
  <c r="V20" i="8" s="1"/>
  <c r="U21" i="8"/>
  <c r="U20" i="8" s="1"/>
  <c r="T21" i="8"/>
  <c r="S21" i="8"/>
  <c r="R21" i="8"/>
  <c r="Q21" i="8"/>
  <c r="P21" i="8"/>
  <c r="O21" i="8"/>
  <c r="O20" i="8" s="1"/>
  <c r="N21" i="8"/>
  <c r="M21" i="8"/>
  <c r="L21" i="8"/>
  <c r="K21" i="8"/>
  <c r="J21" i="8"/>
  <c r="I21" i="8"/>
  <c r="H21" i="8"/>
  <c r="G21" i="8"/>
  <c r="F21" i="8"/>
  <c r="E21" i="8"/>
  <c r="D21" i="8"/>
  <c r="C21" i="8"/>
  <c r="C20" i="8" s="1"/>
  <c r="B21" i="8"/>
  <c r="B20" i="8" s="1"/>
  <c r="S20" i="8"/>
  <c r="P20" i="8"/>
  <c r="N20" i="8"/>
  <c r="M20" i="8"/>
  <c r="K20" i="8"/>
  <c r="H20" i="8"/>
  <c r="F20" i="8"/>
  <c r="E20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H17" i="8" s="1"/>
  <c r="G19" i="8"/>
  <c r="G17" i="8" s="1"/>
  <c r="F19" i="8"/>
  <c r="F17" i="8" s="1"/>
  <c r="E19" i="8"/>
  <c r="D19" i="8"/>
  <c r="C19" i="8"/>
  <c r="W18" i="8"/>
  <c r="V18" i="8"/>
  <c r="U18" i="8"/>
  <c r="U17" i="8" s="1"/>
  <c r="T18" i="8"/>
  <c r="T17" i="8" s="1"/>
  <c r="S18" i="8"/>
  <c r="S17" i="8" s="1"/>
  <c r="R18" i="8"/>
  <c r="R17" i="8" s="1"/>
  <c r="Q18" i="8"/>
  <c r="Q17" i="8" s="1"/>
  <c r="P18" i="8"/>
  <c r="O18" i="8"/>
  <c r="N18" i="8"/>
  <c r="M18" i="8"/>
  <c r="L18" i="8"/>
  <c r="L17" i="8" s="1"/>
  <c r="K18" i="8"/>
  <c r="J18" i="8"/>
  <c r="I18" i="8"/>
  <c r="H18" i="8"/>
  <c r="G18" i="8"/>
  <c r="F18" i="8"/>
  <c r="E18" i="8"/>
  <c r="D18" i="8"/>
  <c r="D17" i="8" s="1"/>
  <c r="C18" i="8"/>
  <c r="P17" i="8"/>
  <c r="M17" i="8"/>
  <c r="E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58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V3" i="8"/>
  <c r="U3" i="8"/>
  <c r="U4" i="4" s="1"/>
  <c r="T3" i="8"/>
  <c r="S3" i="8"/>
  <c r="S4" i="4" s="1"/>
  <c r="R3" i="8"/>
  <c r="R4" i="4" s="1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1" i="8"/>
  <c r="A54" i="7"/>
  <c r="A53" i="7"/>
  <c r="A47" i="7"/>
  <c r="V42" i="7"/>
  <c r="S42" i="7"/>
  <c r="P42" i="7"/>
  <c r="O42" i="7"/>
  <c r="K42" i="7"/>
  <c r="I42" i="7"/>
  <c r="H42" i="7"/>
  <c r="G42" i="7"/>
  <c r="E42" i="7"/>
  <c r="D42" i="7"/>
  <c r="C42" i="7"/>
  <c r="B42" i="7"/>
  <c r="T41" i="7"/>
  <c r="O41" i="7"/>
  <c r="J41" i="7"/>
  <c r="I41" i="7"/>
  <c r="H41" i="7"/>
  <c r="G41" i="7"/>
  <c r="F41" i="7"/>
  <c r="E41" i="7"/>
  <c r="D41" i="7"/>
  <c r="B41" i="7"/>
  <c r="W40" i="7"/>
  <c r="U40" i="7"/>
  <c r="T40" i="7"/>
  <c r="S40" i="7"/>
  <c r="O40" i="7"/>
  <c r="Q39" i="7"/>
  <c r="O39" i="7"/>
  <c r="L39" i="7"/>
  <c r="K39" i="7"/>
  <c r="J39" i="7"/>
  <c r="I39" i="7"/>
  <c r="F39" i="7"/>
  <c r="E39" i="7"/>
  <c r="D39" i="7"/>
  <c r="C39" i="7"/>
  <c r="S27" i="7"/>
  <c r="N27" i="7"/>
  <c r="M27" i="7"/>
  <c r="F27" i="7"/>
  <c r="W27" i="7"/>
  <c r="U27" i="7"/>
  <c r="C27" i="7"/>
  <c r="B27" i="7"/>
  <c r="K27" i="7"/>
  <c r="E27" i="7"/>
  <c r="Q16" i="7"/>
  <c r="R16" i="7"/>
  <c r="P16" i="7"/>
  <c r="H16" i="7"/>
  <c r="W16" i="7"/>
  <c r="K16" i="7"/>
  <c r="J16" i="7"/>
  <c r="I16" i="7"/>
  <c r="G16" i="7"/>
  <c r="E16" i="7"/>
  <c r="D16" i="7"/>
  <c r="C16" i="7"/>
  <c r="B16" i="7"/>
  <c r="U16" i="7"/>
  <c r="S16" i="7"/>
  <c r="O16" i="7"/>
  <c r="M16" i="7"/>
  <c r="C10" i="7"/>
  <c r="F10" i="7"/>
  <c r="T10" i="7"/>
  <c r="W10" i="7"/>
  <c r="U10" i="7"/>
  <c r="R10" i="7"/>
  <c r="V10" i="7"/>
  <c r="S10" i="7"/>
  <c r="Q10" i="7"/>
  <c r="P10" i="7"/>
  <c r="O10" i="7"/>
  <c r="M10" i="7"/>
  <c r="K10" i="7"/>
  <c r="I10" i="7"/>
  <c r="H10" i="7"/>
  <c r="G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Q50" i="7"/>
  <c r="P50" i="7"/>
  <c r="O50" i="7"/>
  <c r="N50" i="7"/>
  <c r="M50" i="7"/>
  <c r="L50" i="7"/>
  <c r="K50" i="7"/>
  <c r="I50" i="7"/>
  <c r="H50" i="7"/>
  <c r="G50" i="7"/>
  <c r="F50" i="7"/>
  <c r="E50" i="7"/>
  <c r="D50" i="7"/>
  <c r="C50" i="7"/>
  <c r="W49" i="7"/>
  <c r="V49" i="7"/>
  <c r="U49" i="7"/>
  <c r="T49" i="7"/>
  <c r="S49" i="7"/>
  <c r="R49" i="7"/>
  <c r="Q49" i="7"/>
  <c r="O49" i="7"/>
  <c r="N49" i="7"/>
  <c r="M49" i="7"/>
  <c r="L49" i="7"/>
  <c r="K49" i="7"/>
  <c r="J49" i="7"/>
  <c r="I49" i="7"/>
  <c r="G49" i="7"/>
  <c r="F49" i="7"/>
  <c r="E49" i="7"/>
  <c r="D49" i="7"/>
  <c r="C49" i="7"/>
  <c r="B49" i="7"/>
  <c r="W48" i="7"/>
  <c r="U48" i="7"/>
  <c r="T48" i="7"/>
  <c r="S48" i="7"/>
  <c r="R48" i="7"/>
  <c r="Q48" i="7"/>
  <c r="P48" i="7"/>
  <c r="O48" i="7"/>
  <c r="M48" i="7"/>
  <c r="L48" i="7"/>
  <c r="K48" i="7"/>
  <c r="J48" i="7"/>
  <c r="I48" i="7"/>
  <c r="H48" i="7"/>
  <c r="G48" i="7"/>
  <c r="E48" i="7"/>
  <c r="D48" i="7"/>
  <c r="B48" i="7"/>
  <c r="A1" i="7"/>
  <c r="A48" i="6"/>
  <c r="A47" i="6"/>
  <c r="A41" i="6"/>
  <c r="B27" i="6"/>
  <c r="S27" i="6"/>
  <c r="P27" i="6"/>
  <c r="F27" i="6"/>
  <c r="Q27" i="6"/>
  <c r="O27" i="6"/>
  <c r="M27" i="6"/>
  <c r="L27" i="6"/>
  <c r="K27" i="6"/>
  <c r="I27" i="6"/>
  <c r="G27" i="6"/>
  <c r="E27" i="6"/>
  <c r="C27" i="6"/>
  <c r="W27" i="6"/>
  <c r="U27" i="6"/>
  <c r="U16" i="6"/>
  <c r="L16" i="6"/>
  <c r="I16" i="6"/>
  <c r="M10" i="6"/>
  <c r="J10" i="6"/>
  <c r="A1" i="6"/>
  <c r="A48" i="5"/>
  <c r="A47" i="5"/>
  <c r="A41" i="5"/>
  <c r="P16" i="5"/>
  <c r="K16" i="5"/>
  <c r="C16" i="5"/>
  <c r="U16" i="5"/>
  <c r="J10" i="5"/>
  <c r="H10" i="5"/>
  <c r="W10" i="5"/>
  <c r="O10" i="5"/>
  <c r="L10" i="5"/>
  <c r="G10" i="5"/>
  <c r="A1" i="5"/>
  <c r="W180" i="4"/>
  <c r="V180" i="4"/>
  <c r="T180" i="4"/>
  <c r="R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J179" i="4"/>
  <c r="I179" i="4"/>
  <c r="H179" i="4"/>
  <c r="G179" i="4"/>
  <c r="F179" i="4"/>
  <c r="E179" i="4"/>
  <c r="D179" i="4"/>
  <c r="C179" i="4"/>
  <c r="B179" i="4"/>
  <c r="W178" i="4"/>
  <c r="U178" i="4"/>
  <c r="T178" i="4"/>
  <c r="S178" i="4"/>
  <c r="R178" i="4"/>
  <c r="L178" i="4"/>
  <c r="K178" i="4"/>
  <c r="J178" i="4"/>
  <c r="I178" i="4"/>
  <c r="E178" i="4"/>
  <c r="C178" i="4"/>
  <c r="B178" i="4"/>
  <c r="W177" i="4"/>
  <c r="U177" i="4"/>
  <c r="T177" i="4"/>
  <c r="R177" i="4"/>
  <c r="Q177" i="4"/>
  <c r="P177" i="4"/>
  <c r="O177" i="4"/>
  <c r="N177" i="4"/>
  <c r="M177" i="4"/>
  <c r="L177" i="4"/>
  <c r="K177" i="4"/>
  <c r="I177" i="4"/>
  <c r="H177" i="4"/>
  <c r="G177" i="4"/>
  <c r="F177" i="4"/>
  <c r="E177" i="4"/>
  <c r="D177" i="4"/>
  <c r="C177" i="4"/>
  <c r="B177" i="4"/>
  <c r="W176" i="4"/>
  <c r="V176" i="4"/>
  <c r="U176" i="4"/>
  <c r="T176" i="4"/>
  <c r="S176" i="4"/>
  <c r="R176" i="4"/>
  <c r="Q176" i="4"/>
  <c r="O176" i="4"/>
  <c r="N176" i="4"/>
  <c r="M176" i="4"/>
  <c r="L176" i="4"/>
  <c r="K176" i="4"/>
  <c r="H176" i="4"/>
  <c r="G176" i="4"/>
  <c r="F176" i="4"/>
  <c r="E176" i="4"/>
  <c r="C176" i="4"/>
  <c r="B176" i="4"/>
  <c r="W175" i="4"/>
  <c r="V175" i="4"/>
  <c r="T175" i="4"/>
  <c r="S175" i="4"/>
  <c r="R175" i="4"/>
  <c r="Q175" i="4"/>
  <c r="P175" i="4"/>
  <c r="O175" i="4"/>
  <c r="I175" i="4"/>
  <c r="H175" i="4"/>
  <c r="G175" i="4"/>
  <c r="F175" i="4"/>
  <c r="E175" i="4"/>
  <c r="D175" i="4"/>
  <c r="C175" i="4"/>
  <c r="B175" i="4"/>
  <c r="C174" i="4"/>
  <c r="W172" i="4"/>
  <c r="T172" i="4"/>
  <c r="S166" i="4"/>
  <c r="R166" i="4"/>
  <c r="N165" i="4"/>
  <c r="G150" i="4"/>
  <c r="M149" i="4"/>
  <c r="Q147" i="4"/>
  <c r="S13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U125" i="4"/>
  <c r="S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S123" i="4"/>
  <c r="R123" i="4"/>
  <c r="Q123" i="4"/>
  <c r="P123" i="4"/>
  <c r="O123" i="4"/>
  <c r="L123" i="4"/>
  <c r="K123" i="4"/>
  <c r="J123" i="4"/>
  <c r="I123" i="4"/>
  <c r="H123" i="4"/>
  <c r="G123" i="4"/>
  <c r="E123" i="4"/>
  <c r="D123" i="4"/>
  <c r="C123" i="4"/>
  <c r="B123" i="4"/>
  <c r="W122" i="4"/>
  <c r="U122" i="4"/>
  <c r="T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J121" i="4"/>
  <c r="H121" i="4"/>
  <c r="G121" i="4"/>
  <c r="F121" i="4"/>
  <c r="E121" i="4"/>
  <c r="D121" i="4"/>
  <c r="C121" i="4"/>
  <c r="W120" i="4"/>
  <c r="V120" i="4"/>
  <c r="U120" i="4"/>
  <c r="T120" i="4"/>
  <c r="R120" i="4"/>
  <c r="O120" i="4"/>
  <c r="J120" i="4"/>
  <c r="H120" i="4"/>
  <c r="G120" i="4"/>
  <c r="F120" i="4"/>
  <c r="E120" i="4"/>
  <c r="D120" i="4"/>
  <c r="C120" i="4"/>
  <c r="B120" i="4"/>
  <c r="W119" i="4"/>
  <c r="V119" i="4"/>
  <c r="T119" i="4"/>
  <c r="P119" i="4"/>
  <c r="M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T118" i="4"/>
  <c r="S118" i="4"/>
  <c r="R118" i="4"/>
  <c r="Q118" i="4"/>
  <c r="P118" i="4"/>
  <c r="O118" i="4"/>
  <c r="N118" i="4"/>
  <c r="J118" i="4"/>
  <c r="I118" i="4"/>
  <c r="G118" i="4"/>
  <c r="C118" i="4"/>
  <c r="W117" i="4"/>
  <c r="V117" i="4"/>
  <c r="U117" i="4"/>
  <c r="T117" i="4"/>
  <c r="S117" i="4"/>
  <c r="R117" i="4"/>
  <c r="Q117" i="4"/>
  <c r="P117" i="4"/>
  <c r="N117" i="4"/>
  <c r="M117" i="4"/>
  <c r="L117" i="4"/>
  <c r="K117" i="4"/>
  <c r="J117" i="4"/>
  <c r="I117" i="4"/>
  <c r="H117" i="4"/>
  <c r="D117" i="4"/>
  <c r="C117" i="4"/>
  <c r="O116" i="4"/>
  <c r="C116" i="4"/>
  <c r="E114" i="4"/>
  <c r="H113" i="4"/>
  <c r="E113" i="4"/>
  <c r="D113" i="4"/>
  <c r="W111" i="4"/>
  <c r="V111" i="4"/>
  <c r="U111" i="4"/>
  <c r="S111" i="4"/>
  <c r="L111" i="4"/>
  <c r="G111" i="4"/>
  <c r="N110" i="4"/>
  <c r="Q109" i="4"/>
  <c r="K109" i="4"/>
  <c r="I109" i="4"/>
  <c r="C109" i="4"/>
  <c r="V106" i="4"/>
  <c r="S106" i="4"/>
  <c r="R106" i="4"/>
  <c r="P106" i="4"/>
  <c r="O106" i="4"/>
  <c r="N106" i="4"/>
  <c r="M106" i="4"/>
  <c r="L106" i="4"/>
  <c r="K106" i="4"/>
  <c r="J106" i="4"/>
  <c r="I106" i="4"/>
  <c r="H106" i="4"/>
  <c r="G106" i="4"/>
  <c r="C105" i="4"/>
  <c r="W103" i="4"/>
  <c r="U103" i="4"/>
  <c r="J103" i="4"/>
  <c r="H103" i="4"/>
  <c r="G103" i="4"/>
  <c r="E103" i="4"/>
  <c r="C103" i="4"/>
  <c r="B103" i="4"/>
  <c r="P101" i="4"/>
  <c r="N101" i="4"/>
  <c r="U100" i="4"/>
  <c r="R94" i="4"/>
  <c r="W95" i="4"/>
  <c r="W94" i="4" s="1"/>
  <c r="V95" i="4"/>
  <c r="U95" i="4"/>
  <c r="T95" i="4"/>
  <c r="T94" i="4" s="1"/>
  <c r="S95" i="4"/>
  <c r="R95" i="4"/>
  <c r="Q95" i="4"/>
  <c r="P95" i="4"/>
  <c r="P94" i="4" s="1"/>
  <c r="O95" i="4"/>
  <c r="O94" i="4" s="1"/>
  <c r="N95" i="4"/>
  <c r="M95" i="4"/>
  <c r="L95" i="4"/>
  <c r="L94" i="4" s="1"/>
  <c r="K95" i="4"/>
  <c r="J95" i="4"/>
  <c r="J94" i="4" s="1"/>
  <c r="I95" i="4"/>
  <c r="I94" i="4" s="1"/>
  <c r="H95" i="4"/>
  <c r="G95" i="4"/>
  <c r="G94" i="4" s="1"/>
  <c r="F95" i="4"/>
  <c r="F94" i="4" s="1"/>
  <c r="E95" i="4"/>
  <c r="D95" i="4"/>
  <c r="C95" i="4"/>
  <c r="C94" i="4" s="1"/>
  <c r="B95" i="4"/>
  <c r="B94" i="4" s="1"/>
  <c r="S94" i="4"/>
  <c r="R88" i="4"/>
  <c r="M88" i="4"/>
  <c r="V94" i="4"/>
  <c r="Q94" i="4"/>
  <c r="N94" i="4"/>
  <c r="K94" i="4"/>
  <c r="W78" i="4"/>
  <c r="W151" i="4" s="1"/>
  <c r="V78" i="4"/>
  <c r="U78" i="4"/>
  <c r="T78" i="4"/>
  <c r="S78" i="4"/>
  <c r="S151" i="4" s="1"/>
  <c r="R78" i="4"/>
  <c r="R151" i="4" s="1"/>
  <c r="Q78" i="4"/>
  <c r="Q151" i="4" s="1"/>
  <c r="P78" i="4"/>
  <c r="P151" i="4" s="1"/>
  <c r="O78" i="4"/>
  <c r="O151" i="4" s="1"/>
  <c r="N78" i="4"/>
  <c r="M78" i="4"/>
  <c r="L78" i="4"/>
  <c r="K78" i="4"/>
  <c r="J78" i="4"/>
  <c r="I78" i="4"/>
  <c r="I151" i="4" s="1"/>
  <c r="H78" i="4"/>
  <c r="G78" i="4"/>
  <c r="G151" i="4" s="1"/>
  <c r="F78" i="4"/>
  <c r="E78" i="4"/>
  <c r="D78" i="4"/>
  <c r="C78" i="4"/>
  <c r="B78" i="4"/>
  <c r="W77" i="4"/>
  <c r="W150" i="4" s="1"/>
  <c r="V77" i="4"/>
  <c r="V150" i="4" s="1"/>
  <c r="U77" i="4"/>
  <c r="U150" i="4" s="1"/>
  <c r="T77" i="4"/>
  <c r="S77" i="4"/>
  <c r="R77" i="4"/>
  <c r="Q77" i="4"/>
  <c r="P77" i="4"/>
  <c r="O77" i="4"/>
  <c r="O150" i="4" s="1"/>
  <c r="N77" i="4"/>
  <c r="M77" i="4"/>
  <c r="L77" i="4"/>
  <c r="L150" i="4" s="1"/>
  <c r="K77" i="4"/>
  <c r="K150" i="4" s="1"/>
  <c r="J77" i="4"/>
  <c r="I77" i="4"/>
  <c r="H77" i="4"/>
  <c r="G77" i="4"/>
  <c r="F77" i="4"/>
  <c r="E77" i="4"/>
  <c r="D77" i="4"/>
  <c r="C77" i="4"/>
  <c r="B77" i="4"/>
  <c r="W76" i="4"/>
  <c r="V76" i="4"/>
  <c r="V149" i="4" s="1"/>
  <c r="U76" i="4"/>
  <c r="U149" i="4" s="1"/>
  <c r="T76" i="4"/>
  <c r="S76" i="4"/>
  <c r="S149" i="4" s="1"/>
  <c r="R76" i="4"/>
  <c r="Q76" i="4"/>
  <c r="P76" i="4"/>
  <c r="O76" i="4"/>
  <c r="N76" i="4"/>
  <c r="N149" i="4" s="1"/>
  <c r="M76" i="4"/>
  <c r="L76" i="4"/>
  <c r="L149" i="4" s="1"/>
  <c r="K76" i="4"/>
  <c r="J76" i="4"/>
  <c r="J149" i="4" s="1"/>
  <c r="I76" i="4"/>
  <c r="I149" i="4" s="1"/>
  <c r="H76" i="4"/>
  <c r="G76" i="4"/>
  <c r="F76" i="4"/>
  <c r="E76" i="4"/>
  <c r="E149" i="4" s="1"/>
  <c r="D76" i="4"/>
  <c r="C76" i="4"/>
  <c r="B76" i="4"/>
  <c r="B149" i="4" s="1"/>
  <c r="W75" i="4"/>
  <c r="V75" i="4"/>
  <c r="U75" i="4"/>
  <c r="T75" i="4"/>
  <c r="S75" i="4"/>
  <c r="S148" i="4" s="1"/>
  <c r="R75" i="4"/>
  <c r="Q75" i="4"/>
  <c r="P75" i="4"/>
  <c r="O75" i="4"/>
  <c r="O148" i="4" s="1"/>
  <c r="N75" i="4"/>
  <c r="M75" i="4"/>
  <c r="L75" i="4"/>
  <c r="L148" i="4" s="1"/>
  <c r="K75" i="4"/>
  <c r="K148" i="4" s="1"/>
  <c r="J75" i="4"/>
  <c r="I75" i="4"/>
  <c r="I148" i="4" s="1"/>
  <c r="H75" i="4"/>
  <c r="G75" i="4"/>
  <c r="F75" i="4"/>
  <c r="E75" i="4"/>
  <c r="E148" i="4" s="1"/>
  <c r="D75" i="4"/>
  <c r="D148" i="4" s="1"/>
  <c r="C75" i="4"/>
  <c r="C148" i="4" s="1"/>
  <c r="B75" i="4"/>
  <c r="W74" i="4"/>
  <c r="W147" i="4" s="1"/>
  <c r="V74" i="4"/>
  <c r="V147" i="4" s="1"/>
  <c r="U74" i="4"/>
  <c r="T74" i="4"/>
  <c r="S74" i="4"/>
  <c r="S147" i="4" s="1"/>
  <c r="R74" i="4"/>
  <c r="Q74" i="4"/>
  <c r="P74" i="4"/>
  <c r="O74" i="4"/>
  <c r="N74" i="4"/>
  <c r="M74" i="4"/>
  <c r="M147" i="4" s="1"/>
  <c r="L74" i="4"/>
  <c r="K74" i="4"/>
  <c r="J74" i="4"/>
  <c r="I74" i="4"/>
  <c r="I147" i="4" s="1"/>
  <c r="H74" i="4"/>
  <c r="G74" i="4"/>
  <c r="F74" i="4"/>
  <c r="E74" i="4"/>
  <c r="D74" i="4"/>
  <c r="C74" i="4"/>
  <c r="B74" i="4"/>
  <c r="W73" i="4"/>
  <c r="W146" i="4" s="1"/>
  <c r="V73" i="4"/>
  <c r="U73" i="4"/>
  <c r="U146" i="4" s="1"/>
  <c r="T73" i="4"/>
  <c r="T146" i="4" s="1"/>
  <c r="S73" i="4"/>
  <c r="R73" i="4"/>
  <c r="Q73" i="4"/>
  <c r="P73" i="4"/>
  <c r="O73" i="4"/>
  <c r="O146" i="4" s="1"/>
  <c r="N73" i="4"/>
  <c r="N146" i="4" s="1"/>
  <c r="M73" i="4"/>
  <c r="L73" i="4"/>
  <c r="L146" i="4" s="1"/>
  <c r="K73" i="4"/>
  <c r="K146" i="4" s="1"/>
  <c r="J73" i="4"/>
  <c r="I73" i="4"/>
  <c r="H73" i="4"/>
  <c r="H146" i="4" s="1"/>
  <c r="G73" i="4"/>
  <c r="G146" i="4" s="1"/>
  <c r="F73" i="4"/>
  <c r="F146" i="4" s="1"/>
  <c r="E73" i="4"/>
  <c r="E146" i="4" s="1"/>
  <c r="D73" i="4"/>
  <c r="C73" i="4"/>
  <c r="B73" i="4"/>
  <c r="V72" i="4"/>
  <c r="U72" i="4"/>
  <c r="U145" i="4" s="1"/>
  <c r="T72" i="4"/>
  <c r="S72" i="4"/>
  <c r="R72" i="4"/>
  <c r="Q72" i="4"/>
  <c r="O72" i="4"/>
  <c r="N72" i="4"/>
  <c r="N145" i="4" s="1"/>
  <c r="M72" i="4"/>
  <c r="M145" i="4" s="1"/>
  <c r="L72" i="4"/>
  <c r="L145" i="4" s="1"/>
  <c r="K72" i="4"/>
  <c r="K145" i="4" s="1"/>
  <c r="J72" i="4"/>
  <c r="J145" i="4" s="1"/>
  <c r="I72" i="4"/>
  <c r="I145" i="4" s="1"/>
  <c r="H72" i="4"/>
  <c r="G72" i="4"/>
  <c r="G145" i="4" s="1"/>
  <c r="F72" i="4"/>
  <c r="F145" i="4" s="1"/>
  <c r="E72" i="4"/>
  <c r="E145" i="4" s="1"/>
  <c r="D72" i="4"/>
  <c r="D145" i="4" s="1"/>
  <c r="C72" i="4"/>
  <c r="C145" i="4" s="1"/>
  <c r="B72" i="4"/>
  <c r="B145" i="4" s="1"/>
  <c r="W71" i="4"/>
  <c r="V71" i="4"/>
  <c r="U71" i="4"/>
  <c r="S71" i="4"/>
  <c r="R71" i="4"/>
  <c r="P71" i="4"/>
  <c r="O71" i="4"/>
  <c r="N71" i="4"/>
  <c r="M71" i="4"/>
  <c r="L71" i="4"/>
  <c r="K71" i="4"/>
  <c r="K144" i="4" s="1"/>
  <c r="I71" i="4"/>
  <c r="H71" i="4"/>
  <c r="H144" i="4" s="1"/>
  <c r="G71" i="4"/>
  <c r="F71" i="4"/>
  <c r="E71" i="4"/>
  <c r="E144" i="4" s="1"/>
  <c r="D71" i="4"/>
  <c r="D144" i="4" s="1"/>
  <c r="C71" i="4"/>
  <c r="C144" i="4" s="1"/>
  <c r="B71" i="4"/>
  <c r="B144" i="4" s="1"/>
  <c r="W70" i="4"/>
  <c r="W143" i="4" s="1"/>
  <c r="V70" i="4"/>
  <c r="V143" i="4" s="1"/>
  <c r="U70" i="4"/>
  <c r="U143" i="4" s="1"/>
  <c r="T70" i="4"/>
  <c r="S70" i="4"/>
  <c r="S143" i="4" s="1"/>
  <c r="R70" i="4"/>
  <c r="R143" i="4" s="1"/>
  <c r="Q70" i="4"/>
  <c r="O70" i="4"/>
  <c r="M70" i="4"/>
  <c r="L70" i="4"/>
  <c r="J70" i="4"/>
  <c r="I70" i="4"/>
  <c r="H70" i="4"/>
  <c r="G70" i="4"/>
  <c r="F70" i="4"/>
  <c r="E70" i="4"/>
  <c r="C70" i="4"/>
  <c r="B70" i="4"/>
  <c r="B143" i="4" s="1"/>
  <c r="V68" i="4"/>
  <c r="U68" i="4"/>
  <c r="T68" i="4"/>
  <c r="S68" i="4"/>
  <c r="R68" i="4"/>
  <c r="Q68" i="4"/>
  <c r="P68" i="4"/>
  <c r="O68" i="4"/>
  <c r="N68" i="4"/>
  <c r="H68" i="4"/>
  <c r="F68" i="4"/>
  <c r="F141" i="4" s="1"/>
  <c r="D68" i="4"/>
  <c r="B68" i="4"/>
  <c r="T67" i="4"/>
  <c r="R67" i="4"/>
  <c r="P67" i="4"/>
  <c r="O67" i="4"/>
  <c r="N67" i="4"/>
  <c r="M67" i="4"/>
  <c r="L67" i="4"/>
  <c r="K67" i="4"/>
  <c r="J67" i="4"/>
  <c r="I67" i="4"/>
  <c r="H67" i="4"/>
  <c r="G67" i="4"/>
  <c r="G140" i="4" s="1"/>
  <c r="F67" i="4"/>
  <c r="E67" i="4"/>
  <c r="E140" i="4" s="1"/>
  <c r="D67" i="4"/>
  <c r="D140" i="4" s="1"/>
  <c r="C67" i="4"/>
  <c r="C140" i="4" s="1"/>
  <c r="R66" i="4"/>
  <c r="N66" i="4"/>
  <c r="L66" i="4"/>
  <c r="J66" i="4"/>
  <c r="I66" i="4"/>
  <c r="I139" i="4" s="1"/>
  <c r="H66" i="4"/>
  <c r="F66" i="4"/>
  <c r="E66" i="4"/>
  <c r="D66" i="4"/>
  <c r="C66" i="4"/>
  <c r="B66" i="4"/>
  <c r="W64" i="4"/>
  <c r="U64" i="4"/>
  <c r="U137" i="4" s="1"/>
  <c r="Q64" i="4"/>
  <c r="P64" i="4"/>
  <c r="L64" i="4"/>
  <c r="K64" i="4"/>
  <c r="J64" i="4"/>
  <c r="I64" i="4"/>
  <c r="H64" i="4"/>
  <c r="F64" i="4"/>
  <c r="E64" i="4"/>
  <c r="E137" i="4" s="1"/>
  <c r="C64" i="4"/>
  <c r="V63" i="4"/>
  <c r="U63" i="4"/>
  <c r="S63" i="4"/>
  <c r="Q63" i="4"/>
  <c r="Q136" i="4" s="1"/>
  <c r="P63" i="4"/>
  <c r="O63" i="4"/>
  <c r="K63" i="4"/>
  <c r="K136" i="4" s="1"/>
  <c r="I63" i="4"/>
  <c r="H63" i="4"/>
  <c r="F63" i="4"/>
  <c r="E63" i="4"/>
  <c r="D63" i="4"/>
  <c r="R62" i="4"/>
  <c r="R135" i="4" s="1"/>
  <c r="V60" i="4"/>
  <c r="V133" i="4" s="1"/>
  <c r="R60" i="4"/>
  <c r="Q60" i="4"/>
  <c r="P60" i="4"/>
  <c r="O60" i="4"/>
  <c r="O133" i="4" s="1"/>
  <c r="J60" i="4"/>
  <c r="J133" i="4" s="1"/>
  <c r="I60" i="4"/>
  <c r="I133" i="4" s="1"/>
  <c r="H60" i="4"/>
  <c r="G60" i="4"/>
  <c r="E60" i="4"/>
  <c r="E133" i="4" s="1"/>
  <c r="B60" i="4"/>
  <c r="S59" i="4"/>
  <c r="Q59" i="4"/>
  <c r="P59" i="4"/>
  <c r="O59" i="4"/>
  <c r="D59" i="4"/>
  <c r="C59" i="4"/>
  <c r="B59" i="4"/>
  <c r="W58" i="4"/>
  <c r="U58" i="4"/>
  <c r="R58" i="4"/>
  <c r="K58" i="4"/>
  <c r="J58" i="4"/>
  <c r="F58" i="4"/>
  <c r="E58" i="4"/>
  <c r="D58" i="4"/>
  <c r="C58" i="4"/>
  <c r="B58" i="4"/>
  <c r="L57" i="4"/>
  <c r="W56" i="4"/>
  <c r="J56" i="4"/>
  <c r="J131" i="4" s="1"/>
  <c r="H56" i="4"/>
  <c r="H131" i="4" s="1"/>
  <c r="F56" i="4"/>
  <c r="E56" i="4"/>
  <c r="D56" i="4"/>
  <c r="B56" i="4"/>
  <c r="V54" i="4"/>
  <c r="U54" i="4"/>
  <c r="T54" i="4"/>
  <c r="O54" i="4"/>
  <c r="N54" i="4"/>
  <c r="M54" i="4"/>
  <c r="W53" i="4"/>
  <c r="N53" i="4"/>
  <c r="I53" i="4"/>
  <c r="H53" i="4"/>
  <c r="G53" i="4"/>
  <c r="D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T151" i="4" s="1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R150" i="4" s="1"/>
  <c r="Q25" i="4"/>
  <c r="P25" i="4"/>
  <c r="O25" i="4"/>
  <c r="N25" i="4"/>
  <c r="M25" i="4"/>
  <c r="L25" i="4"/>
  <c r="K25" i="4"/>
  <c r="J25" i="4"/>
  <c r="J150" i="4" s="1"/>
  <c r="I25" i="4"/>
  <c r="H25" i="4"/>
  <c r="G25" i="4"/>
  <c r="F25" i="4"/>
  <c r="E25" i="4"/>
  <c r="D25" i="4"/>
  <c r="C25" i="4"/>
  <c r="B25" i="4"/>
  <c r="B150" i="4" s="1"/>
  <c r="W24" i="4"/>
  <c r="V24" i="4"/>
  <c r="U24" i="4"/>
  <c r="T24" i="4"/>
  <c r="S24" i="4"/>
  <c r="R24" i="4"/>
  <c r="Q24" i="4"/>
  <c r="P24" i="4"/>
  <c r="P149" i="4" s="1"/>
  <c r="O24" i="4"/>
  <c r="N24" i="4"/>
  <c r="M24" i="4"/>
  <c r="L24" i="4"/>
  <c r="K24" i="4"/>
  <c r="J24" i="4"/>
  <c r="I24" i="4"/>
  <c r="H24" i="4"/>
  <c r="H149" i="4" s="1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T147" i="4" s="1"/>
  <c r="S22" i="4"/>
  <c r="R22" i="4"/>
  <c r="Q22" i="4"/>
  <c r="P22" i="4"/>
  <c r="O22" i="4"/>
  <c r="N22" i="4"/>
  <c r="M22" i="4"/>
  <c r="L22" i="4"/>
  <c r="L147" i="4" s="1"/>
  <c r="K22" i="4"/>
  <c r="J22" i="4"/>
  <c r="I22" i="4"/>
  <c r="H22" i="4"/>
  <c r="G22" i="4"/>
  <c r="F22" i="4"/>
  <c r="E22" i="4"/>
  <c r="D22" i="4"/>
  <c r="D147" i="4" s="1"/>
  <c r="C22" i="4"/>
  <c r="B22" i="4"/>
  <c r="W21" i="4"/>
  <c r="V21" i="4"/>
  <c r="U21" i="4"/>
  <c r="T21" i="4"/>
  <c r="S21" i="4"/>
  <c r="R21" i="4"/>
  <c r="R146" i="4" s="1"/>
  <c r="Q21" i="4"/>
  <c r="P21" i="4"/>
  <c r="O21" i="4"/>
  <c r="N21" i="4"/>
  <c r="M21" i="4"/>
  <c r="L21" i="4"/>
  <c r="K21" i="4"/>
  <c r="J21" i="4"/>
  <c r="J146" i="4" s="1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Q143" i="4" s="1"/>
  <c r="P18" i="4"/>
  <c r="O18" i="4"/>
  <c r="N18" i="4"/>
  <c r="M18" i="4"/>
  <c r="L18" i="4"/>
  <c r="L143" i="4" s="1"/>
  <c r="K18" i="4"/>
  <c r="J18" i="4"/>
  <c r="I18" i="4"/>
  <c r="I143" i="4" s="1"/>
  <c r="H18" i="4"/>
  <c r="G18" i="4"/>
  <c r="F18" i="4"/>
  <c r="E18" i="4"/>
  <c r="D18" i="4"/>
  <c r="C18" i="4"/>
  <c r="B18" i="4"/>
  <c r="W17" i="4"/>
  <c r="T17" i="4"/>
  <c r="P17" i="4"/>
  <c r="O17" i="4"/>
  <c r="N17" i="4"/>
  <c r="L17" i="4"/>
  <c r="K17" i="4"/>
  <c r="J17" i="4"/>
  <c r="I17" i="4"/>
  <c r="H17" i="4"/>
  <c r="G17" i="4"/>
  <c r="F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D139" i="4" s="1"/>
  <c r="C14" i="4"/>
  <c r="B14" i="4"/>
  <c r="W13" i="4"/>
  <c r="V13" i="4"/>
  <c r="U13" i="4"/>
  <c r="T13" i="4"/>
  <c r="S13" i="4"/>
  <c r="R13" i="4"/>
  <c r="Q13" i="4"/>
  <c r="P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F136" i="4" s="1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V9" i="4"/>
  <c r="U9" i="4"/>
  <c r="T9" i="4"/>
  <c r="R9" i="4"/>
  <c r="Q9" i="4"/>
  <c r="N9" i="4"/>
  <c r="M9" i="4"/>
  <c r="E9" i="4"/>
  <c r="D9" i="4"/>
  <c r="C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T7" i="4"/>
  <c r="S7" i="4"/>
  <c r="R7" i="4"/>
  <c r="Q7" i="4"/>
  <c r="P7" i="4"/>
  <c r="O7" i="4"/>
  <c r="N7" i="4"/>
  <c r="M7" i="4"/>
  <c r="L7" i="4"/>
  <c r="K7" i="4"/>
  <c r="H7" i="4"/>
  <c r="G7" i="4"/>
  <c r="E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T5" i="4"/>
  <c r="I5" i="4"/>
  <c r="W4" i="4"/>
  <c r="V4" i="4"/>
  <c r="Q4" i="4"/>
  <c r="P4" i="4"/>
  <c r="O4" i="4"/>
  <c r="N4" i="4"/>
  <c r="M4" i="4"/>
  <c r="L4" i="4"/>
  <c r="K4" i="4"/>
  <c r="J4" i="4"/>
  <c r="I4" i="4"/>
  <c r="G4" i="4"/>
  <c r="F4" i="4"/>
  <c r="E4" i="4"/>
  <c r="D4" i="4"/>
  <c r="C4" i="4"/>
  <c r="B4" i="4"/>
  <c r="A1" i="4"/>
  <c r="B26" i="2"/>
  <c r="B29" i="2"/>
  <c r="B35" i="2"/>
  <c r="B54" i="2"/>
  <c r="B25" i="2"/>
  <c r="B5" i="2"/>
  <c r="B15" i="2"/>
  <c r="B36" i="2"/>
  <c r="B58" i="2"/>
  <c r="B24" i="2"/>
  <c r="B19" i="2"/>
  <c r="B4" i="2"/>
  <c r="B55" i="2"/>
  <c r="B30" i="2"/>
  <c r="B40" i="2"/>
  <c r="B20" i="2"/>
  <c r="B13" i="2"/>
  <c r="B46" i="2"/>
  <c r="B38" i="2"/>
  <c r="B6" i="2"/>
  <c r="B56" i="2"/>
  <c r="B39" i="2"/>
  <c r="B60" i="2"/>
  <c r="B31" i="2"/>
  <c r="B23" i="2"/>
  <c r="B28" i="2"/>
  <c r="B18" i="2"/>
  <c r="B34" i="2"/>
  <c r="B49" i="2"/>
  <c r="B43" i="2"/>
  <c r="B9" i="2"/>
  <c r="B61" i="2"/>
  <c r="B16" i="2"/>
  <c r="B53" i="2"/>
  <c r="B10" i="2"/>
  <c r="B51" i="2"/>
  <c r="B11" i="2"/>
  <c r="B14" i="2"/>
  <c r="B45" i="2"/>
  <c r="B44" i="2"/>
  <c r="B41" i="2"/>
  <c r="B48" i="2"/>
  <c r="B50" i="2"/>
  <c r="B8" i="2"/>
  <c r="B33" i="2"/>
  <c r="B59" i="2"/>
  <c r="B21" i="2"/>
  <c r="S73" i="51" l="1"/>
  <c r="C104" i="51"/>
  <c r="J104" i="51"/>
  <c r="J73" i="51"/>
  <c r="K104" i="51"/>
  <c r="K73" i="51"/>
  <c r="B73" i="51"/>
  <c r="C73" i="51"/>
  <c r="H73" i="50"/>
  <c r="M73" i="50"/>
  <c r="E73" i="50"/>
  <c r="S103" i="50"/>
  <c r="P73" i="50"/>
  <c r="F73" i="50"/>
  <c r="G105" i="50"/>
  <c r="N73" i="50"/>
  <c r="N103" i="49"/>
  <c r="L103" i="50"/>
  <c r="B104" i="51"/>
  <c r="M105" i="50"/>
  <c r="C73" i="49"/>
  <c r="L87" i="49"/>
  <c r="F104" i="50"/>
  <c r="N104" i="50"/>
  <c r="N104" i="51"/>
  <c r="R104" i="51"/>
  <c r="T87" i="49"/>
  <c r="V104" i="50"/>
  <c r="S104" i="51"/>
  <c r="D105" i="51"/>
  <c r="Q104" i="49"/>
  <c r="Q96" i="49" s="1"/>
  <c r="H105" i="50"/>
  <c r="Q104" i="51"/>
  <c r="E105" i="51"/>
  <c r="H73" i="49"/>
  <c r="B105" i="49"/>
  <c r="L105" i="51"/>
  <c r="C105" i="49"/>
  <c r="M105" i="51"/>
  <c r="N103" i="51"/>
  <c r="T105" i="51"/>
  <c r="K73" i="49"/>
  <c r="K105" i="49"/>
  <c r="O103" i="51"/>
  <c r="L73" i="49"/>
  <c r="Q104" i="50"/>
  <c r="V104" i="51"/>
  <c r="W104" i="51"/>
  <c r="M103" i="50"/>
  <c r="S104" i="50"/>
  <c r="B105" i="51"/>
  <c r="N103" i="50"/>
  <c r="C105" i="51"/>
  <c r="P73" i="49"/>
  <c r="E83" i="49"/>
  <c r="Q103" i="50"/>
  <c r="S73" i="49"/>
  <c r="I73" i="49"/>
  <c r="B105" i="50"/>
  <c r="W103" i="51"/>
  <c r="T73" i="49"/>
  <c r="F80" i="49"/>
  <c r="U103" i="50"/>
  <c r="E105" i="50"/>
  <c r="J105" i="51"/>
  <c r="G80" i="49"/>
  <c r="V103" i="50"/>
  <c r="K105" i="51"/>
  <c r="F104" i="51"/>
  <c r="H103" i="51"/>
  <c r="G104" i="51"/>
  <c r="C104" i="50"/>
  <c r="I105" i="50"/>
  <c r="H104" i="51"/>
  <c r="P103" i="51"/>
  <c r="Q80" i="49"/>
  <c r="J105" i="50"/>
  <c r="D103" i="50"/>
  <c r="I104" i="51"/>
  <c r="Q103" i="51"/>
  <c r="B151" i="4"/>
  <c r="C151" i="4"/>
  <c r="E151" i="4"/>
  <c r="D151" i="4"/>
  <c r="F151" i="4"/>
  <c r="H151" i="4"/>
  <c r="P96" i="49"/>
  <c r="J151" i="4"/>
  <c r="K151" i="4"/>
  <c r="M151" i="4"/>
  <c r="L151" i="4"/>
  <c r="N151" i="4"/>
  <c r="H96" i="49"/>
  <c r="U151" i="4"/>
  <c r="V151" i="4"/>
  <c r="R125" i="4"/>
  <c r="T125" i="4"/>
  <c r="I96" i="49"/>
  <c r="V125" i="4"/>
  <c r="I52" i="47"/>
  <c r="Q52" i="47"/>
  <c r="G52" i="47"/>
  <c r="H52" i="47"/>
  <c r="J60" i="47"/>
  <c r="T52" i="47"/>
  <c r="P52" i="47"/>
  <c r="D52" i="47"/>
  <c r="D52" i="46"/>
  <c r="H52" i="46"/>
  <c r="I52" i="46"/>
  <c r="F52" i="46"/>
  <c r="L52" i="46"/>
  <c r="Q52" i="46"/>
  <c r="G52" i="46"/>
  <c r="T52" i="46"/>
  <c r="J77" i="46"/>
  <c r="K77" i="46"/>
  <c r="O52" i="46"/>
  <c r="V52" i="46"/>
  <c r="I52" i="45"/>
  <c r="U52" i="45"/>
  <c r="B52" i="45"/>
  <c r="O69" i="45"/>
  <c r="K52" i="45"/>
  <c r="I77" i="45"/>
  <c r="N77" i="45"/>
  <c r="Q77" i="45"/>
  <c r="Q69" i="45" s="1"/>
  <c r="F77" i="46"/>
  <c r="Q52" i="45"/>
  <c r="F60" i="45"/>
  <c r="V69" i="45"/>
  <c r="I77" i="46"/>
  <c r="G60" i="45"/>
  <c r="R77" i="47"/>
  <c r="S52" i="45"/>
  <c r="J52" i="45"/>
  <c r="J60" i="45"/>
  <c r="E52" i="45"/>
  <c r="O60" i="45"/>
  <c r="N77" i="46"/>
  <c r="R60" i="45"/>
  <c r="V60" i="45"/>
  <c r="Q77" i="46"/>
  <c r="W60" i="45"/>
  <c r="T77" i="47"/>
  <c r="M52" i="45"/>
  <c r="V77" i="46"/>
  <c r="B77" i="47"/>
  <c r="C52" i="45"/>
  <c r="M69" i="45"/>
  <c r="M150" i="4"/>
  <c r="N150" i="4"/>
  <c r="P150" i="4"/>
  <c r="F69" i="45"/>
  <c r="I69" i="45"/>
  <c r="Q150" i="4"/>
  <c r="K124" i="4"/>
  <c r="L124" i="4"/>
  <c r="S150" i="4"/>
  <c r="T150" i="4"/>
  <c r="T69" i="45"/>
  <c r="U69" i="45"/>
  <c r="W69" i="45"/>
  <c r="B69" i="45"/>
  <c r="N69" i="45"/>
  <c r="C150" i="4"/>
  <c r="D150" i="4"/>
  <c r="E150" i="4"/>
  <c r="E69" i="45"/>
  <c r="F150" i="4"/>
  <c r="G69" i="45"/>
  <c r="H150" i="4"/>
  <c r="C69" i="45"/>
  <c r="I150" i="4"/>
  <c r="L63" i="43"/>
  <c r="B63" i="43"/>
  <c r="H63" i="43"/>
  <c r="T63" i="43"/>
  <c r="J63" i="43"/>
  <c r="C72" i="43"/>
  <c r="M123" i="4"/>
  <c r="N38" i="40"/>
  <c r="N178" i="4" s="1"/>
  <c r="P63" i="43"/>
  <c r="R63" i="43"/>
  <c r="T123" i="4"/>
  <c r="D63" i="43"/>
  <c r="J63" i="42"/>
  <c r="M63" i="42"/>
  <c r="N63" i="42"/>
  <c r="D63" i="42"/>
  <c r="R63" i="42"/>
  <c r="U63" i="42"/>
  <c r="T90" i="42"/>
  <c r="V63" i="42"/>
  <c r="G63" i="42"/>
  <c r="B63" i="42"/>
  <c r="H63" i="42"/>
  <c r="C63" i="42"/>
  <c r="O63" i="42"/>
  <c r="E63" i="42"/>
  <c r="F63" i="42"/>
  <c r="F63" i="41"/>
  <c r="I63" i="41"/>
  <c r="K90" i="42"/>
  <c r="F72" i="41"/>
  <c r="I72" i="41"/>
  <c r="N90" i="42"/>
  <c r="N63" i="41"/>
  <c r="K72" i="41"/>
  <c r="P63" i="41"/>
  <c r="N72" i="41"/>
  <c r="Q63" i="41"/>
  <c r="B63" i="41"/>
  <c r="S72" i="41"/>
  <c r="S90" i="42"/>
  <c r="L90" i="42"/>
  <c r="V72" i="41"/>
  <c r="V90" i="42"/>
  <c r="H90" i="43"/>
  <c r="V63" i="41"/>
  <c r="K90" i="43"/>
  <c r="L90" i="43"/>
  <c r="G90" i="41"/>
  <c r="P90" i="43"/>
  <c r="S90" i="43"/>
  <c r="F90" i="42"/>
  <c r="T90" i="43"/>
  <c r="R149" i="4"/>
  <c r="T149" i="4"/>
  <c r="T81" i="41"/>
  <c r="W149" i="4"/>
  <c r="C149" i="4"/>
  <c r="D149" i="4"/>
  <c r="F38" i="40"/>
  <c r="F178" i="4" s="1"/>
  <c r="D81" i="41"/>
  <c r="F149" i="4"/>
  <c r="G149" i="4"/>
  <c r="K149" i="4"/>
  <c r="L81" i="41"/>
  <c r="O149" i="4"/>
  <c r="Q149" i="4"/>
  <c r="T51" i="39"/>
  <c r="U51" i="39"/>
  <c r="K51" i="39"/>
  <c r="R63" i="39"/>
  <c r="H51" i="39"/>
  <c r="U63" i="39"/>
  <c r="R51" i="39"/>
  <c r="S51" i="39"/>
  <c r="H57" i="39"/>
  <c r="K60" i="39"/>
  <c r="D51" i="39"/>
  <c r="P51" i="39"/>
  <c r="E51" i="39"/>
  <c r="R60" i="39"/>
  <c r="F51" i="39"/>
  <c r="Q122" i="4"/>
  <c r="R122" i="4"/>
  <c r="S122" i="4"/>
  <c r="L51" i="39"/>
  <c r="M51" i="39"/>
  <c r="C51" i="39"/>
  <c r="N51" i="39"/>
  <c r="J51" i="38"/>
  <c r="I78" i="38"/>
  <c r="E57" i="38"/>
  <c r="F57" i="38"/>
  <c r="K79" i="38"/>
  <c r="G57" i="38"/>
  <c r="I60" i="38"/>
  <c r="S79" i="38"/>
  <c r="H57" i="38"/>
  <c r="J60" i="38"/>
  <c r="U80" i="38"/>
  <c r="M57" i="38"/>
  <c r="B51" i="38"/>
  <c r="Q63" i="38"/>
  <c r="Q60" i="38"/>
  <c r="R63" i="38"/>
  <c r="R60" i="38"/>
  <c r="S63" i="38"/>
  <c r="R51" i="38"/>
  <c r="T63" i="38"/>
  <c r="C51" i="37"/>
  <c r="D80" i="39"/>
  <c r="E51" i="37"/>
  <c r="N57" i="37"/>
  <c r="P78" i="37"/>
  <c r="O57" i="37"/>
  <c r="Q78" i="37"/>
  <c r="O51" i="37"/>
  <c r="C79" i="37"/>
  <c r="V57" i="37"/>
  <c r="H51" i="37"/>
  <c r="C79" i="38"/>
  <c r="N78" i="39"/>
  <c r="D80" i="37"/>
  <c r="N78" i="38"/>
  <c r="E80" i="38"/>
  <c r="V51" i="37"/>
  <c r="L80" i="37"/>
  <c r="O78" i="38"/>
  <c r="M80" i="38"/>
  <c r="W51" i="37"/>
  <c r="M80" i="37"/>
  <c r="P78" i="38"/>
  <c r="B80" i="39"/>
  <c r="W79" i="38"/>
  <c r="S51" i="37"/>
  <c r="I51" i="37"/>
  <c r="B80" i="38"/>
  <c r="T51" i="37"/>
  <c r="C80" i="38"/>
  <c r="U51" i="37"/>
  <c r="D80" i="38"/>
  <c r="V78" i="39"/>
  <c r="U78" i="38"/>
  <c r="V78" i="38"/>
  <c r="B79" i="39"/>
  <c r="H80" i="39"/>
  <c r="W78" i="38"/>
  <c r="C79" i="39"/>
  <c r="I80" i="39"/>
  <c r="B79" i="38"/>
  <c r="J80" i="39"/>
  <c r="B63" i="37"/>
  <c r="I80" i="38"/>
  <c r="Q51" i="37"/>
  <c r="C63" i="37"/>
  <c r="J80" i="38"/>
  <c r="F78" i="39"/>
  <c r="F51" i="37"/>
  <c r="D57" i="37"/>
  <c r="H63" i="37"/>
  <c r="K80" i="38"/>
  <c r="M80" i="39"/>
  <c r="P78" i="39"/>
  <c r="G51" i="37"/>
  <c r="E57" i="37"/>
  <c r="I63" i="37"/>
  <c r="L80" i="38"/>
  <c r="H79" i="39"/>
  <c r="Q78" i="39"/>
  <c r="F57" i="37"/>
  <c r="H60" i="37"/>
  <c r="J63" i="37"/>
  <c r="G79" i="38"/>
  <c r="P79" i="39"/>
  <c r="N148" i="4"/>
  <c r="Q148" i="4"/>
  <c r="R148" i="4"/>
  <c r="T148" i="4"/>
  <c r="U148" i="4"/>
  <c r="W148" i="4"/>
  <c r="V148" i="4"/>
  <c r="I72" i="37"/>
  <c r="B148" i="4"/>
  <c r="G148" i="4"/>
  <c r="F148" i="4"/>
  <c r="H148" i="4"/>
  <c r="V122" i="4"/>
  <c r="J148" i="4"/>
  <c r="M148" i="4"/>
  <c r="P148" i="4"/>
  <c r="N51" i="35"/>
  <c r="M51" i="35"/>
  <c r="V51" i="35"/>
  <c r="W51" i="35"/>
  <c r="T51" i="35"/>
  <c r="J51" i="35"/>
  <c r="U51" i="35"/>
  <c r="C51" i="35"/>
  <c r="I51" i="35"/>
  <c r="B121" i="4"/>
  <c r="F51" i="35"/>
  <c r="R51" i="35"/>
  <c r="G51" i="35"/>
  <c r="D51" i="35"/>
  <c r="E51" i="35"/>
  <c r="Q51" i="35"/>
  <c r="K121" i="4"/>
  <c r="T51" i="34"/>
  <c r="H51" i="34"/>
  <c r="Q51" i="34"/>
  <c r="F51" i="34"/>
  <c r="E57" i="34"/>
  <c r="D51" i="34"/>
  <c r="P51" i="34"/>
  <c r="N57" i="34"/>
  <c r="U57" i="34"/>
  <c r="E80" i="34"/>
  <c r="V57" i="34"/>
  <c r="N51" i="34"/>
  <c r="I51" i="34"/>
  <c r="L51" i="34"/>
  <c r="M80" i="34"/>
  <c r="V51" i="34"/>
  <c r="Q51" i="33"/>
  <c r="F78" i="34"/>
  <c r="R80" i="34"/>
  <c r="R80" i="35"/>
  <c r="O79" i="34"/>
  <c r="P79" i="34"/>
  <c r="L63" i="33"/>
  <c r="P63" i="33"/>
  <c r="P78" i="33"/>
  <c r="R79" i="34"/>
  <c r="Q63" i="33"/>
  <c r="M78" i="34"/>
  <c r="J79" i="33"/>
  <c r="D51" i="33"/>
  <c r="P51" i="33"/>
  <c r="I60" i="33"/>
  <c r="R79" i="33"/>
  <c r="O78" i="34"/>
  <c r="E51" i="33"/>
  <c r="P78" i="34"/>
  <c r="V79" i="34"/>
  <c r="D57" i="33"/>
  <c r="Q60" i="33"/>
  <c r="W79" i="34"/>
  <c r="E57" i="33"/>
  <c r="B51" i="33"/>
  <c r="S60" i="33"/>
  <c r="C51" i="33"/>
  <c r="O51" i="33"/>
  <c r="D80" i="34"/>
  <c r="P79" i="35"/>
  <c r="L51" i="33"/>
  <c r="T57" i="33"/>
  <c r="W78" i="34"/>
  <c r="M51" i="33"/>
  <c r="U57" i="33"/>
  <c r="N78" i="35"/>
  <c r="J51" i="33"/>
  <c r="W51" i="33"/>
  <c r="F79" i="34"/>
  <c r="L80" i="34"/>
  <c r="V79" i="35"/>
  <c r="G79" i="34"/>
  <c r="S79" i="34"/>
  <c r="H79" i="34"/>
  <c r="T51" i="33"/>
  <c r="I79" i="34"/>
  <c r="U51" i="33"/>
  <c r="J79" i="34"/>
  <c r="U147" i="4"/>
  <c r="I121" i="4"/>
  <c r="B147" i="4"/>
  <c r="C147" i="4"/>
  <c r="E147" i="4"/>
  <c r="F147" i="4"/>
  <c r="G147" i="4"/>
  <c r="H147" i="4"/>
  <c r="J147" i="4"/>
  <c r="K147" i="4"/>
  <c r="N147" i="4"/>
  <c r="O147" i="4"/>
  <c r="P147" i="4"/>
  <c r="R147" i="4"/>
  <c r="K120" i="4"/>
  <c r="N120" i="4"/>
  <c r="N84" i="31"/>
  <c r="C84" i="31"/>
  <c r="H84" i="31"/>
  <c r="I84" i="31"/>
  <c r="K84" i="31"/>
  <c r="P84" i="31"/>
  <c r="F84" i="31"/>
  <c r="Q84" i="31"/>
  <c r="S84" i="31"/>
  <c r="I120" i="4"/>
  <c r="R94" i="31"/>
  <c r="T84" i="30"/>
  <c r="K84" i="30"/>
  <c r="V84" i="30"/>
  <c r="C84" i="30"/>
  <c r="D84" i="30"/>
  <c r="H84" i="30"/>
  <c r="L84" i="30"/>
  <c r="N84" i="30"/>
  <c r="P84" i="30"/>
  <c r="P84" i="29"/>
  <c r="J120" i="31"/>
  <c r="L94" i="29"/>
  <c r="D84" i="29"/>
  <c r="T122" i="31"/>
  <c r="U84" i="29"/>
  <c r="K120" i="30"/>
  <c r="W123" i="30"/>
  <c r="E99" i="29"/>
  <c r="I119" i="30"/>
  <c r="U122" i="30"/>
  <c r="L84" i="29"/>
  <c r="K90" i="29"/>
  <c r="M90" i="29"/>
  <c r="S120" i="30"/>
  <c r="R90" i="29"/>
  <c r="D122" i="31"/>
  <c r="E84" i="29"/>
  <c r="T90" i="29"/>
  <c r="U90" i="29"/>
  <c r="Q119" i="30"/>
  <c r="G123" i="30"/>
  <c r="H84" i="29"/>
  <c r="T84" i="29"/>
  <c r="E122" i="30"/>
  <c r="L122" i="31"/>
  <c r="M84" i="29"/>
  <c r="C120" i="30"/>
  <c r="O123" i="30"/>
  <c r="S146" i="4"/>
  <c r="V146" i="4"/>
  <c r="C146" i="4"/>
  <c r="D146" i="4"/>
  <c r="B146" i="4"/>
  <c r="I146" i="4"/>
  <c r="L120" i="4"/>
  <c r="M120" i="4"/>
  <c r="M146" i="4"/>
  <c r="P120" i="4"/>
  <c r="Q120" i="4"/>
  <c r="P146" i="4"/>
  <c r="S120" i="4"/>
  <c r="Q146" i="4"/>
  <c r="C110" i="27"/>
  <c r="O126" i="27"/>
  <c r="F98" i="27"/>
  <c r="T110" i="27"/>
  <c r="K98" i="27"/>
  <c r="U126" i="27"/>
  <c r="W152" i="27"/>
  <c r="N98" i="27"/>
  <c r="F110" i="27"/>
  <c r="I126" i="27"/>
  <c r="B110" i="27"/>
  <c r="D126" i="27"/>
  <c r="Q98" i="27"/>
  <c r="G98" i="27"/>
  <c r="U110" i="27"/>
  <c r="D110" i="27"/>
  <c r="I57" i="24"/>
  <c r="I116" i="4" s="1"/>
  <c r="S98" i="27"/>
  <c r="J57" i="24"/>
  <c r="J116" i="4" s="1"/>
  <c r="T98" i="27"/>
  <c r="B126" i="27"/>
  <c r="F77" i="24"/>
  <c r="F174" i="4" s="1"/>
  <c r="E98" i="27"/>
  <c r="G110" i="27"/>
  <c r="S110" i="27"/>
  <c r="L57" i="24"/>
  <c r="L116" i="4" s="1"/>
  <c r="R57" i="24"/>
  <c r="R116" i="4" s="1"/>
  <c r="V98" i="27"/>
  <c r="N110" i="27"/>
  <c r="H77" i="24"/>
  <c r="H174" i="4" s="1"/>
  <c r="E126" i="27"/>
  <c r="Q126" i="27"/>
  <c r="I77" i="24"/>
  <c r="I174" i="4" s="1"/>
  <c r="H98" i="27"/>
  <c r="J110" i="27"/>
  <c r="L126" i="27"/>
  <c r="D76" i="24"/>
  <c r="D173" i="4" s="1"/>
  <c r="G126" i="27"/>
  <c r="K77" i="24"/>
  <c r="K174" i="4" s="1"/>
  <c r="L110" i="27"/>
  <c r="N105" i="27"/>
  <c r="G76" i="24"/>
  <c r="G173" i="4" s="1"/>
  <c r="J126" i="27"/>
  <c r="N77" i="24"/>
  <c r="N174" i="4" s="1"/>
  <c r="M98" i="27"/>
  <c r="O110" i="27"/>
  <c r="E110" i="27"/>
  <c r="O119" i="4"/>
  <c r="V110" i="27"/>
  <c r="D75" i="24"/>
  <c r="D172" i="4" s="1"/>
  <c r="P77" i="24"/>
  <c r="P174" i="4" s="1"/>
  <c r="C98" i="27"/>
  <c r="M126" i="27"/>
  <c r="Q77" i="24"/>
  <c r="Q174" i="4" s="1"/>
  <c r="D98" i="27"/>
  <c r="P98" i="27"/>
  <c r="R110" i="27"/>
  <c r="J119" i="27"/>
  <c r="T126" i="27"/>
  <c r="D110" i="26"/>
  <c r="P110" i="26"/>
  <c r="F126" i="26"/>
  <c r="S154" i="26"/>
  <c r="W126" i="26"/>
  <c r="M126" i="26"/>
  <c r="G110" i="26"/>
  <c r="N110" i="26"/>
  <c r="E110" i="26"/>
  <c r="Q110" i="26"/>
  <c r="L110" i="26"/>
  <c r="N126" i="26"/>
  <c r="I126" i="26"/>
  <c r="U126" i="26"/>
  <c r="W98" i="26"/>
  <c r="H98" i="26"/>
  <c r="O110" i="26"/>
  <c r="J110" i="26"/>
  <c r="V110" i="26"/>
  <c r="K98" i="26"/>
  <c r="H126" i="26"/>
  <c r="M110" i="26"/>
  <c r="T110" i="26"/>
  <c r="J126" i="26"/>
  <c r="Q126" i="26"/>
  <c r="I98" i="26"/>
  <c r="P98" i="26"/>
  <c r="B98" i="26"/>
  <c r="W110" i="26"/>
  <c r="R110" i="26"/>
  <c r="H110" i="26"/>
  <c r="G98" i="26"/>
  <c r="S98" i="26"/>
  <c r="P126" i="26"/>
  <c r="V126" i="26"/>
  <c r="U110" i="26"/>
  <c r="F110" i="26"/>
  <c r="R126" i="26"/>
  <c r="C126" i="26"/>
  <c r="Q98" i="26"/>
  <c r="J98" i="26"/>
  <c r="I110" i="26"/>
  <c r="P70" i="4"/>
  <c r="P143" i="4" s="1"/>
  <c r="C98" i="25"/>
  <c r="O98" i="25"/>
  <c r="L105" i="25"/>
  <c r="U110" i="25"/>
  <c r="W152" i="25"/>
  <c r="T110" i="25"/>
  <c r="R126" i="25"/>
  <c r="F98" i="25"/>
  <c r="M126" i="25"/>
  <c r="B153" i="27"/>
  <c r="R110" i="25"/>
  <c r="H119" i="25"/>
  <c r="O146" i="25"/>
  <c r="C154" i="25"/>
  <c r="Q68" i="24"/>
  <c r="D98" i="25"/>
  <c r="P98" i="25"/>
  <c r="O119" i="25"/>
  <c r="W126" i="25"/>
  <c r="G154" i="25"/>
  <c r="H156" i="25"/>
  <c r="V143" i="27"/>
  <c r="T68" i="24"/>
  <c r="K98" i="25"/>
  <c r="C69" i="24"/>
  <c r="W119" i="25"/>
  <c r="D126" i="25"/>
  <c r="F143" i="26"/>
  <c r="N144" i="4"/>
  <c r="N98" i="25"/>
  <c r="U126" i="25"/>
  <c r="W154" i="25"/>
  <c r="N143" i="26"/>
  <c r="I98" i="25"/>
  <c r="U98" i="25"/>
  <c r="E110" i="25"/>
  <c r="D110" i="25"/>
  <c r="I143" i="26"/>
  <c r="O152" i="26"/>
  <c r="B126" i="25"/>
  <c r="L98" i="25"/>
  <c r="I126" i="25"/>
  <c r="S144" i="4"/>
  <c r="D70" i="4"/>
  <c r="D143" i="4" s="1"/>
  <c r="J71" i="4"/>
  <c r="J144" i="4" s="1"/>
  <c r="P72" i="4"/>
  <c r="P145" i="4" s="1"/>
  <c r="S98" i="25"/>
  <c r="L143" i="26"/>
  <c r="V52" i="24"/>
  <c r="V69" i="4" s="1"/>
  <c r="V142" i="4" s="1"/>
  <c r="B110" i="25"/>
  <c r="N110" i="25"/>
  <c r="L126" i="25"/>
  <c r="V98" i="25"/>
  <c r="G126" i="25"/>
  <c r="S126" i="25"/>
  <c r="I136" i="25"/>
  <c r="F143" i="27"/>
  <c r="R153" i="27"/>
  <c r="T76" i="24"/>
  <c r="T173" i="4" s="1"/>
  <c r="G98" i="25"/>
  <c r="M110" i="25"/>
  <c r="L110" i="25"/>
  <c r="Q143" i="26"/>
  <c r="W152" i="26"/>
  <c r="M75" i="24"/>
  <c r="M172" i="4" s="1"/>
  <c r="J126" i="25"/>
  <c r="W76" i="24"/>
  <c r="W173" i="4" s="1"/>
  <c r="T98" i="25"/>
  <c r="J98" i="25"/>
  <c r="E126" i="25"/>
  <c r="Q126" i="25"/>
  <c r="T52" i="24"/>
  <c r="T69" i="4" s="1"/>
  <c r="T142" i="4" s="1"/>
  <c r="E98" i="25"/>
  <c r="C152" i="25"/>
  <c r="D105" i="25"/>
  <c r="J110" i="25"/>
  <c r="V110" i="25"/>
  <c r="K152" i="25"/>
  <c r="K154" i="26"/>
  <c r="F105" i="25"/>
  <c r="H126" i="25"/>
  <c r="T126" i="25"/>
  <c r="O152" i="25"/>
  <c r="V143" i="26"/>
  <c r="I153" i="26"/>
  <c r="Q17" i="4"/>
  <c r="Q3" i="4"/>
  <c r="W144" i="4"/>
  <c r="R67" i="24"/>
  <c r="R156" i="25"/>
  <c r="W67" i="24"/>
  <c r="D68" i="24"/>
  <c r="B75" i="24"/>
  <c r="B172" i="4" s="1"/>
  <c r="L136" i="25"/>
  <c r="E75" i="24"/>
  <c r="E172" i="4" s="1"/>
  <c r="F156" i="25"/>
  <c r="M57" i="24"/>
  <c r="M116" i="4" s="1"/>
  <c r="J75" i="24"/>
  <c r="J172" i="4" s="1"/>
  <c r="Q136" i="25"/>
  <c r="W156" i="25"/>
  <c r="I142" i="4"/>
  <c r="L52" i="24"/>
  <c r="K57" i="24"/>
  <c r="K116" i="4" s="1"/>
  <c r="W57" i="24"/>
  <c r="W116" i="4" s="1"/>
  <c r="W146" i="25"/>
  <c r="K156" i="25"/>
  <c r="F76" i="24"/>
  <c r="F173" i="4" s="1"/>
  <c r="V68" i="24"/>
  <c r="G144" i="4"/>
  <c r="L76" i="24"/>
  <c r="L173" i="4" s="1"/>
  <c r="T136" i="25"/>
  <c r="B156" i="25"/>
  <c r="N156" i="25"/>
  <c r="V144" i="4"/>
  <c r="C143" i="4"/>
  <c r="I144" i="4"/>
  <c r="O145" i="4"/>
  <c r="I76" i="24"/>
  <c r="I173" i="4" s="1"/>
  <c r="U57" i="24"/>
  <c r="U116" i="4" s="1"/>
  <c r="F69" i="24"/>
  <c r="I156" i="25"/>
  <c r="I69" i="24"/>
  <c r="Q57" i="24"/>
  <c r="Q116" i="4" s="1"/>
  <c r="E143" i="4"/>
  <c r="Q145" i="4"/>
  <c r="F143" i="4"/>
  <c r="L144" i="4"/>
  <c r="R145" i="4"/>
  <c r="F52" i="24"/>
  <c r="N69" i="24"/>
  <c r="L156" i="25"/>
  <c r="G143" i="4"/>
  <c r="M144" i="4"/>
  <c r="S145" i="4"/>
  <c r="G75" i="24"/>
  <c r="G172" i="4" s="1"/>
  <c r="S77" i="24"/>
  <c r="S174" i="4" s="1"/>
  <c r="S57" i="24"/>
  <c r="S116" i="4" s="1"/>
  <c r="P69" i="24"/>
  <c r="G156" i="25"/>
  <c r="S156" i="25"/>
  <c r="H75" i="24"/>
  <c r="H172" i="4" s="1"/>
  <c r="N76" i="24"/>
  <c r="N173" i="4" s="1"/>
  <c r="D57" i="24"/>
  <c r="D116" i="4" s="1"/>
  <c r="Q69" i="24"/>
  <c r="S69" i="24"/>
  <c r="V77" i="24"/>
  <c r="V174" i="4" s="1"/>
  <c r="V57" i="24"/>
  <c r="V116" i="4" s="1"/>
  <c r="J156" i="25"/>
  <c r="V156" i="25"/>
  <c r="H145" i="4"/>
  <c r="K143" i="4"/>
  <c r="Q144" i="4"/>
  <c r="W145" i="4"/>
  <c r="Q76" i="24"/>
  <c r="Q173" i="4" s="1"/>
  <c r="G57" i="24"/>
  <c r="G116" i="4" s="1"/>
  <c r="Q156" i="25"/>
  <c r="L75" i="24"/>
  <c r="L172" i="4" s="1"/>
  <c r="F57" i="24"/>
  <c r="F116" i="4" s="1"/>
  <c r="B57" i="24"/>
  <c r="B116" i="4" s="1"/>
  <c r="G67" i="24"/>
  <c r="M143" i="4"/>
  <c r="D136" i="25"/>
  <c r="T143" i="4"/>
  <c r="N52" i="24"/>
  <c r="N69" i="4" s="1"/>
  <c r="N142" i="4" s="1"/>
  <c r="L67" i="24"/>
  <c r="T156" i="25"/>
  <c r="H143" i="4"/>
  <c r="T145" i="4"/>
  <c r="O144" i="4"/>
  <c r="J143" i="4"/>
  <c r="P144" i="4"/>
  <c r="V145" i="4"/>
  <c r="R144" i="4"/>
  <c r="N143" i="4"/>
  <c r="T144" i="4"/>
  <c r="F144" i="4"/>
  <c r="O143" i="4"/>
  <c r="U144" i="4"/>
  <c r="M118" i="4"/>
  <c r="O75" i="24"/>
  <c r="O172" i="4" s="1"/>
  <c r="E57" i="24"/>
  <c r="E116" i="4" s="1"/>
  <c r="O156" i="25"/>
  <c r="E156" i="25"/>
  <c r="K61" i="20"/>
  <c r="K114" i="4" s="1"/>
  <c r="Q99" i="23"/>
  <c r="I79" i="20"/>
  <c r="I170" i="4" s="1"/>
  <c r="K79" i="20"/>
  <c r="K170" i="4" s="1"/>
  <c r="F48" i="23"/>
  <c r="N62" i="20"/>
  <c r="N115" i="4" s="1"/>
  <c r="Q5" i="23"/>
  <c r="Q60" i="20" s="1"/>
  <c r="Q113" i="4" s="1"/>
  <c r="R5" i="23"/>
  <c r="Q213" i="23"/>
  <c r="U48" i="23"/>
  <c r="B60" i="20"/>
  <c r="B113" i="4" s="1"/>
  <c r="W48" i="23"/>
  <c r="D143" i="23"/>
  <c r="V79" i="20"/>
  <c r="V170" i="4" s="1"/>
  <c r="G60" i="20"/>
  <c r="G113" i="4" s="1"/>
  <c r="E143" i="23"/>
  <c r="J139" i="23"/>
  <c r="T143" i="23"/>
  <c r="U153" i="23"/>
  <c r="J60" i="20"/>
  <c r="J113" i="4" s="1"/>
  <c r="V139" i="23"/>
  <c r="V141" i="23"/>
  <c r="B137" i="23"/>
  <c r="N175" i="23"/>
  <c r="T60" i="20"/>
  <c r="T113" i="4" s="1"/>
  <c r="V60" i="20"/>
  <c r="V113" i="4" s="1"/>
  <c r="M48" i="23"/>
  <c r="M61" i="20" s="1"/>
  <c r="M114" i="4" s="1"/>
  <c r="I99" i="23"/>
  <c r="I62" i="20" s="1"/>
  <c r="I115" i="4" s="1"/>
  <c r="W60" i="20"/>
  <c r="W113" i="4" s="1"/>
  <c r="E165" i="22"/>
  <c r="F146" i="22"/>
  <c r="M165" i="22"/>
  <c r="S146" i="22"/>
  <c r="E146" i="22"/>
  <c r="Q146" i="22"/>
  <c r="B132" i="22"/>
  <c r="N146" i="22"/>
  <c r="U165" i="22"/>
  <c r="M132" i="22"/>
  <c r="L146" i="22"/>
  <c r="M146" i="22"/>
  <c r="J132" i="22"/>
  <c r="H165" i="22"/>
  <c r="I165" i="22"/>
  <c r="V146" i="22"/>
  <c r="U132" i="22"/>
  <c r="T146" i="22"/>
  <c r="U146" i="22"/>
  <c r="R132" i="22"/>
  <c r="P165" i="22"/>
  <c r="Q165" i="22"/>
  <c r="H146" i="22"/>
  <c r="I146" i="22"/>
  <c r="T165" i="22"/>
  <c r="N132" i="21"/>
  <c r="T139" i="4"/>
  <c r="P141" i="4"/>
  <c r="K140" i="4"/>
  <c r="U141" i="4"/>
  <c r="E68" i="4"/>
  <c r="E141" i="4" s="1"/>
  <c r="L139" i="4"/>
  <c r="S66" i="4"/>
  <c r="T66" i="4"/>
  <c r="I68" i="4"/>
  <c r="I141" i="4" s="1"/>
  <c r="M68" i="4"/>
  <c r="M141" i="4" s="1"/>
  <c r="V141" i="21"/>
  <c r="V132" i="21" s="1"/>
  <c r="E165" i="21"/>
  <c r="C165" i="21"/>
  <c r="P165" i="21"/>
  <c r="F201" i="21"/>
  <c r="L171" i="21"/>
  <c r="V201" i="21"/>
  <c r="C146" i="21"/>
  <c r="T171" i="21"/>
  <c r="H202" i="21"/>
  <c r="F192" i="21"/>
  <c r="F183" i="21" s="1"/>
  <c r="K165" i="21"/>
  <c r="J203" i="21"/>
  <c r="W146" i="21"/>
  <c r="R203" i="21"/>
  <c r="P211" i="21"/>
  <c r="P205" i="21" s="1"/>
  <c r="T211" i="22"/>
  <c r="I160" i="21"/>
  <c r="F146" i="21"/>
  <c r="Q160" i="21"/>
  <c r="I165" i="21"/>
  <c r="U165" i="21"/>
  <c r="N140" i="4"/>
  <c r="G51" i="20"/>
  <c r="G65" i="4" s="1"/>
  <c r="G138" i="4" s="1"/>
  <c r="K146" i="21"/>
  <c r="C68" i="4"/>
  <c r="C141" i="4" s="1"/>
  <c r="E77" i="20"/>
  <c r="E168" i="4" s="1"/>
  <c r="L146" i="21"/>
  <c r="F203" i="22"/>
  <c r="H132" i="21"/>
  <c r="G203" i="22"/>
  <c r="J201" i="22"/>
  <c r="S165" i="21"/>
  <c r="T175" i="21"/>
  <c r="T202" i="22"/>
  <c r="E141" i="21"/>
  <c r="E132" i="21" s="1"/>
  <c r="I146" i="21"/>
  <c r="S192" i="22"/>
  <c r="G68" i="4"/>
  <c r="G141" i="4" s="1"/>
  <c r="D157" i="21"/>
  <c r="L157" i="21"/>
  <c r="T157" i="21"/>
  <c r="Q165" i="21"/>
  <c r="G69" i="20"/>
  <c r="G146" i="21"/>
  <c r="S146" i="21"/>
  <c r="H165" i="21"/>
  <c r="W69" i="20"/>
  <c r="P141" i="21"/>
  <c r="T146" i="21"/>
  <c r="N203" i="22"/>
  <c r="J68" i="4"/>
  <c r="J141" i="4" s="1"/>
  <c r="V66" i="4"/>
  <c r="V139" i="4" s="1"/>
  <c r="K68" i="4"/>
  <c r="K141" i="4" s="1"/>
  <c r="F132" i="21"/>
  <c r="U141" i="21"/>
  <c r="U132" i="21" s="1"/>
  <c r="O203" i="22"/>
  <c r="L140" i="4"/>
  <c r="F140" i="4"/>
  <c r="D141" i="4"/>
  <c r="H77" i="20"/>
  <c r="H168" i="4" s="1"/>
  <c r="S183" i="21"/>
  <c r="O51" i="20"/>
  <c r="O65" i="4" s="1"/>
  <c r="O138" i="4" s="1"/>
  <c r="H140" i="4"/>
  <c r="Q77" i="20"/>
  <c r="Q168" i="4" s="1"/>
  <c r="T205" i="21"/>
  <c r="B139" i="4"/>
  <c r="C139" i="4"/>
  <c r="I140" i="4"/>
  <c r="O141" i="4"/>
  <c r="O69" i="20"/>
  <c r="N141" i="4"/>
  <c r="J140" i="4"/>
  <c r="Q69" i="20"/>
  <c r="E139" i="4"/>
  <c r="Q141" i="4"/>
  <c r="F139" i="4"/>
  <c r="R141" i="4"/>
  <c r="M77" i="20"/>
  <c r="M168" i="4" s="1"/>
  <c r="N183" i="21"/>
  <c r="H139" i="4"/>
  <c r="T141" i="4"/>
  <c r="W51" i="20"/>
  <c r="W65" i="4" s="1"/>
  <c r="W138" i="4" s="1"/>
  <c r="B183" i="23"/>
  <c r="O140" i="4"/>
  <c r="B51" i="20"/>
  <c r="B65" i="4" s="1"/>
  <c r="B138" i="4" s="1"/>
  <c r="C183" i="21"/>
  <c r="J139" i="4"/>
  <c r="P140" i="4"/>
  <c r="V141" i="4"/>
  <c r="C51" i="20"/>
  <c r="C65" i="4" s="1"/>
  <c r="C138" i="4" s="1"/>
  <c r="K66" i="4"/>
  <c r="K139" i="4" s="1"/>
  <c r="Q67" i="4"/>
  <c r="Q140" i="4" s="1"/>
  <c r="W68" i="4"/>
  <c r="W141" i="4" s="1"/>
  <c r="J51" i="20"/>
  <c r="J65" i="4" s="1"/>
  <c r="J138" i="4" s="1"/>
  <c r="G139" i="4"/>
  <c r="R140" i="4"/>
  <c r="I3" i="4"/>
  <c r="I128" i="4" s="1"/>
  <c r="K51" i="20"/>
  <c r="K65" i="4" s="1"/>
  <c r="K138" i="4" s="1"/>
  <c r="H205" i="21"/>
  <c r="S67" i="4"/>
  <c r="S140" i="4" s="1"/>
  <c r="R51" i="20"/>
  <c r="R65" i="4" s="1"/>
  <c r="R138" i="4" s="1"/>
  <c r="N139" i="4"/>
  <c r="T140" i="4"/>
  <c r="S51" i="20"/>
  <c r="S65" i="4" s="1"/>
  <c r="S138" i="4" s="1"/>
  <c r="D205" i="21"/>
  <c r="S141" i="4"/>
  <c r="O66" i="4"/>
  <c r="O139" i="4" s="1"/>
  <c r="U67" i="4"/>
  <c r="U140" i="4" s="1"/>
  <c r="V3" i="4"/>
  <c r="V128" i="4" s="1"/>
  <c r="N79" i="20"/>
  <c r="N170" i="4" s="1"/>
  <c r="H141" i="4"/>
  <c r="V67" i="4"/>
  <c r="V140" i="4" s="1"/>
  <c r="L205" i="21"/>
  <c r="M140" i="4"/>
  <c r="Q66" i="4"/>
  <c r="Q139" i="4" s="1"/>
  <c r="W67" i="4"/>
  <c r="W140" i="4" s="1"/>
  <c r="K183" i="21"/>
  <c r="R139" i="4"/>
  <c r="B141" i="4"/>
  <c r="K78" i="20"/>
  <c r="K169" i="4" s="1"/>
  <c r="K71" i="20"/>
  <c r="L39" i="4"/>
  <c r="S139" i="4"/>
  <c r="F77" i="20"/>
  <c r="F168" i="4" s="1"/>
  <c r="I229" i="19"/>
  <c r="I184" i="19"/>
  <c r="I77" i="16"/>
  <c r="I188" i="19"/>
  <c r="I192" i="19"/>
  <c r="I191" i="19"/>
  <c r="I81" i="16"/>
  <c r="I110" i="4" s="1"/>
  <c r="D173" i="19"/>
  <c r="D169" i="19"/>
  <c r="D80" i="16"/>
  <c r="D109" i="4" s="1"/>
  <c r="K229" i="19"/>
  <c r="K77" i="16"/>
  <c r="K81" i="16"/>
  <c r="K110" i="4" s="1"/>
  <c r="I190" i="19"/>
  <c r="L197" i="19"/>
  <c r="C102" i="16"/>
  <c r="C165" i="4" s="1"/>
  <c r="S191" i="19"/>
  <c r="N197" i="19"/>
  <c r="W171" i="19"/>
  <c r="C187" i="19"/>
  <c r="F102" i="16"/>
  <c r="F165" i="4" s="1"/>
  <c r="C77" i="16"/>
  <c r="G102" i="16"/>
  <c r="G165" i="4" s="1"/>
  <c r="G77" i="16"/>
  <c r="G76" i="16" s="1"/>
  <c r="B197" i="19"/>
  <c r="H77" i="16"/>
  <c r="H76" i="16" s="1"/>
  <c r="S197" i="19"/>
  <c r="I197" i="19"/>
  <c r="W81" i="16"/>
  <c r="W110" i="4" s="1"/>
  <c r="V197" i="19"/>
  <c r="H171" i="19"/>
  <c r="G80" i="16"/>
  <c r="G109" i="4" s="1"/>
  <c r="H79" i="16"/>
  <c r="H108" i="4" s="1"/>
  <c r="H167" i="19"/>
  <c r="G171" i="19"/>
  <c r="L80" i="16"/>
  <c r="L109" i="4" s="1"/>
  <c r="G61" i="19"/>
  <c r="G81" i="16" s="1"/>
  <c r="F61" i="19"/>
  <c r="F81" i="16" s="1"/>
  <c r="F110" i="4" s="1"/>
  <c r="S102" i="16"/>
  <c r="S165" i="4" s="1"/>
  <c r="O80" i="16"/>
  <c r="O109" i="4" s="1"/>
  <c r="H197" i="19"/>
  <c r="P80" i="16"/>
  <c r="P109" i="4" s="1"/>
  <c r="C197" i="19"/>
  <c r="O197" i="19"/>
  <c r="Q190" i="19"/>
  <c r="V102" i="16"/>
  <c r="V165" i="4" s="1"/>
  <c r="I76" i="16"/>
  <c r="F197" i="19"/>
  <c r="R197" i="19"/>
  <c r="O171" i="19"/>
  <c r="C103" i="16"/>
  <c r="C166" i="4" s="1"/>
  <c r="W80" i="16"/>
  <c r="W109" i="4" s="1"/>
  <c r="O61" i="19"/>
  <c r="O81" i="16" s="1"/>
  <c r="O110" i="4" s="1"/>
  <c r="C81" i="16"/>
  <c r="C110" i="4" s="1"/>
  <c r="V190" i="19"/>
  <c r="P197" i="19"/>
  <c r="K197" i="19"/>
  <c r="N178" i="18"/>
  <c r="T96" i="16"/>
  <c r="O178" i="18"/>
  <c r="E178" i="18"/>
  <c r="H197" i="18"/>
  <c r="C178" i="18"/>
  <c r="V178" i="18"/>
  <c r="W178" i="18"/>
  <c r="V5" i="18"/>
  <c r="P197" i="18"/>
  <c r="F167" i="18"/>
  <c r="H178" i="18"/>
  <c r="T178" i="18"/>
  <c r="B96" i="16"/>
  <c r="B197" i="18"/>
  <c r="N197" i="18"/>
  <c r="C96" i="16"/>
  <c r="F178" i="18"/>
  <c r="G178" i="18"/>
  <c r="S178" i="18"/>
  <c r="P178" i="18"/>
  <c r="J96" i="16"/>
  <c r="L96" i="16"/>
  <c r="B53" i="16"/>
  <c r="B62" i="4" s="1"/>
  <c r="B170" i="17"/>
  <c r="B166" i="17"/>
  <c r="E172" i="17"/>
  <c r="E53" i="16"/>
  <c r="E168" i="17"/>
  <c r="E166" i="17"/>
  <c r="E164" i="17"/>
  <c r="E161" i="17"/>
  <c r="P173" i="17"/>
  <c r="P161" i="17"/>
  <c r="P53" i="16"/>
  <c r="P91" i="16" s="1"/>
  <c r="N175" i="18"/>
  <c r="N97" i="16"/>
  <c r="M91" i="16"/>
  <c r="M89" i="16" s="1"/>
  <c r="P209" i="17"/>
  <c r="J63" i="4"/>
  <c r="J136" i="4" s="1"/>
  <c r="N53" i="16"/>
  <c r="E197" i="17"/>
  <c r="T203" i="17"/>
  <c r="F165" i="18"/>
  <c r="L197" i="17"/>
  <c r="O237" i="17"/>
  <c r="B93" i="16"/>
  <c r="W197" i="17"/>
  <c r="V53" i="16"/>
  <c r="D135" i="4"/>
  <c r="P137" i="4"/>
  <c r="V178" i="17"/>
  <c r="J197" i="17"/>
  <c r="V197" i="17"/>
  <c r="D96" i="16"/>
  <c r="W63" i="4"/>
  <c r="F95" i="16"/>
  <c r="H162" i="17"/>
  <c r="M197" i="17"/>
  <c r="B71" i="16"/>
  <c r="G96" i="16"/>
  <c r="T197" i="17"/>
  <c r="F164" i="17"/>
  <c r="J71" i="16"/>
  <c r="K96" i="16"/>
  <c r="R197" i="17"/>
  <c r="H197" i="17"/>
  <c r="T226" i="17"/>
  <c r="L71" i="16"/>
  <c r="D167" i="17"/>
  <c r="M178" i="17"/>
  <c r="M96" i="16"/>
  <c r="E5" i="18"/>
  <c r="E163" i="18" s="1"/>
  <c r="N95" i="16"/>
  <c r="V168" i="17"/>
  <c r="U197" i="17"/>
  <c r="F197" i="17"/>
  <c r="G5" i="18"/>
  <c r="G97" i="16" s="1"/>
  <c r="T171" i="17"/>
  <c r="U190" i="17"/>
  <c r="M5" i="18"/>
  <c r="M161" i="18" s="1"/>
  <c r="V171" i="18"/>
  <c r="V172" i="17"/>
  <c r="C248" i="17"/>
  <c r="D175" i="17"/>
  <c r="O5" i="18"/>
  <c r="V136" i="4"/>
  <c r="B63" i="4"/>
  <c r="R96" i="16"/>
  <c r="C63" i="4"/>
  <c r="C136" i="4" s="1"/>
  <c r="S96" i="16"/>
  <c r="D197" i="17"/>
  <c r="P197" i="17"/>
  <c r="U5" i="18"/>
  <c r="F53" i="16"/>
  <c r="S90" i="16"/>
  <c r="U96" i="16"/>
  <c r="O246" i="17"/>
  <c r="W5" i="18"/>
  <c r="W174" i="18" s="1"/>
  <c r="T90" i="16"/>
  <c r="P246" i="17"/>
  <c r="P240" i="17" s="1"/>
  <c r="H137" i="4"/>
  <c r="G63" i="4"/>
  <c r="G136" i="4" s="1"/>
  <c r="W96" i="16"/>
  <c r="N178" i="17"/>
  <c r="B197" i="17"/>
  <c r="N197" i="17"/>
  <c r="K203" i="17"/>
  <c r="P3" i="4"/>
  <c r="P128" i="4" s="1"/>
  <c r="P9" i="4"/>
  <c r="M135" i="4"/>
  <c r="B137" i="4"/>
  <c r="E103" i="16"/>
  <c r="E166" i="4" s="1"/>
  <c r="I79" i="16"/>
  <c r="I108" i="4" s="1"/>
  <c r="C90" i="16"/>
  <c r="C137" i="4"/>
  <c r="T101" i="16"/>
  <c r="T164" i="4" s="1"/>
  <c r="W136" i="4"/>
  <c r="T135" i="4"/>
  <c r="P62" i="4"/>
  <c r="P135" i="4" s="1"/>
  <c r="D64" i="4"/>
  <c r="D137" i="4" s="1"/>
  <c r="K90" i="16"/>
  <c r="F137" i="4"/>
  <c r="I103" i="16"/>
  <c r="I166" i="4" s="1"/>
  <c r="B136" i="4"/>
  <c r="K103" i="16"/>
  <c r="K166" i="4" s="1"/>
  <c r="P89" i="16"/>
  <c r="Q79" i="16"/>
  <c r="Q108" i="4" s="1"/>
  <c r="J137" i="4"/>
  <c r="M103" i="16"/>
  <c r="M166" i="4" s="1"/>
  <c r="D136" i="4"/>
  <c r="W30" i="4"/>
  <c r="I39" i="4"/>
  <c r="K137" i="4"/>
  <c r="H102" i="16"/>
  <c r="H165" i="4" s="1"/>
  <c r="H229" i="17"/>
  <c r="I137" i="4"/>
  <c r="L137" i="4"/>
  <c r="W42" i="4"/>
  <c r="C92" i="16"/>
  <c r="H136" i="4"/>
  <c r="N137" i="4"/>
  <c r="G92" i="16"/>
  <c r="I136" i="4"/>
  <c r="H109" i="4"/>
  <c r="M71" i="16"/>
  <c r="O71" i="16"/>
  <c r="K92" i="16"/>
  <c r="T103" i="16"/>
  <c r="T166" i="4" s="1"/>
  <c r="R71" i="16"/>
  <c r="R64" i="4"/>
  <c r="R137" i="4" s="1"/>
  <c r="H52" i="16"/>
  <c r="U103" i="16"/>
  <c r="U166" i="4" s="1"/>
  <c r="C76" i="16"/>
  <c r="U71" i="16"/>
  <c r="S92" i="16"/>
  <c r="O39" i="4"/>
  <c r="Q137" i="4"/>
  <c r="B30" i="4"/>
  <c r="Q39" i="4"/>
  <c r="W39" i="4"/>
  <c r="S64" i="4"/>
  <c r="S137" i="4" s="1"/>
  <c r="D30" i="4"/>
  <c r="P33" i="4"/>
  <c r="N63" i="4"/>
  <c r="N136" i="4" s="1"/>
  <c r="T64" i="4"/>
  <c r="T137" i="4" s="1"/>
  <c r="Q102" i="16"/>
  <c r="Q165" i="4" s="1"/>
  <c r="W71" i="16"/>
  <c r="H101" i="16"/>
  <c r="H164" i="4" s="1"/>
  <c r="P136" i="4"/>
  <c r="K76" i="16"/>
  <c r="C79" i="16"/>
  <c r="C108" i="4" s="1"/>
  <c r="E93" i="16"/>
  <c r="I93" i="16"/>
  <c r="L135" i="4"/>
  <c r="R63" i="4"/>
  <c r="R136" i="4" s="1"/>
  <c r="P76" i="16"/>
  <c r="S79" i="16"/>
  <c r="S108" i="4" s="1"/>
  <c r="J93" i="16"/>
  <c r="F103" i="16"/>
  <c r="F166" i="4" s="1"/>
  <c r="M93" i="16"/>
  <c r="P103" i="16"/>
  <c r="P166" i="4" s="1"/>
  <c r="L101" i="16"/>
  <c r="L164" i="4" s="1"/>
  <c r="S76" i="16"/>
  <c r="Q93" i="16"/>
  <c r="O136" i="4"/>
  <c r="B135" i="4"/>
  <c r="V137" i="4"/>
  <c r="Q41" i="7"/>
  <c r="Q38" i="7" s="1"/>
  <c r="H62" i="4"/>
  <c r="H135" i="4" s="1"/>
  <c r="W102" i="16"/>
  <c r="W165" i="4" s="1"/>
  <c r="J135" i="4"/>
  <c r="B103" i="16"/>
  <c r="B166" i="4" s="1"/>
  <c r="W76" i="16"/>
  <c r="R93" i="16"/>
  <c r="R30" i="4"/>
  <c r="D39" i="4"/>
  <c r="H89" i="16"/>
  <c r="U93" i="16"/>
  <c r="O253" i="15"/>
  <c r="O211" i="15"/>
  <c r="O78" i="12"/>
  <c r="O107" i="4" s="1"/>
  <c r="P216" i="15"/>
  <c r="P78" i="12"/>
  <c r="P107" i="4" s="1"/>
  <c r="I182" i="15"/>
  <c r="I76" i="12"/>
  <c r="I176" i="15"/>
  <c r="I185" i="15"/>
  <c r="S78" i="12"/>
  <c r="S107" i="4" s="1"/>
  <c r="S71" i="12"/>
  <c r="S70" i="12" s="1"/>
  <c r="J179" i="15"/>
  <c r="J76" i="12"/>
  <c r="J105" i="4" s="1"/>
  <c r="J176" i="15"/>
  <c r="J183" i="15"/>
  <c r="L178" i="15"/>
  <c r="L76" i="12"/>
  <c r="L75" i="12" s="1"/>
  <c r="L104" i="4" s="1"/>
  <c r="W211" i="15"/>
  <c r="W78" i="12"/>
  <c r="W107" i="4" s="1"/>
  <c r="Q185" i="15"/>
  <c r="Q176" i="15"/>
  <c r="Q182" i="15"/>
  <c r="Q76" i="12"/>
  <c r="Q75" i="12" s="1"/>
  <c r="Q104" i="4" s="1"/>
  <c r="R183" i="15"/>
  <c r="R176" i="15"/>
  <c r="R233" i="15"/>
  <c r="R71" i="12"/>
  <c r="R76" i="12"/>
  <c r="R75" i="12" s="1"/>
  <c r="R104" i="4" s="1"/>
  <c r="G253" i="15"/>
  <c r="G78" i="12"/>
  <c r="G107" i="4" s="1"/>
  <c r="I187" i="15"/>
  <c r="D187" i="15"/>
  <c r="O97" i="12"/>
  <c r="O158" i="4" s="1"/>
  <c r="M162" i="15"/>
  <c r="S162" i="15"/>
  <c r="B187" i="15"/>
  <c r="P162" i="15"/>
  <c r="F162" i="15"/>
  <c r="E187" i="15"/>
  <c r="E38" i="7"/>
  <c r="E5" i="7" s="1"/>
  <c r="E54" i="7" s="1"/>
  <c r="G101" i="12"/>
  <c r="G162" i="4" s="1"/>
  <c r="F187" i="15"/>
  <c r="L187" i="15"/>
  <c r="H115" i="15"/>
  <c r="N162" i="15"/>
  <c r="J187" i="15"/>
  <c r="T251" i="15"/>
  <c r="C162" i="15"/>
  <c r="M187" i="15"/>
  <c r="C187" i="15"/>
  <c r="B76" i="12"/>
  <c r="B105" i="4" s="1"/>
  <c r="Q187" i="15"/>
  <c r="M100" i="12"/>
  <c r="M161" i="4" s="1"/>
  <c r="R187" i="15"/>
  <c r="R181" i="15"/>
  <c r="U162" i="15"/>
  <c r="T187" i="15"/>
  <c r="D97" i="12"/>
  <c r="D158" i="4" s="1"/>
  <c r="S187" i="15"/>
  <c r="N187" i="15"/>
  <c r="G97" i="12"/>
  <c r="G158" i="4" s="1"/>
  <c r="E162" i="15"/>
  <c r="K162" i="15"/>
  <c r="U187" i="15"/>
  <c r="K187" i="15"/>
  <c r="V187" i="15"/>
  <c r="H97" i="12"/>
  <c r="H158" i="4" s="1"/>
  <c r="R100" i="12"/>
  <c r="R161" i="4" s="1"/>
  <c r="R162" i="14"/>
  <c r="D204" i="14"/>
  <c r="W241" i="14"/>
  <c r="F187" i="14"/>
  <c r="L187" i="14"/>
  <c r="B171" i="14"/>
  <c r="H171" i="14"/>
  <c r="M187" i="14"/>
  <c r="V162" i="14"/>
  <c r="B204" i="14"/>
  <c r="W162" i="14"/>
  <c r="E171" i="14"/>
  <c r="J187" i="14"/>
  <c r="F171" i="14"/>
  <c r="K187" i="14"/>
  <c r="N187" i="14"/>
  <c r="T187" i="14"/>
  <c r="J171" i="14"/>
  <c r="P171" i="14"/>
  <c r="U187" i="14"/>
  <c r="Q171" i="14"/>
  <c r="J204" i="14"/>
  <c r="I162" i="14"/>
  <c r="M171" i="14"/>
  <c r="C171" i="14"/>
  <c r="R187" i="14"/>
  <c r="H241" i="14"/>
  <c r="N171" i="14"/>
  <c r="S187" i="14"/>
  <c r="I241" i="14"/>
  <c r="O171" i="14"/>
  <c r="F162" i="14"/>
  <c r="O199" i="14"/>
  <c r="N204" i="14"/>
  <c r="T204" i="14"/>
  <c r="G162" i="14"/>
  <c r="V187" i="14"/>
  <c r="R251" i="14"/>
  <c r="R171" i="14"/>
  <c r="G204" i="14"/>
  <c r="J162" i="14"/>
  <c r="P162" i="14"/>
  <c r="O187" i="14"/>
  <c r="R204" i="14"/>
  <c r="Q162" i="14"/>
  <c r="U171" i="14"/>
  <c r="K171" i="14"/>
  <c r="D187" i="14"/>
  <c r="E162" i="14"/>
  <c r="P241" i="14"/>
  <c r="V171" i="14"/>
  <c r="E187" i="14"/>
  <c r="G216" i="14"/>
  <c r="Q241" i="14"/>
  <c r="M162" i="14"/>
  <c r="C162" i="14"/>
  <c r="W171" i="14"/>
  <c r="N162" i="14"/>
  <c r="V204" i="14"/>
  <c r="C261" i="14"/>
  <c r="O162" i="14"/>
  <c r="B187" i="14"/>
  <c r="C187" i="14"/>
  <c r="F63" i="12"/>
  <c r="F55" i="4" s="1"/>
  <c r="F57" i="4"/>
  <c r="V88" i="12"/>
  <c r="E59" i="4"/>
  <c r="S60" i="4"/>
  <c r="U60" i="4"/>
  <c r="U133" i="4" s="1"/>
  <c r="N56" i="4"/>
  <c r="I59" i="4"/>
  <c r="P56" i="4"/>
  <c r="P131" i="4" s="1"/>
  <c r="K59" i="4"/>
  <c r="L131" i="4"/>
  <c r="L59" i="4"/>
  <c r="C65" i="12"/>
  <c r="C57" i="4" s="1"/>
  <c r="C132" i="4" s="1"/>
  <c r="N59" i="4"/>
  <c r="R251" i="13"/>
  <c r="R243" i="13"/>
  <c r="Q251" i="14"/>
  <c r="D187" i="13"/>
  <c r="F204" i="13"/>
  <c r="K241" i="14"/>
  <c r="W261" i="14"/>
  <c r="I171" i="13"/>
  <c r="U171" i="13"/>
  <c r="G187" i="13"/>
  <c r="C204" i="13"/>
  <c r="G58" i="4"/>
  <c r="B181" i="13"/>
  <c r="N187" i="13"/>
  <c r="D204" i="13"/>
  <c r="P204" i="13"/>
  <c r="H241" i="13"/>
  <c r="H58" i="4"/>
  <c r="I181" i="13"/>
  <c r="C224" i="13"/>
  <c r="I241" i="13"/>
  <c r="I233" i="13" s="1"/>
  <c r="I58" i="4"/>
  <c r="W162" i="13"/>
  <c r="M162" i="13"/>
  <c r="F171" i="13"/>
  <c r="J181" i="13"/>
  <c r="Q241" i="13"/>
  <c r="Q233" i="13" s="1"/>
  <c r="N162" i="13"/>
  <c r="G171" i="13"/>
  <c r="G204" i="13"/>
  <c r="M204" i="13"/>
  <c r="B243" i="13"/>
  <c r="U253" i="13"/>
  <c r="W251" i="14"/>
  <c r="B187" i="13"/>
  <c r="N204" i="13"/>
  <c r="R241" i="14"/>
  <c r="K60" i="4"/>
  <c r="K133" i="4" s="1"/>
  <c r="I99" i="12"/>
  <c r="I160" i="4" s="1"/>
  <c r="M85" i="12"/>
  <c r="C56" i="4"/>
  <c r="C131" i="4" s="1"/>
  <c r="R181" i="13"/>
  <c r="S241" i="14"/>
  <c r="M60" i="4"/>
  <c r="M133" i="4" s="1"/>
  <c r="N171" i="13"/>
  <c r="N60" i="4"/>
  <c r="N133" i="4" s="1"/>
  <c r="L162" i="13"/>
  <c r="Q171" i="13"/>
  <c r="O187" i="13"/>
  <c r="K204" i="13"/>
  <c r="V187" i="13"/>
  <c r="L204" i="13"/>
  <c r="P224" i="13"/>
  <c r="G56" i="4"/>
  <c r="G131" i="4" s="1"/>
  <c r="I162" i="13"/>
  <c r="U162" i="13"/>
  <c r="D171" i="13"/>
  <c r="V162" i="13"/>
  <c r="E171" i="13"/>
  <c r="K241" i="15"/>
  <c r="T187" i="13"/>
  <c r="V204" i="13"/>
  <c r="K243" i="13"/>
  <c r="S243" i="13"/>
  <c r="M261" i="13"/>
  <c r="M253" i="13" s="1"/>
  <c r="K56" i="4"/>
  <c r="K131" i="4" s="1"/>
  <c r="T60" i="4"/>
  <c r="I199" i="13"/>
  <c r="G162" i="13"/>
  <c r="J199" i="13"/>
  <c r="U261" i="13"/>
  <c r="H162" i="13"/>
  <c r="W187" i="13"/>
  <c r="S204" i="13"/>
  <c r="Q224" i="13"/>
  <c r="G251" i="14"/>
  <c r="T204" i="13"/>
  <c r="I216" i="13"/>
  <c r="B241" i="14"/>
  <c r="B241" i="15"/>
  <c r="V65" i="12"/>
  <c r="V86" i="12" s="1"/>
  <c r="Q216" i="13"/>
  <c r="B251" i="13"/>
  <c r="C241" i="14"/>
  <c r="O261" i="14"/>
  <c r="Q162" i="13"/>
  <c r="V171" i="13"/>
  <c r="C251" i="13"/>
  <c r="C243" i="13" s="1"/>
  <c r="L100" i="12"/>
  <c r="L161" i="4" s="1"/>
  <c r="R162" i="13"/>
  <c r="W171" i="13"/>
  <c r="W204" i="13"/>
  <c r="J251" i="13"/>
  <c r="J243" i="13" s="1"/>
  <c r="M59" i="4"/>
  <c r="O101" i="12"/>
  <c r="O162" i="4" s="1"/>
  <c r="F187" i="13"/>
  <c r="H204" i="13"/>
  <c r="K251" i="13"/>
  <c r="U251" i="15"/>
  <c r="I7" i="4"/>
  <c r="I132" i="4" s="1"/>
  <c r="Q128" i="4"/>
  <c r="V58" i="4"/>
  <c r="F60" i="4"/>
  <c r="F133" i="4" s="1"/>
  <c r="S38" i="7"/>
  <c r="S5" i="7" s="1"/>
  <c r="S55" i="7" s="1"/>
  <c r="P97" i="12"/>
  <c r="P158" i="4" s="1"/>
  <c r="C75" i="12"/>
  <c r="C104" i="4" s="1"/>
  <c r="R233" i="13"/>
  <c r="H233" i="13"/>
  <c r="D131" i="4"/>
  <c r="J7" i="4"/>
  <c r="P133" i="4"/>
  <c r="H33" i="4"/>
  <c r="G133" i="4"/>
  <c r="C3" i="4"/>
  <c r="C128" i="4" s="1"/>
  <c r="M3" i="12"/>
  <c r="D75" i="12"/>
  <c r="D104" i="4" s="1"/>
  <c r="S100" i="12"/>
  <c r="S161" i="4" s="1"/>
  <c r="S233" i="13"/>
  <c r="L132" i="4"/>
  <c r="P37" i="12"/>
  <c r="B42" i="4"/>
  <c r="B131" i="4"/>
  <c r="E3" i="4"/>
  <c r="E128" i="4" s="1"/>
  <c r="L129" i="4"/>
  <c r="V38" i="7"/>
  <c r="C82" i="12"/>
  <c r="C31" i="12"/>
  <c r="M224" i="13"/>
  <c r="C38" i="7"/>
  <c r="C5" i="7" s="1"/>
  <c r="F3" i="4"/>
  <c r="F128" i="4" s="1"/>
  <c r="T97" i="12"/>
  <c r="T158" i="4" s="1"/>
  <c r="E131" i="4"/>
  <c r="H3" i="4"/>
  <c r="H128" i="4" s="1"/>
  <c r="U3" i="12"/>
  <c r="U5" i="4" s="1"/>
  <c r="G85" i="12"/>
  <c r="J224" i="13"/>
  <c r="J42" i="4"/>
  <c r="M33" i="4"/>
  <c r="N33" i="4"/>
  <c r="F131" i="4"/>
  <c r="F38" i="7"/>
  <c r="B70" i="12"/>
  <c r="W97" i="12"/>
  <c r="W158" i="4" s="1"/>
  <c r="K224" i="13"/>
  <c r="H243" i="13"/>
  <c r="I38" i="7"/>
  <c r="E82" i="12"/>
  <c r="O85" i="12"/>
  <c r="K3" i="4"/>
  <c r="K128" i="4" s="1"/>
  <c r="K82" i="12"/>
  <c r="K38" i="7"/>
  <c r="K5" i="7" s="1"/>
  <c r="L3" i="4"/>
  <c r="L128" i="4" s="1"/>
  <c r="T75" i="12"/>
  <c r="T104" i="4" s="1"/>
  <c r="S82" i="12"/>
  <c r="F86" i="12"/>
  <c r="R99" i="12"/>
  <c r="R160" i="4" s="1"/>
  <c r="E100" i="12"/>
  <c r="E161" i="4" s="1"/>
  <c r="U224" i="13"/>
  <c r="E30" i="4"/>
  <c r="U7" i="4"/>
  <c r="G30" i="4"/>
  <c r="R133" i="4"/>
  <c r="F82" i="12"/>
  <c r="I100" i="12"/>
  <c r="I161" i="4" s="1"/>
  <c r="B233" i="13"/>
  <c r="T39" i="4"/>
  <c r="Q133" i="4"/>
  <c r="N30" i="4"/>
  <c r="S133" i="4"/>
  <c r="C100" i="12"/>
  <c r="C161" i="4" s="1"/>
  <c r="C233" i="13"/>
  <c r="M131" i="4"/>
  <c r="T133" i="4"/>
  <c r="H82" i="12"/>
  <c r="V37" i="12"/>
  <c r="N65" i="12"/>
  <c r="U100" i="12"/>
  <c r="U161" i="4" s="1"/>
  <c r="R224" i="13"/>
  <c r="H224" i="13"/>
  <c r="J30" i="4"/>
  <c r="V33" i="4"/>
  <c r="N131" i="4"/>
  <c r="H31" i="12"/>
  <c r="Q65" i="12"/>
  <c r="Q86" i="12" s="1"/>
  <c r="C101" i="12"/>
  <c r="C162" i="4" s="1"/>
  <c r="S224" i="13"/>
  <c r="I224" i="13"/>
  <c r="P243" i="13"/>
  <c r="E253" i="13"/>
  <c r="S65" i="12"/>
  <c r="S57" i="4" s="1"/>
  <c r="S132" i="4" s="1"/>
  <c r="J31" i="12"/>
  <c r="T65" i="12"/>
  <c r="T57" i="4" s="1"/>
  <c r="T132" i="4" s="1"/>
  <c r="L30" i="4"/>
  <c r="W133" i="4"/>
  <c r="E105" i="4"/>
  <c r="N3" i="4"/>
  <c r="N128" i="4" s="1"/>
  <c r="M30" i="4"/>
  <c r="R59" i="4"/>
  <c r="I105" i="4"/>
  <c r="T3" i="4"/>
  <c r="T128" i="4" s="1"/>
  <c r="L82" i="12"/>
  <c r="S73" i="12"/>
  <c r="S102" i="4" s="1"/>
  <c r="T253" i="13"/>
  <c r="T59" i="4"/>
  <c r="N82" i="12"/>
  <c r="J75" i="12"/>
  <c r="J104" i="4" s="1"/>
  <c r="D89" i="12"/>
  <c r="C92" i="12"/>
  <c r="S42" i="4"/>
  <c r="J100" i="12"/>
  <c r="J161" i="4" s="1"/>
  <c r="K233" i="13"/>
  <c r="O56" i="4"/>
  <c r="O131" i="4" s="1"/>
  <c r="O30" i="4"/>
  <c r="S56" i="4"/>
  <c r="S131" i="4" s="1"/>
  <c r="B7" i="4"/>
  <c r="H133" i="4"/>
  <c r="V30" i="4"/>
  <c r="T56" i="4"/>
  <c r="T131" i="4" s="1"/>
  <c r="O58" i="4"/>
  <c r="U59" i="4"/>
  <c r="M105" i="4"/>
  <c r="C7" i="4"/>
  <c r="O42" i="4"/>
  <c r="U56" i="4"/>
  <c r="U131" i="4" s="1"/>
  <c r="P82" i="12"/>
  <c r="O31" i="12"/>
  <c r="H37" i="12"/>
  <c r="H89" i="12"/>
  <c r="D7" i="4"/>
  <c r="D132" i="4" s="1"/>
  <c r="V56" i="4"/>
  <c r="V131" i="4" s="1"/>
  <c r="Q58" i="4"/>
  <c r="N38" i="7"/>
  <c r="D3" i="12"/>
  <c r="P31" i="12"/>
  <c r="C37" i="12"/>
  <c r="R70" i="12"/>
  <c r="I75" i="12"/>
  <c r="I104" i="4" s="1"/>
  <c r="E224" i="13"/>
  <c r="Q31" i="12"/>
  <c r="L97" i="12"/>
  <c r="L158" i="4" s="1"/>
  <c r="W131" i="4"/>
  <c r="B133" i="4"/>
  <c r="S105" i="4"/>
  <c r="F7" i="4"/>
  <c r="F132" i="4" s="1"/>
  <c r="R42" i="4"/>
  <c r="S58" i="4"/>
  <c r="C60" i="4"/>
  <c r="C133" i="4" s="1"/>
  <c r="T105" i="4"/>
  <c r="F3" i="12"/>
  <c r="F5" i="4" s="1"/>
  <c r="F130" i="4" s="1"/>
  <c r="R31" i="12"/>
  <c r="U30" i="4"/>
  <c r="G39" i="4"/>
  <c r="U105" i="4"/>
  <c r="H3" i="12"/>
  <c r="H5" i="4" s="1"/>
  <c r="F37" i="12"/>
  <c r="B224" i="13"/>
  <c r="H132" i="11"/>
  <c r="H122" i="11"/>
  <c r="H130" i="11"/>
  <c r="H126" i="11"/>
  <c r="H56" i="8"/>
  <c r="H101" i="4" s="1"/>
  <c r="I132" i="11"/>
  <c r="I125" i="11"/>
  <c r="I122" i="11"/>
  <c r="I130" i="11"/>
  <c r="I126" i="11"/>
  <c r="I129" i="11"/>
  <c r="I56" i="8"/>
  <c r="I101" i="4" s="1"/>
  <c r="N52" i="8"/>
  <c r="N51" i="8" s="1"/>
  <c r="N55" i="8"/>
  <c r="N100" i="4" s="1"/>
  <c r="N108" i="11"/>
  <c r="L113" i="11"/>
  <c r="L55" i="8"/>
  <c r="L100" i="4" s="1"/>
  <c r="L115" i="11"/>
  <c r="L111" i="11"/>
  <c r="L52" i="8"/>
  <c r="L51" i="8" s="1"/>
  <c r="L107" i="11"/>
  <c r="M113" i="11"/>
  <c r="M55" i="8"/>
  <c r="M100" i="4" s="1"/>
  <c r="M115" i="11"/>
  <c r="M52" i="8"/>
  <c r="M51" i="8" s="1"/>
  <c r="M107" i="11"/>
  <c r="M106" i="11"/>
  <c r="V55" i="8"/>
  <c r="V100" i="4" s="1"/>
  <c r="V52" i="8"/>
  <c r="V108" i="11"/>
  <c r="G108" i="11"/>
  <c r="G55" i="8"/>
  <c r="G100" i="4" s="1"/>
  <c r="G115" i="11"/>
  <c r="B147" i="11"/>
  <c r="B56" i="8"/>
  <c r="B101" i="4" s="1"/>
  <c r="B123" i="11"/>
  <c r="E113" i="11"/>
  <c r="E115" i="11"/>
  <c r="E111" i="11"/>
  <c r="E55" i="8"/>
  <c r="E100" i="4" s="1"/>
  <c r="E107" i="11"/>
  <c r="E106" i="11"/>
  <c r="C123" i="11"/>
  <c r="C56" i="8"/>
  <c r="C101" i="4" s="1"/>
  <c r="F112" i="11"/>
  <c r="F55" i="8"/>
  <c r="F100" i="4" s="1"/>
  <c r="F108" i="11"/>
  <c r="F52" i="8"/>
  <c r="F51" i="8" s="1"/>
  <c r="V125" i="11"/>
  <c r="J123" i="11"/>
  <c r="J56" i="8"/>
  <c r="J101" i="4" s="1"/>
  <c r="K123" i="11"/>
  <c r="Q129" i="11"/>
  <c r="K56" i="8"/>
  <c r="K101" i="4" s="1"/>
  <c r="K126" i="11"/>
  <c r="K117" i="11" s="1"/>
  <c r="M54" i="8"/>
  <c r="M99" i="4" s="1"/>
  <c r="S126" i="11"/>
  <c r="P130" i="11"/>
  <c r="K130" i="11"/>
  <c r="Q130" i="11"/>
  <c r="S130" i="11"/>
  <c r="V56" i="8"/>
  <c r="B67" i="8"/>
  <c r="B156" i="4" s="1"/>
  <c r="M111" i="11"/>
  <c r="T111" i="11"/>
  <c r="F67" i="8"/>
  <c r="F156" i="4" s="1"/>
  <c r="D5" i="11"/>
  <c r="U111" i="11"/>
  <c r="U115" i="11"/>
  <c r="T115" i="11"/>
  <c r="I67" i="8"/>
  <c r="I156" i="4" s="1"/>
  <c r="M101" i="4"/>
  <c r="W55" i="8"/>
  <c r="W100" i="4" s="1"/>
  <c r="D56" i="8"/>
  <c r="D101" i="4" s="1"/>
  <c r="P122" i="11"/>
  <c r="V100" i="10"/>
  <c r="G117" i="10"/>
  <c r="I117" i="10"/>
  <c r="S117" i="10"/>
  <c r="W117" i="10"/>
  <c r="Q117" i="10"/>
  <c r="L100" i="10"/>
  <c r="M100" i="10"/>
  <c r="J100" i="10"/>
  <c r="Q100" i="10"/>
  <c r="L117" i="10"/>
  <c r="P100" i="10"/>
  <c r="E100" i="10"/>
  <c r="F156" i="10"/>
  <c r="F100" i="10"/>
  <c r="C117" i="10"/>
  <c r="T100" i="10"/>
  <c r="D100" i="10"/>
  <c r="L145" i="10"/>
  <c r="U100" i="10"/>
  <c r="K47" i="8"/>
  <c r="K52" i="4" s="1"/>
  <c r="M145" i="9"/>
  <c r="K54" i="4"/>
  <c r="I100" i="9"/>
  <c r="U100" i="9"/>
  <c r="U145" i="9"/>
  <c r="N47" i="8"/>
  <c r="N52" i="4" s="1"/>
  <c r="J60" i="8"/>
  <c r="P100" i="9"/>
  <c r="D147" i="9"/>
  <c r="P136" i="9"/>
  <c r="S100" i="9"/>
  <c r="N100" i="9"/>
  <c r="F117" i="9"/>
  <c r="W136" i="9"/>
  <c r="G100" i="9"/>
  <c r="C53" i="4"/>
  <c r="D117" i="9"/>
  <c r="V52" i="4"/>
  <c r="V129" i="4" s="1"/>
  <c r="B53" i="4"/>
  <c r="Q100" i="9"/>
  <c r="E117" i="9"/>
  <c r="O156" i="9"/>
  <c r="O147" i="9" s="1"/>
  <c r="T145" i="10"/>
  <c r="L145" i="11"/>
  <c r="F53" i="4"/>
  <c r="E100" i="9"/>
  <c r="S117" i="9"/>
  <c r="V100" i="9"/>
  <c r="N117" i="9"/>
  <c r="P145" i="11"/>
  <c r="J117" i="9"/>
  <c r="V156" i="10"/>
  <c r="I156" i="11"/>
  <c r="C100" i="9"/>
  <c r="O100" i="9"/>
  <c r="U53" i="4"/>
  <c r="J111" i="9"/>
  <c r="M117" i="9"/>
  <c r="T145" i="11"/>
  <c r="V53" i="4"/>
  <c r="M100" i="9"/>
  <c r="I145" i="10"/>
  <c r="L117" i="9"/>
  <c r="H100" i="9"/>
  <c r="R111" i="9"/>
  <c r="V117" i="9"/>
  <c r="B54" i="4"/>
  <c r="J145" i="10"/>
  <c r="P156" i="10"/>
  <c r="D54" i="4"/>
  <c r="R117" i="9"/>
  <c r="Q156" i="11"/>
  <c r="K100" i="9"/>
  <c r="C117" i="9"/>
  <c r="F100" i="9"/>
  <c r="T117" i="9"/>
  <c r="H54" i="4"/>
  <c r="D47" i="8"/>
  <c r="D59" i="8" s="1"/>
  <c r="W33" i="4"/>
  <c r="T20" i="8"/>
  <c r="D61" i="8"/>
  <c r="L66" i="8"/>
  <c r="L155" i="4" s="1"/>
  <c r="F61" i="8"/>
  <c r="Q53" i="4"/>
  <c r="M66" i="8"/>
  <c r="M155" i="4" s="1"/>
  <c r="S67" i="8"/>
  <c r="S156" i="4" s="1"/>
  <c r="S3" i="4"/>
  <c r="S128" i="4" s="1"/>
  <c r="J33" i="4"/>
  <c r="D52" i="4"/>
  <c r="D129" i="4" s="1"/>
  <c r="T53" i="4"/>
  <c r="F136" i="9"/>
  <c r="T38" i="7"/>
  <c r="O33" i="4"/>
  <c r="V42" i="4"/>
  <c r="C54" i="4"/>
  <c r="O38" i="7"/>
  <c r="O5" i="7" s="1"/>
  <c r="F47" i="8"/>
  <c r="P62" i="8"/>
  <c r="G42" i="4"/>
  <c r="I47" i="8"/>
  <c r="I52" i="4" s="1"/>
  <c r="I129" i="4" s="1"/>
  <c r="B54" i="8"/>
  <c r="B99" i="4" s="1"/>
  <c r="R147" i="9"/>
  <c r="U136" i="9"/>
  <c r="I147" i="9"/>
  <c r="H4" i="4"/>
  <c r="R33" i="4"/>
  <c r="F54" i="4"/>
  <c r="L59" i="8"/>
  <c r="N136" i="9"/>
  <c r="N59" i="8"/>
  <c r="E42" i="4"/>
  <c r="Q47" i="8"/>
  <c r="Q52" i="4" s="1"/>
  <c r="Q129" i="4" s="1"/>
  <c r="L147" i="9"/>
  <c r="I54" i="4"/>
  <c r="S47" i="8"/>
  <c r="S52" i="4" s="1"/>
  <c r="S129" i="4" s="1"/>
  <c r="V51" i="8"/>
  <c r="W147" i="9"/>
  <c r="T47" i="8"/>
  <c r="C17" i="8"/>
  <c r="B66" i="8"/>
  <c r="B155" i="4" s="1"/>
  <c r="G136" i="9"/>
  <c r="Q147" i="9"/>
  <c r="G20" i="8"/>
  <c r="V136" i="9"/>
  <c r="B136" i="9"/>
  <c r="F42" i="4"/>
  <c r="E66" i="8"/>
  <c r="E155" i="4" s="1"/>
  <c r="M42" i="4"/>
  <c r="P54" i="4"/>
  <c r="N17" i="8"/>
  <c r="L67" i="8"/>
  <c r="L156" i="4" s="1"/>
  <c r="B147" i="9"/>
  <c r="T147" i="9"/>
  <c r="C42" i="4"/>
  <c r="O17" i="8"/>
  <c r="J20" i="8"/>
  <c r="G66" i="8"/>
  <c r="G155" i="4" s="1"/>
  <c r="M67" i="8"/>
  <c r="M156" i="4" s="1"/>
  <c r="R60" i="8"/>
  <c r="I17" i="8"/>
  <c r="N67" i="8"/>
  <c r="N156" i="4" s="1"/>
  <c r="T4" i="4"/>
  <c r="B33" i="4"/>
  <c r="L53" i="4"/>
  <c r="M53" i="4"/>
  <c r="S54" i="4"/>
  <c r="J17" i="8"/>
  <c r="W60" i="8"/>
  <c r="K17" i="8"/>
  <c r="J66" i="8"/>
  <c r="J155" i="4" s="1"/>
  <c r="C61" i="8"/>
  <c r="F33" i="4"/>
  <c r="J136" i="9"/>
  <c r="O136" i="9"/>
  <c r="N42" i="4"/>
  <c r="I61" i="8"/>
  <c r="L54" i="8"/>
  <c r="L99" i="4" s="1"/>
  <c r="K42" i="4"/>
  <c r="Q67" i="8"/>
  <c r="Q156" i="4" s="1"/>
  <c r="G33" i="4"/>
  <c r="U42" i="4"/>
  <c r="R53" i="4"/>
  <c r="V17" i="8"/>
  <c r="T67" i="8"/>
  <c r="T156" i="4" s="1"/>
  <c r="J147" i="9"/>
  <c r="F30" i="4"/>
  <c r="W17" i="8"/>
  <c r="R20" i="8"/>
  <c r="L61" i="8"/>
  <c r="M136" i="9"/>
  <c r="J38" i="7"/>
  <c r="R38" i="7"/>
  <c r="R5" i="7" s="1"/>
  <c r="R53" i="7" s="1"/>
  <c r="M38" i="7"/>
  <c r="M5" i="7" s="1"/>
  <c r="D38" i="7"/>
  <c r="U38" i="7"/>
  <c r="U5" i="7" s="1"/>
  <c r="H38" i="7"/>
  <c r="H5" i="7" s="1"/>
  <c r="W38" i="7"/>
  <c r="W5" i="7" s="1"/>
  <c r="W52" i="7" s="1"/>
  <c r="B38" i="7"/>
  <c r="B5" i="7" s="1"/>
  <c r="B55" i="7" s="1"/>
  <c r="L38" i="7"/>
  <c r="G38" i="7"/>
  <c r="G5" i="7" s="1"/>
  <c r="G52" i="7" s="1"/>
  <c r="P38" i="7"/>
  <c r="P5" i="7" s="1"/>
  <c r="Q88" i="4"/>
  <c r="S88" i="4"/>
  <c r="J27" i="6"/>
  <c r="K16" i="6"/>
  <c r="W16" i="6"/>
  <c r="V10" i="6"/>
  <c r="V10" i="5"/>
  <c r="F16" i="5"/>
  <c r="R27" i="6"/>
  <c r="C10" i="5"/>
  <c r="Q16" i="6"/>
  <c r="D16" i="5"/>
  <c r="K88" i="4"/>
  <c r="L88" i="4"/>
  <c r="T10" i="5"/>
  <c r="S16" i="5"/>
  <c r="G16" i="5"/>
  <c r="U10" i="6"/>
  <c r="B16" i="5"/>
  <c r="N16" i="5"/>
  <c r="K10" i="5"/>
  <c r="O88" i="4"/>
  <c r="E10" i="5"/>
  <c r="P88" i="4"/>
  <c r="V88" i="4"/>
  <c r="F10" i="5"/>
  <c r="R10" i="5"/>
  <c r="E16" i="5"/>
  <c r="E10" i="6"/>
  <c r="C48" i="7"/>
  <c r="T88" i="4"/>
  <c r="D27" i="6"/>
  <c r="U88" i="4"/>
  <c r="B88" i="4"/>
  <c r="N27" i="6"/>
  <c r="W88" i="4"/>
  <c r="M16" i="6"/>
  <c r="M5" i="6" s="1"/>
  <c r="M45" i="6" s="1"/>
  <c r="F88" i="4"/>
  <c r="I88" i="4"/>
  <c r="H94" i="4"/>
  <c r="R16" i="5"/>
  <c r="H16" i="5"/>
  <c r="U10" i="5"/>
  <c r="G10" i="6"/>
  <c r="S10" i="6"/>
  <c r="S5" i="6" s="1"/>
  <c r="S44" i="6" s="1"/>
  <c r="F16" i="6"/>
  <c r="F47" i="6" s="1"/>
  <c r="R16" i="6"/>
  <c r="R5" i="6" s="1"/>
  <c r="Q10" i="6"/>
  <c r="P16" i="6"/>
  <c r="F16" i="7"/>
  <c r="D27" i="7"/>
  <c r="P27" i="7"/>
  <c r="O10" i="6"/>
  <c r="N16" i="6"/>
  <c r="D16" i="6"/>
  <c r="R10" i="6"/>
  <c r="H10" i="6"/>
  <c r="I27" i="7"/>
  <c r="C10" i="6"/>
  <c r="C5" i="6" s="1"/>
  <c r="B16" i="6"/>
  <c r="S16" i="6"/>
  <c r="D10" i="7"/>
  <c r="N16" i="7"/>
  <c r="L27" i="7"/>
  <c r="L16" i="5"/>
  <c r="F10" i="6"/>
  <c r="F5" i="6" s="1"/>
  <c r="F43" i="6" s="1"/>
  <c r="G27" i="7"/>
  <c r="I10" i="5"/>
  <c r="W10" i="6"/>
  <c r="V16" i="6"/>
  <c r="P10" i="5"/>
  <c r="G16" i="6"/>
  <c r="V27" i="6"/>
  <c r="B10" i="7"/>
  <c r="N10" i="7"/>
  <c r="L16" i="7"/>
  <c r="J27" i="7"/>
  <c r="V27" i="7"/>
  <c r="J16" i="5"/>
  <c r="V16" i="5"/>
  <c r="P10" i="6"/>
  <c r="Q27" i="7"/>
  <c r="I16" i="5"/>
  <c r="J16" i="6"/>
  <c r="M10" i="5"/>
  <c r="C88" i="4"/>
  <c r="N10" i="5"/>
  <c r="D10" i="5"/>
  <c r="E16" i="6"/>
  <c r="E5" i="6" s="1"/>
  <c r="D88" i="4"/>
  <c r="J88" i="4"/>
  <c r="M16" i="5"/>
  <c r="T27" i="6"/>
  <c r="L10" i="7"/>
  <c r="V16" i="7"/>
  <c r="T27" i="7"/>
  <c r="O27" i="7"/>
  <c r="N10" i="6"/>
  <c r="N5" i="6" s="1"/>
  <c r="Q10" i="5"/>
  <c r="I10" i="6"/>
  <c r="T16" i="6"/>
  <c r="O16" i="5"/>
  <c r="T16" i="5"/>
  <c r="B10" i="6"/>
  <c r="B5" i="6" s="1"/>
  <c r="B10" i="5"/>
  <c r="C16" i="6"/>
  <c r="O16" i="6"/>
  <c r="G88" i="4"/>
  <c r="S10" i="5"/>
  <c r="K10" i="6"/>
  <c r="K5" i="6" s="1"/>
  <c r="K47" i="6" s="1"/>
  <c r="E88" i="4"/>
  <c r="D94" i="4"/>
  <c r="H88" i="4"/>
  <c r="N88" i="4"/>
  <c r="Q16" i="5"/>
  <c r="W16" i="5"/>
  <c r="H27" i="6"/>
  <c r="J10" i="7"/>
  <c r="T16" i="7"/>
  <c r="R27" i="7"/>
  <c r="H27" i="7"/>
  <c r="E10" i="7"/>
  <c r="E33" i="4"/>
  <c r="E94" i="4"/>
  <c r="M94" i="4"/>
  <c r="U94" i="4"/>
  <c r="T66" i="8"/>
  <c r="T155" i="4" s="1"/>
  <c r="U117" i="9"/>
  <c r="E136" i="4"/>
  <c r="M136" i="4"/>
  <c r="U136" i="4"/>
  <c r="G137" i="4"/>
  <c r="O137" i="4"/>
  <c r="W137" i="4"/>
  <c r="C33" i="4"/>
  <c r="I115" i="11"/>
  <c r="I107" i="11"/>
  <c r="I136" i="11"/>
  <c r="I106" i="11"/>
  <c r="I55" i="8"/>
  <c r="I66" i="8" s="1"/>
  <c r="I155" i="4" s="1"/>
  <c r="I52" i="8"/>
  <c r="I51" i="8" s="1"/>
  <c r="I109" i="11"/>
  <c r="I108" i="11"/>
  <c r="I105" i="11"/>
  <c r="I113" i="11"/>
  <c r="I112" i="11"/>
  <c r="I30" i="4"/>
  <c r="Q30" i="4"/>
  <c r="C30" i="4"/>
  <c r="K30" i="4"/>
  <c r="S30" i="4"/>
  <c r="K129" i="4"/>
  <c r="U33" i="4"/>
  <c r="I33" i="4"/>
  <c r="C39" i="4"/>
  <c r="K39" i="4"/>
  <c r="S39" i="4"/>
  <c r="M39" i="4"/>
  <c r="U39" i="4"/>
  <c r="I42" i="4"/>
  <c r="Q42" i="4"/>
  <c r="K135" i="4"/>
  <c r="K33" i="4"/>
  <c r="S33" i="4"/>
  <c r="Q115" i="11"/>
  <c r="Q107" i="11"/>
  <c r="Q136" i="11"/>
  <c r="Q106" i="11"/>
  <c r="Q109" i="11"/>
  <c r="Q108" i="11"/>
  <c r="Q55" i="8"/>
  <c r="Q66" i="8" s="1"/>
  <c r="Q155" i="4" s="1"/>
  <c r="Q105" i="11"/>
  <c r="Q113" i="11"/>
  <c r="Q112" i="11"/>
  <c r="Q52" i="8"/>
  <c r="Q51" i="8" s="1"/>
  <c r="Q33" i="4"/>
  <c r="C129" i="4"/>
  <c r="T54" i="8"/>
  <c r="T100" i="4"/>
  <c r="H30" i="4"/>
  <c r="P30" i="4"/>
  <c r="B39" i="4"/>
  <c r="J39" i="4"/>
  <c r="R39" i="4"/>
  <c r="H42" i="4"/>
  <c r="P42" i="4"/>
  <c r="N129" i="4"/>
  <c r="F45" i="6"/>
  <c r="H16" i="6"/>
  <c r="G117" i="9"/>
  <c r="O117" i="9"/>
  <c r="W117" i="9"/>
  <c r="I117" i="9"/>
  <c r="Q117" i="9"/>
  <c r="S147" i="9"/>
  <c r="D10" i="6"/>
  <c r="D5" i="6" s="1"/>
  <c r="L10" i="6"/>
  <c r="T10" i="6"/>
  <c r="D136" i="9"/>
  <c r="T136" i="9"/>
  <c r="J5" i="6"/>
  <c r="J42" i="6" s="1"/>
  <c r="F44" i="6"/>
  <c r="O66" i="8"/>
  <c r="O155" i="4" s="1"/>
  <c r="U130" i="11"/>
  <c r="U126" i="11"/>
  <c r="U122" i="11"/>
  <c r="U147" i="11"/>
  <c r="U132" i="11"/>
  <c r="U129" i="11"/>
  <c r="U125" i="11"/>
  <c r="U123" i="11"/>
  <c r="U56" i="8"/>
  <c r="U67" i="8" s="1"/>
  <c r="U156" i="4" s="1"/>
  <c r="U52" i="8"/>
  <c r="U51" i="8" s="1"/>
  <c r="E39" i="4"/>
  <c r="G44" i="6"/>
  <c r="F48" i="7"/>
  <c r="N48" i="7"/>
  <c r="V48" i="7"/>
  <c r="H49" i="7"/>
  <c r="P49" i="7"/>
  <c r="B50" i="7"/>
  <c r="J50" i="7"/>
  <c r="R50" i="7"/>
  <c r="H60" i="8"/>
  <c r="H47" i="8"/>
  <c r="P60" i="8"/>
  <c r="P47" i="8"/>
  <c r="B61" i="8"/>
  <c r="B47" i="8"/>
  <c r="J61" i="8"/>
  <c r="J47" i="8"/>
  <c r="R61" i="8"/>
  <c r="R47" i="8"/>
  <c r="H58" i="8"/>
  <c r="F147" i="9"/>
  <c r="N147" i="9"/>
  <c r="V147" i="9"/>
  <c r="O106" i="11"/>
  <c r="O136" i="11"/>
  <c r="O113" i="11"/>
  <c r="O109" i="11"/>
  <c r="O105" i="11"/>
  <c r="O108" i="11"/>
  <c r="O107" i="11"/>
  <c r="O55" i="8"/>
  <c r="O112" i="11"/>
  <c r="O111" i="11"/>
  <c r="T30" i="4"/>
  <c r="F39" i="4"/>
  <c r="N39" i="4"/>
  <c r="V39" i="4"/>
  <c r="D42" i="4"/>
  <c r="L42" i="4"/>
  <c r="T42" i="4"/>
  <c r="E136" i="9"/>
  <c r="I136" i="9"/>
  <c r="Q136" i="9"/>
  <c r="G27" i="5"/>
  <c r="G5" i="5" s="1"/>
  <c r="O27" i="5"/>
  <c r="O5" i="5" s="1"/>
  <c r="W27" i="5"/>
  <c r="G43" i="6"/>
  <c r="C145" i="10"/>
  <c r="K145" i="10"/>
  <c r="S145" i="10"/>
  <c r="C100" i="10"/>
  <c r="K100" i="10"/>
  <c r="S100" i="10"/>
  <c r="D33" i="4"/>
  <c r="L33" i="4"/>
  <c r="T33" i="4"/>
  <c r="H39" i="4"/>
  <c r="P39" i="4"/>
  <c r="F42" i="6"/>
  <c r="C145" i="9"/>
  <c r="C136" i="9" s="1"/>
  <c r="C111" i="9"/>
  <c r="K145" i="9"/>
  <c r="K136" i="9" s="1"/>
  <c r="K111" i="9"/>
  <c r="S145" i="9"/>
  <c r="S136" i="9" s="1"/>
  <c r="S111" i="9"/>
  <c r="E156" i="9"/>
  <c r="E128" i="9"/>
  <c r="E156" i="10"/>
  <c r="M156" i="9"/>
  <c r="M147" i="9" s="1"/>
  <c r="M156" i="10"/>
  <c r="M128" i="9"/>
  <c r="U156" i="10"/>
  <c r="U156" i="9"/>
  <c r="U147" i="9" s="1"/>
  <c r="U128" i="9"/>
  <c r="C147" i="9"/>
  <c r="K147" i="9"/>
  <c r="E147" i="9"/>
  <c r="F58" i="8"/>
  <c r="N58" i="8"/>
  <c r="V58" i="8"/>
  <c r="H67" i="8"/>
  <c r="H156" i="4" s="1"/>
  <c r="P67" i="8"/>
  <c r="P156" i="4" s="1"/>
  <c r="C128" i="10"/>
  <c r="C156" i="10"/>
  <c r="K128" i="10"/>
  <c r="K156" i="10"/>
  <c r="S128" i="10"/>
  <c r="S156" i="10"/>
  <c r="I111" i="10"/>
  <c r="Q145" i="10"/>
  <c r="B136" i="11"/>
  <c r="B112" i="11"/>
  <c r="B108" i="11"/>
  <c r="B113" i="11"/>
  <c r="B109" i="11"/>
  <c r="B105" i="11"/>
  <c r="B115" i="11"/>
  <c r="B107" i="11"/>
  <c r="J136" i="11"/>
  <c r="J112" i="11"/>
  <c r="J108" i="11"/>
  <c r="J113" i="11"/>
  <c r="J109" i="11"/>
  <c r="J105" i="11"/>
  <c r="J115" i="11"/>
  <c r="J107" i="11"/>
  <c r="R136" i="11"/>
  <c r="R112" i="11"/>
  <c r="R108" i="11"/>
  <c r="R113" i="11"/>
  <c r="R109" i="11"/>
  <c r="R105" i="11"/>
  <c r="R115" i="11"/>
  <c r="R107" i="11"/>
  <c r="E130" i="11"/>
  <c r="E126" i="11"/>
  <c r="E122" i="11"/>
  <c r="E117" i="11" s="1"/>
  <c r="E147" i="11"/>
  <c r="E132" i="11"/>
  <c r="E129" i="11"/>
  <c r="E125" i="11"/>
  <c r="R129" i="11"/>
  <c r="R125" i="11"/>
  <c r="R130" i="11"/>
  <c r="R126" i="11"/>
  <c r="R122" i="11"/>
  <c r="R132" i="11"/>
  <c r="R117" i="11" s="1"/>
  <c r="G54" i="11"/>
  <c r="G156" i="11"/>
  <c r="O54" i="11"/>
  <c r="O128" i="11" s="1"/>
  <c r="O156" i="11"/>
  <c r="W54" i="11"/>
  <c r="W156" i="11"/>
  <c r="B106" i="11"/>
  <c r="B99" i="12"/>
  <c r="B160" i="4" s="1"/>
  <c r="D241" i="13"/>
  <c r="D181" i="13"/>
  <c r="L241" i="13"/>
  <c r="L233" i="13" s="1"/>
  <c r="L181" i="13"/>
  <c r="T241" i="13"/>
  <c r="T233" i="13" s="1"/>
  <c r="T181" i="13"/>
  <c r="F199" i="13"/>
  <c r="F251" i="13"/>
  <c r="F243" i="13" s="1"/>
  <c r="N199" i="13"/>
  <c r="N251" i="13"/>
  <c r="N243" i="13" s="1"/>
  <c r="V199" i="13"/>
  <c r="V251" i="13"/>
  <c r="V243" i="13" s="1"/>
  <c r="P261" i="13"/>
  <c r="P253" i="13" s="1"/>
  <c r="P216" i="13"/>
  <c r="H216" i="13"/>
  <c r="J253" i="15"/>
  <c r="J211" i="15"/>
  <c r="J220" i="15"/>
  <c r="J218" i="15"/>
  <c r="J214" i="15"/>
  <c r="J210" i="15"/>
  <c r="J213" i="15"/>
  <c r="J209" i="15"/>
  <c r="J78" i="12"/>
  <c r="J107" i="4" s="1"/>
  <c r="J217" i="15"/>
  <c r="J204" i="15" s="1"/>
  <c r="J71" i="12"/>
  <c r="J70" i="12" s="1"/>
  <c r="U5" i="6"/>
  <c r="U45" i="6" s="1"/>
  <c r="E47" i="8"/>
  <c r="M47" i="8"/>
  <c r="U47" i="8"/>
  <c r="E52" i="8"/>
  <c r="E51" i="8" s="1"/>
  <c r="E56" i="8"/>
  <c r="G58" i="8"/>
  <c r="O58" i="8"/>
  <c r="W58" i="8"/>
  <c r="I59" i="8"/>
  <c r="C60" i="8"/>
  <c r="K60" i="8"/>
  <c r="S60" i="8"/>
  <c r="E61" i="8"/>
  <c r="M61" i="8"/>
  <c r="U61" i="8"/>
  <c r="D111" i="9"/>
  <c r="L111" i="9"/>
  <c r="T111" i="9"/>
  <c r="B128" i="9"/>
  <c r="J128" i="9"/>
  <c r="R128" i="9"/>
  <c r="L145" i="9"/>
  <c r="L136" i="9" s="1"/>
  <c r="H156" i="9"/>
  <c r="H147" i="9" s="1"/>
  <c r="P156" i="9"/>
  <c r="P147" i="9" s="1"/>
  <c r="D128" i="10"/>
  <c r="D156" i="10"/>
  <c r="L128" i="10"/>
  <c r="L156" i="10"/>
  <c r="T128" i="10"/>
  <c r="T156" i="10"/>
  <c r="J111" i="10"/>
  <c r="H128" i="10"/>
  <c r="R145" i="10"/>
  <c r="N106" i="11"/>
  <c r="N115" i="11"/>
  <c r="N107" i="11"/>
  <c r="N113" i="11"/>
  <c r="N109" i="11"/>
  <c r="N105" i="11"/>
  <c r="C5" i="11"/>
  <c r="C111" i="11" s="1"/>
  <c r="C145" i="11"/>
  <c r="K5" i="11"/>
  <c r="K111" i="11" s="1"/>
  <c r="K145" i="11"/>
  <c r="S5" i="11"/>
  <c r="S145" i="11"/>
  <c r="S111" i="11"/>
  <c r="S129" i="11"/>
  <c r="S125" i="11"/>
  <c r="S147" i="11"/>
  <c r="S132" i="11"/>
  <c r="H156" i="11"/>
  <c r="P156" i="11"/>
  <c r="W107" i="11"/>
  <c r="W108" i="11"/>
  <c r="G111" i="11"/>
  <c r="G112" i="11"/>
  <c r="D128" i="11"/>
  <c r="K86" i="12"/>
  <c r="G5" i="6"/>
  <c r="G47" i="6" s="1"/>
  <c r="O5" i="6"/>
  <c r="O43" i="6" s="1"/>
  <c r="W5" i="6"/>
  <c r="W47" i="6" s="1"/>
  <c r="G47" i="8"/>
  <c r="O47" i="8"/>
  <c r="W47" i="8"/>
  <c r="I58" i="8"/>
  <c r="Q58" i="8"/>
  <c r="C59" i="8"/>
  <c r="K59" i="8"/>
  <c r="E60" i="8"/>
  <c r="M60" i="8"/>
  <c r="U60" i="8"/>
  <c r="G61" i="8"/>
  <c r="O61" i="8"/>
  <c r="W61" i="8"/>
  <c r="F111" i="9"/>
  <c r="N111" i="9"/>
  <c r="V111" i="9"/>
  <c r="D128" i="9"/>
  <c r="L128" i="9"/>
  <c r="T128" i="9"/>
  <c r="B111" i="10"/>
  <c r="E145" i="11"/>
  <c r="M145" i="11"/>
  <c r="U145" i="11"/>
  <c r="J129" i="11"/>
  <c r="J125" i="11"/>
  <c r="J130" i="11"/>
  <c r="J126" i="11"/>
  <c r="J122" i="11"/>
  <c r="J132" i="11"/>
  <c r="B156" i="11"/>
  <c r="J156" i="11"/>
  <c r="R156" i="11"/>
  <c r="J106" i="11"/>
  <c r="G107" i="11"/>
  <c r="N112" i="11"/>
  <c r="R123" i="11"/>
  <c r="L128" i="11"/>
  <c r="R147" i="11"/>
  <c r="G82" i="12"/>
  <c r="G3" i="12"/>
  <c r="O82" i="12"/>
  <c r="O3" i="12"/>
  <c r="W82" i="12"/>
  <c r="W3" i="12"/>
  <c r="E37" i="12"/>
  <c r="M37" i="12"/>
  <c r="U37" i="12"/>
  <c r="E99" i="12"/>
  <c r="E160" i="4" s="1"/>
  <c r="E65" i="12"/>
  <c r="E87" i="12"/>
  <c r="M99" i="12"/>
  <c r="M160" i="4" s="1"/>
  <c r="M87" i="12"/>
  <c r="M65" i="12"/>
  <c r="U99" i="12"/>
  <c r="U160" i="4" s="1"/>
  <c r="U65" i="12"/>
  <c r="G100" i="12"/>
  <c r="G161" i="4" s="1"/>
  <c r="G88" i="12"/>
  <c r="O100" i="12"/>
  <c r="O161" i="4" s="1"/>
  <c r="O88" i="12"/>
  <c r="W100" i="12"/>
  <c r="W161" i="4" s="1"/>
  <c r="W88" i="12"/>
  <c r="I89" i="12"/>
  <c r="Q89" i="12"/>
  <c r="B58" i="8"/>
  <c r="J58" i="8"/>
  <c r="R58" i="8"/>
  <c r="G111" i="9"/>
  <c r="O111" i="9"/>
  <c r="W111" i="9"/>
  <c r="E145" i="10"/>
  <c r="E111" i="10"/>
  <c r="M145" i="10"/>
  <c r="M111" i="10"/>
  <c r="U145" i="10"/>
  <c r="U111" i="10"/>
  <c r="G156" i="10"/>
  <c r="O156" i="10"/>
  <c r="W156" i="10"/>
  <c r="G100" i="10"/>
  <c r="O100" i="10"/>
  <c r="W100" i="10"/>
  <c r="F106" i="11"/>
  <c r="F115" i="11"/>
  <c r="F107" i="11"/>
  <c r="F113" i="11"/>
  <c r="F109" i="11"/>
  <c r="F105" i="11"/>
  <c r="F100" i="11" s="1"/>
  <c r="F111" i="11"/>
  <c r="N111" i="11"/>
  <c r="V111" i="11"/>
  <c r="K129" i="11"/>
  <c r="K125" i="11"/>
  <c r="K147" i="11"/>
  <c r="K132" i="11"/>
  <c r="C156" i="11"/>
  <c r="K156" i="11"/>
  <c r="S156" i="11"/>
  <c r="S122" i="11"/>
  <c r="S123" i="11"/>
  <c r="S117" i="11" s="1"/>
  <c r="C126" i="11"/>
  <c r="C130" i="11"/>
  <c r="F136" i="11"/>
  <c r="D156" i="11"/>
  <c r="I5" i="6"/>
  <c r="I43" i="6" s="1"/>
  <c r="Q5" i="6"/>
  <c r="Q43" i="6" s="1"/>
  <c r="C58" i="8"/>
  <c r="K58" i="8"/>
  <c r="S58" i="8"/>
  <c r="H111" i="9"/>
  <c r="P111" i="9"/>
  <c r="F128" i="9"/>
  <c r="N128" i="9"/>
  <c r="V128" i="9"/>
  <c r="H145" i="9"/>
  <c r="H136" i="9" s="1"/>
  <c r="F145" i="10"/>
  <c r="F111" i="10"/>
  <c r="N145" i="10"/>
  <c r="N111" i="10"/>
  <c r="V145" i="10"/>
  <c r="V111" i="10"/>
  <c r="E117" i="10"/>
  <c r="M117" i="10"/>
  <c r="U117" i="10"/>
  <c r="N156" i="10"/>
  <c r="G106" i="11"/>
  <c r="G136" i="11"/>
  <c r="G113" i="11"/>
  <c r="G109" i="11"/>
  <c r="G105" i="11"/>
  <c r="G145" i="11"/>
  <c r="O145" i="11"/>
  <c r="W145" i="11"/>
  <c r="M130" i="11"/>
  <c r="M126" i="11"/>
  <c r="M122" i="11"/>
  <c r="M147" i="11"/>
  <c r="M132" i="11"/>
  <c r="M129" i="11"/>
  <c r="M125" i="11"/>
  <c r="D130" i="11"/>
  <c r="D126" i="11"/>
  <c r="D122" i="11"/>
  <c r="D147" i="11"/>
  <c r="D123" i="11"/>
  <c r="D129" i="11"/>
  <c r="D125" i="11"/>
  <c r="L130" i="11"/>
  <c r="L126" i="11"/>
  <c r="L122" i="11"/>
  <c r="L147" i="11"/>
  <c r="L123" i="11"/>
  <c r="L129" i="11"/>
  <c r="L125" i="11"/>
  <c r="T130" i="11"/>
  <c r="T126" i="11"/>
  <c r="T122" i="11"/>
  <c r="T147" i="11"/>
  <c r="T123" i="11"/>
  <c r="T129" i="11"/>
  <c r="T125" i="11"/>
  <c r="T128" i="11"/>
  <c r="N136" i="11"/>
  <c r="L156" i="11"/>
  <c r="C98" i="12"/>
  <c r="C159" i="4" s="1"/>
  <c r="C86" i="12"/>
  <c r="K97" i="12"/>
  <c r="K158" i="4" s="1"/>
  <c r="B91" i="16"/>
  <c r="B89" i="16" s="1"/>
  <c r="B52" i="16"/>
  <c r="B52" i="8"/>
  <c r="B51" i="8" s="1"/>
  <c r="J52" i="8"/>
  <c r="J51" i="8" s="1"/>
  <c r="R52" i="8"/>
  <c r="R51" i="8" s="1"/>
  <c r="R56" i="8"/>
  <c r="D58" i="8"/>
  <c r="L58" i="8"/>
  <c r="T58" i="8"/>
  <c r="I111" i="9"/>
  <c r="Q111" i="9"/>
  <c r="W128" i="9"/>
  <c r="G145" i="10"/>
  <c r="O145" i="10"/>
  <c r="W145" i="10"/>
  <c r="I156" i="10"/>
  <c r="Q156" i="10"/>
  <c r="G111" i="10"/>
  <c r="F117" i="10"/>
  <c r="N117" i="10"/>
  <c r="V117" i="10"/>
  <c r="H117" i="10"/>
  <c r="P117" i="10"/>
  <c r="P128" i="10"/>
  <c r="V106" i="11"/>
  <c r="V115" i="11"/>
  <c r="V107" i="11"/>
  <c r="V113" i="11"/>
  <c r="V109" i="11"/>
  <c r="V105" i="11"/>
  <c r="V100" i="11" s="1"/>
  <c r="H111" i="11"/>
  <c r="H5" i="11"/>
  <c r="P5" i="11"/>
  <c r="B129" i="11"/>
  <c r="B125" i="11"/>
  <c r="B130" i="11"/>
  <c r="B126" i="11"/>
  <c r="B122" i="11"/>
  <c r="B132" i="11"/>
  <c r="E156" i="11"/>
  <c r="E128" i="11"/>
  <c r="M156" i="11"/>
  <c r="M128" i="11"/>
  <c r="U156" i="11"/>
  <c r="U128" i="11"/>
  <c r="R106" i="11"/>
  <c r="V112" i="11"/>
  <c r="C122" i="11"/>
  <c r="W128" i="11"/>
  <c r="V136" i="11"/>
  <c r="T156" i="11"/>
  <c r="I97" i="12"/>
  <c r="I158" i="4" s="1"/>
  <c r="I85" i="12"/>
  <c r="I63" i="12"/>
  <c r="Q97" i="12"/>
  <c r="Q158" i="4" s="1"/>
  <c r="Q85" i="12"/>
  <c r="U87" i="12"/>
  <c r="B204" i="13"/>
  <c r="J204" i="13"/>
  <c r="R204" i="13"/>
  <c r="H253" i="13"/>
  <c r="E58" i="8"/>
  <c r="M58" i="8"/>
  <c r="U58" i="8"/>
  <c r="H145" i="10"/>
  <c r="P145" i="10"/>
  <c r="P111" i="10"/>
  <c r="B156" i="10"/>
  <c r="J156" i="10"/>
  <c r="R156" i="10"/>
  <c r="H111" i="10"/>
  <c r="W106" i="11"/>
  <c r="W136" i="11"/>
  <c r="W113" i="11"/>
  <c r="W109" i="11"/>
  <c r="W105" i="11"/>
  <c r="I111" i="11"/>
  <c r="I145" i="11"/>
  <c r="Q111" i="11"/>
  <c r="Q145" i="11"/>
  <c r="C129" i="11"/>
  <c r="C125" i="11"/>
  <c r="C147" i="11"/>
  <c r="C132" i="11"/>
  <c r="F147" i="11"/>
  <c r="F123" i="11"/>
  <c r="F132" i="11"/>
  <c r="F130" i="11"/>
  <c r="F126" i="11"/>
  <c r="F122" i="11"/>
  <c r="N147" i="11"/>
  <c r="N123" i="11"/>
  <c r="N132" i="11"/>
  <c r="N130" i="11"/>
  <c r="N126" i="11"/>
  <c r="N122" i="11"/>
  <c r="V147" i="11"/>
  <c r="V123" i="11"/>
  <c r="V132" i="11"/>
  <c r="V130" i="11"/>
  <c r="V126" i="11"/>
  <c r="V122" i="11"/>
  <c r="W111" i="11"/>
  <c r="W112" i="11"/>
  <c r="E123" i="11"/>
  <c r="N125" i="11"/>
  <c r="F129" i="11"/>
  <c r="D108" i="11"/>
  <c r="L108" i="11"/>
  <c r="T108" i="11"/>
  <c r="B111" i="11"/>
  <c r="J111" i="11"/>
  <c r="R111" i="11"/>
  <c r="D112" i="11"/>
  <c r="L112" i="11"/>
  <c r="T112" i="11"/>
  <c r="H123" i="11"/>
  <c r="P123" i="11"/>
  <c r="B128" i="11"/>
  <c r="J128" i="11"/>
  <c r="R128" i="11"/>
  <c r="L136" i="11"/>
  <c r="T136" i="11"/>
  <c r="F145" i="11"/>
  <c r="N145" i="11"/>
  <c r="V145" i="11"/>
  <c r="H147" i="11"/>
  <c r="P147" i="11"/>
  <c r="L85" i="12"/>
  <c r="S87" i="12"/>
  <c r="J88" i="12"/>
  <c r="T92" i="12"/>
  <c r="E97" i="12"/>
  <c r="E158" i="4" s="1"/>
  <c r="U97" i="12"/>
  <c r="U158" i="4" s="1"/>
  <c r="E241" i="14"/>
  <c r="E181" i="14"/>
  <c r="M241" i="14"/>
  <c r="M181" i="14"/>
  <c r="U241" i="14"/>
  <c r="U181" i="14"/>
  <c r="I261" i="14"/>
  <c r="I216" i="14"/>
  <c r="Q261" i="14"/>
  <c r="Q216" i="14"/>
  <c r="I187" i="14"/>
  <c r="Q187" i="14"/>
  <c r="D233" i="15"/>
  <c r="D183" i="15"/>
  <c r="D185" i="15"/>
  <c r="D179" i="15"/>
  <c r="D176" i="15"/>
  <c r="D181" i="15"/>
  <c r="D182" i="15"/>
  <c r="T233" i="15"/>
  <c r="T183" i="15"/>
  <c r="T185" i="15"/>
  <c r="T179" i="15"/>
  <c r="T176" i="15"/>
  <c r="T182" i="15"/>
  <c r="E52" i="16"/>
  <c r="E108" i="11"/>
  <c r="M108" i="11"/>
  <c r="U108" i="11"/>
  <c r="E112" i="11"/>
  <c r="M112" i="11"/>
  <c r="U112" i="11"/>
  <c r="I123" i="11"/>
  <c r="I117" i="11" s="1"/>
  <c r="Q123" i="11"/>
  <c r="Q117" i="11" s="1"/>
  <c r="C128" i="11"/>
  <c r="K128" i="11"/>
  <c r="S128" i="11"/>
  <c r="E136" i="11"/>
  <c r="M136" i="11"/>
  <c r="U136" i="11"/>
  <c r="I147" i="11"/>
  <c r="Q147" i="11"/>
  <c r="V63" i="12"/>
  <c r="B65" i="12"/>
  <c r="J65" i="12"/>
  <c r="R65" i="12"/>
  <c r="D99" i="12"/>
  <c r="D160" i="4" s="1"/>
  <c r="T99" i="12"/>
  <c r="T160" i="4" s="1"/>
  <c r="F100" i="12"/>
  <c r="F161" i="4" s="1"/>
  <c r="N100" i="12"/>
  <c r="N161" i="4" s="1"/>
  <c r="V100" i="12"/>
  <c r="V161" i="4" s="1"/>
  <c r="P101" i="12"/>
  <c r="P162" i="4" s="1"/>
  <c r="Q82" i="12"/>
  <c r="T87" i="12"/>
  <c r="F97" i="12"/>
  <c r="F158" i="4" s="1"/>
  <c r="V97" i="12"/>
  <c r="V158" i="4" s="1"/>
  <c r="J99" i="12"/>
  <c r="J160" i="4" s="1"/>
  <c r="D100" i="12"/>
  <c r="D161" i="4" s="1"/>
  <c r="T100" i="12"/>
  <c r="T161" i="4" s="1"/>
  <c r="C171" i="13"/>
  <c r="K171" i="13"/>
  <c r="S171" i="13"/>
  <c r="H199" i="13"/>
  <c r="G224" i="13"/>
  <c r="O224" i="13"/>
  <c r="W224" i="13"/>
  <c r="I253" i="13"/>
  <c r="Q253" i="13"/>
  <c r="F241" i="14"/>
  <c r="F181" i="14"/>
  <c r="N241" i="14"/>
  <c r="N181" i="14"/>
  <c r="V241" i="14"/>
  <c r="V181" i="14"/>
  <c r="H251" i="14"/>
  <c r="H199" i="14"/>
  <c r="P251" i="14"/>
  <c r="P199" i="14"/>
  <c r="B261" i="14"/>
  <c r="B216" i="14"/>
  <c r="J261" i="14"/>
  <c r="J216" i="14"/>
  <c r="R261" i="14"/>
  <c r="R216" i="14"/>
  <c r="I251" i="14"/>
  <c r="T178" i="15"/>
  <c r="B97" i="12"/>
  <c r="B158" i="4" s="1"/>
  <c r="B85" i="12"/>
  <c r="J97" i="12"/>
  <c r="J158" i="4" s="1"/>
  <c r="J85" i="12"/>
  <c r="R97" i="12"/>
  <c r="R158" i="4" s="1"/>
  <c r="R85" i="12"/>
  <c r="D86" i="12"/>
  <c r="L86" i="12"/>
  <c r="F87" i="12"/>
  <c r="N87" i="12"/>
  <c r="V87" i="12"/>
  <c r="H100" i="12"/>
  <c r="H161" i="4" s="1"/>
  <c r="H88" i="12"/>
  <c r="P100" i="12"/>
  <c r="P161" i="4" s="1"/>
  <c r="P88" i="12"/>
  <c r="B89" i="12"/>
  <c r="J89" i="12"/>
  <c r="R89" i="12"/>
  <c r="D85" i="12"/>
  <c r="B88" i="12"/>
  <c r="E233" i="13"/>
  <c r="M233" i="13"/>
  <c r="U233" i="13"/>
  <c r="C185" i="15"/>
  <c r="C178" i="15"/>
  <c r="C233" i="15"/>
  <c r="C183" i="15"/>
  <c r="C179" i="15"/>
  <c r="C176" i="15"/>
  <c r="C181" i="15"/>
  <c r="S185" i="15"/>
  <c r="S178" i="15"/>
  <c r="S183" i="15"/>
  <c r="S179" i="15"/>
  <c r="S176" i="15"/>
  <c r="S233" i="15"/>
  <c r="S182" i="15"/>
  <c r="D261" i="15"/>
  <c r="D115" i="15"/>
  <c r="D216" i="15" s="1"/>
  <c r="L261" i="15"/>
  <c r="L115" i="15"/>
  <c r="L216" i="15" s="1"/>
  <c r="T261" i="15"/>
  <c r="T115" i="15"/>
  <c r="T216" i="15" s="1"/>
  <c r="S174" i="17"/>
  <c r="S170" i="17"/>
  <c r="S166" i="17"/>
  <c r="S162" i="17"/>
  <c r="S172" i="17"/>
  <c r="S168" i="17"/>
  <c r="S164" i="17"/>
  <c r="S163" i="17"/>
  <c r="S175" i="17"/>
  <c r="S161" i="17"/>
  <c r="S169" i="17"/>
  <c r="S167" i="17"/>
  <c r="S165" i="17"/>
  <c r="S53" i="16"/>
  <c r="S173" i="17"/>
  <c r="G226" i="17"/>
  <c r="G217" i="17" s="1"/>
  <c r="G5" i="17"/>
  <c r="G171" i="17"/>
  <c r="O226" i="17"/>
  <c r="O217" i="17" s="1"/>
  <c r="O5" i="17"/>
  <c r="O171" i="17" s="1"/>
  <c r="W226" i="17"/>
  <c r="W217" i="17" s="1"/>
  <c r="W5" i="17"/>
  <c r="W217" i="18" s="1"/>
  <c r="I235" i="17"/>
  <c r="I184" i="17"/>
  <c r="I235" i="18"/>
  <c r="Q235" i="17"/>
  <c r="Q229" i="17" s="1"/>
  <c r="Q184" i="17"/>
  <c r="Q235" i="18"/>
  <c r="C237" i="17"/>
  <c r="C229" i="17" s="1"/>
  <c r="C190" i="17"/>
  <c r="K237" i="17"/>
  <c r="K190" i="17"/>
  <c r="S237" i="17"/>
  <c r="S190" i="17"/>
  <c r="E246" i="19"/>
  <c r="E203" i="17"/>
  <c r="E246" i="17"/>
  <c r="M203" i="17"/>
  <c r="M246" i="17"/>
  <c r="U203" i="17"/>
  <c r="U246" i="17"/>
  <c r="G248" i="17"/>
  <c r="G209" i="17"/>
  <c r="O248" i="17"/>
  <c r="O209" i="17"/>
  <c r="W248" i="17"/>
  <c r="W209" i="17"/>
  <c r="D106" i="11"/>
  <c r="L106" i="11"/>
  <c r="T106" i="11"/>
  <c r="H125" i="11"/>
  <c r="P125" i="11"/>
  <c r="F128" i="11"/>
  <c r="N128" i="11"/>
  <c r="V128" i="11"/>
  <c r="H129" i="11"/>
  <c r="P129" i="11"/>
  <c r="B145" i="11"/>
  <c r="J145" i="11"/>
  <c r="R145" i="11"/>
  <c r="F156" i="11"/>
  <c r="N156" i="11"/>
  <c r="V156" i="11"/>
  <c r="I82" i="12"/>
  <c r="I86" i="12"/>
  <c r="G89" i="12"/>
  <c r="M97" i="12"/>
  <c r="M158" i="4" s="1"/>
  <c r="F241" i="13"/>
  <c r="F233" i="13" s="1"/>
  <c r="F181" i="13"/>
  <c r="N241" i="13"/>
  <c r="N233" i="13" s="1"/>
  <c r="N181" i="13"/>
  <c r="V241" i="13"/>
  <c r="V233" i="13" s="1"/>
  <c r="V181" i="13"/>
  <c r="B261" i="13"/>
  <c r="B253" i="13" s="1"/>
  <c r="B216" i="13"/>
  <c r="J261" i="13"/>
  <c r="J253" i="13" s="1"/>
  <c r="J216" i="13"/>
  <c r="R261" i="13"/>
  <c r="R253" i="13" s="1"/>
  <c r="R216" i="13"/>
  <c r="P199" i="13"/>
  <c r="D233" i="13"/>
  <c r="I204" i="14"/>
  <c r="Q204" i="14"/>
  <c r="L233" i="15"/>
  <c r="L183" i="15"/>
  <c r="L185" i="15"/>
  <c r="L182" i="15"/>
  <c r="L179" i="15"/>
  <c r="L176" i="15"/>
  <c r="L181" i="15"/>
  <c r="T85" i="12"/>
  <c r="R88" i="12"/>
  <c r="N97" i="12"/>
  <c r="N158" i="4" s="1"/>
  <c r="G241" i="13"/>
  <c r="G233" i="13" s="1"/>
  <c r="G181" i="13"/>
  <c r="O241" i="13"/>
  <c r="O233" i="13" s="1"/>
  <c r="O181" i="13"/>
  <c r="W241" i="13"/>
  <c r="W233" i="13" s="1"/>
  <c r="W181" i="13"/>
  <c r="C261" i="13"/>
  <c r="C253" i="13" s="1"/>
  <c r="C216" i="13"/>
  <c r="K261" i="13"/>
  <c r="K253" i="13" s="1"/>
  <c r="K216" i="13"/>
  <c r="S261" i="13"/>
  <c r="S253" i="13" s="1"/>
  <c r="S216" i="13"/>
  <c r="Q199" i="13"/>
  <c r="I243" i="13"/>
  <c r="Q243" i="13"/>
  <c r="S261" i="14"/>
  <c r="B162" i="15"/>
  <c r="J162" i="15"/>
  <c r="R162" i="15"/>
  <c r="D162" i="15"/>
  <c r="L162" i="15"/>
  <c r="T162" i="15"/>
  <c r="C182" i="15"/>
  <c r="L105" i="11"/>
  <c r="T105" i="11"/>
  <c r="L109" i="11"/>
  <c r="T109" i="11"/>
  <c r="H128" i="11"/>
  <c r="P128" i="11"/>
  <c r="C63" i="12"/>
  <c r="K63" i="12"/>
  <c r="S63" i="12"/>
  <c r="G65" i="12"/>
  <c r="O65" i="12"/>
  <c r="W65" i="12"/>
  <c r="H85" i="12"/>
  <c r="C87" i="12"/>
  <c r="P87" i="12"/>
  <c r="F88" i="12"/>
  <c r="W89" i="12"/>
  <c r="D216" i="13"/>
  <c r="D261" i="14"/>
  <c r="L216" i="13"/>
  <c r="L261" i="14"/>
  <c r="T216" i="13"/>
  <c r="T261" i="14"/>
  <c r="C162" i="13"/>
  <c r="K162" i="13"/>
  <c r="S162" i="13"/>
  <c r="H171" i="13"/>
  <c r="P171" i="13"/>
  <c r="B171" i="13"/>
  <c r="J171" i="13"/>
  <c r="R171" i="13"/>
  <c r="R199" i="13"/>
  <c r="D224" i="13"/>
  <c r="L224" i="13"/>
  <c r="T224" i="13"/>
  <c r="F224" i="13"/>
  <c r="N224" i="13"/>
  <c r="V224" i="13"/>
  <c r="P241" i="13"/>
  <c r="P233" i="13" s="1"/>
  <c r="D261" i="13"/>
  <c r="D253" i="13" s="1"/>
  <c r="C204" i="14"/>
  <c r="K204" i="14"/>
  <c r="S204" i="14"/>
  <c r="E204" i="14"/>
  <c r="M204" i="14"/>
  <c r="U204" i="14"/>
  <c r="G241" i="14"/>
  <c r="F241" i="15"/>
  <c r="F34" i="15"/>
  <c r="F181" i="15" s="1"/>
  <c r="N241" i="15"/>
  <c r="N34" i="15"/>
  <c r="V241" i="15"/>
  <c r="V34" i="15"/>
  <c r="H251" i="15"/>
  <c r="H199" i="15"/>
  <c r="P251" i="15"/>
  <c r="P199" i="15"/>
  <c r="B253" i="15"/>
  <c r="B211" i="15"/>
  <c r="B220" i="15"/>
  <c r="B218" i="15"/>
  <c r="B214" i="15"/>
  <c r="B210" i="15"/>
  <c r="B217" i="15"/>
  <c r="B78" i="12"/>
  <c r="B107" i="4" s="1"/>
  <c r="B213" i="15"/>
  <c r="B209" i="15"/>
  <c r="R253" i="15"/>
  <c r="R211" i="15"/>
  <c r="R220" i="15"/>
  <c r="R218" i="15"/>
  <c r="R214" i="15"/>
  <c r="R210" i="15"/>
  <c r="R213" i="15"/>
  <c r="R209" i="15"/>
  <c r="R217" i="15"/>
  <c r="R78" i="12"/>
  <c r="E105" i="11"/>
  <c r="M105" i="11"/>
  <c r="U105" i="11"/>
  <c r="E109" i="11"/>
  <c r="M109" i="11"/>
  <c r="U109" i="11"/>
  <c r="I128" i="11"/>
  <c r="Q128" i="11"/>
  <c r="B3" i="12"/>
  <c r="J3" i="12"/>
  <c r="R3" i="12"/>
  <c r="D63" i="12"/>
  <c r="L63" i="12"/>
  <c r="T63" i="12"/>
  <c r="H65" i="12"/>
  <c r="P65" i="12"/>
  <c r="N86" i="12"/>
  <c r="D87" i="12"/>
  <c r="L89" i="12"/>
  <c r="C97" i="12"/>
  <c r="C158" i="4" s="1"/>
  <c r="S97" i="12"/>
  <c r="S158" i="4" s="1"/>
  <c r="Q100" i="12"/>
  <c r="Q161" i="4" s="1"/>
  <c r="K101" i="12"/>
  <c r="K162" i="4" s="1"/>
  <c r="H181" i="13"/>
  <c r="C187" i="13"/>
  <c r="K187" i="13"/>
  <c r="S187" i="13"/>
  <c r="E187" i="13"/>
  <c r="M187" i="13"/>
  <c r="U187" i="13"/>
  <c r="D241" i="14"/>
  <c r="L241" i="14"/>
  <c r="T241" i="14"/>
  <c r="H261" i="14"/>
  <c r="P261" i="14"/>
  <c r="O241" i="14"/>
  <c r="E92" i="16"/>
  <c r="M92" i="16"/>
  <c r="U92" i="16"/>
  <c r="G93" i="16"/>
  <c r="G103" i="16"/>
  <c r="G166" i="4" s="1"/>
  <c r="O93" i="16"/>
  <c r="O103" i="16"/>
  <c r="O166" i="4" s="1"/>
  <c r="W103" i="16"/>
  <c r="W166" i="4" s="1"/>
  <c r="W93" i="16"/>
  <c r="E233" i="15"/>
  <c r="E185" i="15"/>
  <c r="M233" i="15"/>
  <c r="M185" i="15"/>
  <c r="U182" i="15"/>
  <c r="U233" i="15"/>
  <c r="U185" i="15"/>
  <c r="G241" i="15"/>
  <c r="O241" i="15"/>
  <c r="W241" i="15"/>
  <c r="I251" i="15"/>
  <c r="Q251" i="15"/>
  <c r="C253" i="15"/>
  <c r="C211" i="15"/>
  <c r="C220" i="15"/>
  <c r="C218" i="15"/>
  <c r="C214" i="15"/>
  <c r="C210" i="15"/>
  <c r="K253" i="15"/>
  <c r="K211" i="15"/>
  <c r="K220" i="15"/>
  <c r="K218" i="15"/>
  <c r="K214" i="15"/>
  <c r="K210" i="15"/>
  <c r="S253" i="15"/>
  <c r="S211" i="15"/>
  <c r="S220" i="15"/>
  <c r="S218" i="15"/>
  <c r="S214" i="15"/>
  <c r="S210" i="15"/>
  <c r="E261" i="15"/>
  <c r="M261" i="15"/>
  <c r="U261" i="15"/>
  <c r="E178" i="15"/>
  <c r="M178" i="15"/>
  <c r="U178" i="15"/>
  <c r="R241" i="15"/>
  <c r="F261" i="15"/>
  <c r="R91" i="16"/>
  <c r="R89" i="16" s="1"/>
  <c r="R52" i="16"/>
  <c r="U174" i="17"/>
  <c r="U175" i="17"/>
  <c r="U167" i="17"/>
  <c r="U163" i="17"/>
  <c r="U173" i="17"/>
  <c r="U169" i="17"/>
  <c r="U165" i="17"/>
  <c r="U161" i="17"/>
  <c r="U53" i="16"/>
  <c r="U168" i="17"/>
  <c r="U166" i="17"/>
  <c r="U164" i="17"/>
  <c r="J241" i="13"/>
  <c r="J233" i="13" s="1"/>
  <c r="D251" i="13"/>
  <c r="D243" i="13" s="1"/>
  <c r="L251" i="13"/>
  <c r="L243" i="13" s="1"/>
  <c r="T251" i="13"/>
  <c r="T243" i="13" s="1"/>
  <c r="F261" i="13"/>
  <c r="F253" i="13" s="1"/>
  <c r="N261" i="13"/>
  <c r="N253" i="13" s="1"/>
  <c r="V261" i="13"/>
  <c r="V253" i="13" s="1"/>
  <c r="C251" i="14"/>
  <c r="K251" i="14"/>
  <c r="S251" i="14"/>
  <c r="E261" i="14"/>
  <c r="M261" i="14"/>
  <c r="U261" i="14"/>
  <c r="H241" i="15"/>
  <c r="P181" i="15"/>
  <c r="P241" i="15"/>
  <c r="B199" i="15"/>
  <c r="B251" i="15"/>
  <c r="J199" i="15"/>
  <c r="J251" i="15"/>
  <c r="R199" i="15"/>
  <c r="R251" i="15"/>
  <c r="E182" i="15"/>
  <c r="M183" i="15"/>
  <c r="G187" i="15"/>
  <c r="O187" i="15"/>
  <c r="W187" i="15"/>
  <c r="Q199" i="15"/>
  <c r="C209" i="15"/>
  <c r="C213" i="15"/>
  <c r="K217" i="15"/>
  <c r="S241" i="15"/>
  <c r="G261" i="15"/>
  <c r="O102" i="16"/>
  <c r="O165" i="4" s="1"/>
  <c r="P79" i="16"/>
  <c r="I173" i="17"/>
  <c r="I169" i="17"/>
  <c r="I165" i="17"/>
  <c r="I161" i="17"/>
  <c r="I175" i="17"/>
  <c r="I167" i="17"/>
  <c r="I174" i="17"/>
  <c r="I172" i="17"/>
  <c r="I170" i="17"/>
  <c r="I168" i="17"/>
  <c r="I166" i="17"/>
  <c r="I164" i="17"/>
  <c r="I162" i="17"/>
  <c r="I163" i="17"/>
  <c r="I53" i="16"/>
  <c r="Q173" i="17"/>
  <c r="Q169" i="17"/>
  <c r="Q165" i="17"/>
  <c r="Q161" i="17"/>
  <c r="Q175" i="17"/>
  <c r="Q167" i="17"/>
  <c r="Q163" i="17"/>
  <c r="Q166" i="17"/>
  <c r="Q164" i="17"/>
  <c r="Q172" i="17"/>
  <c r="Q162" i="17"/>
  <c r="Q53" i="16"/>
  <c r="Q174" i="17"/>
  <c r="Q170" i="17"/>
  <c r="Q168" i="17"/>
  <c r="U162" i="17"/>
  <c r="C181" i="13"/>
  <c r="K181" i="13"/>
  <c r="S181" i="13"/>
  <c r="E251" i="13"/>
  <c r="E243" i="13" s="1"/>
  <c r="M251" i="13"/>
  <c r="M243" i="13" s="1"/>
  <c r="U251" i="13"/>
  <c r="U243" i="13" s="1"/>
  <c r="G261" i="13"/>
  <c r="G253" i="13" s="1"/>
  <c r="O261" i="13"/>
  <c r="O253" i="13" s="1"/>
  <c r="W261" i="13"/>
  <c r="W253" i="13" s="1"/>
  <c r="B181" i="14"/>
  <c r="J181" i="14"/>
  <c r="R181" i="14"/>
  <c r="D251" i="14"/>
  <c r="L251" i="14"/>
  <c r="T251" i="14"/>
  <c r="F261" i="14"/>
  <c r="N261" i="14"/>
  <c r="V261" i="14"/>
  <c r="G34" i="15"/>
  <c r="O34" i="15"/>
  <c r="O181" i="15" s="1"/>
  <c r="W34" i="15"/>
  <c r="I241" i="15"/>
  <c r="Q241" i="15"/>
  <c r="C199" i="15"/>
  <c r="C251" i="15"/>
  <c r="K199" i="15"/>
  <c r="K251" i="15"/>
  <c r="S199" i="15"/>
  <c r="S251" i="15"/>
  <c r="E115" i="15"/>
  <c r="E216" i="15" s="1"/>
  <c r="M115" i="15"/>
  <c r="U115" i="15"/>
  <c r="G216" i="15"/>
  <c r="O216" i="15"/>
  <c r="W216" i="15"/>
  <c r="I179" i="15"/>
  <c r="I171" i="15" s="1"/>
  <c r="Q179" i="15"/>
  <c r="Q171" i="15" s="1"/>
  <c r="Q181" i="15"/>
  <c r="P220" i="15"/>
  <c r="D251" i="15"/>
  <c r="N261" i="15"/>
  <c r="J91" i="16"/>
  <c r="J89" i="16" s="1"/>
  <c r="J52" i="16"/>
  <c r="P102" i="16"/>
  <c r="P165" i="4" s="1"/>
  <c r="J172" i="17"/>
  <c r="J168" i="17"/>
  <c r="J164" i="17"/>
  <c r="J173" i="17"/>
  <c r="J169" i="17"/>
  <c r="J165" i="17"/>
  <c r="J161" i="17"/>
  <c r="J175" i="17"/>
  <c r="J167" i="17"/>
  <c r="J174" i="17"/>
  <c r="J170" i="17"/>
  <c r="J166" i="17"/>
  <c r="J162" i="17"/>
  <c r="R172" i="17"/>
  <c r="R168" i="17"/>
  <c r="R164" i="17"/>
  <c r="R173" i="17"/>
  <c r="R169" i="17"/>
  <c r="R165" i="17"/>
  <c r="R161" i="17"/>
  <c r="R175" i="17"/>
  <c r="R167" i="17"/>
  <c r="R163" i="17"/>
  <c r="R174" i="17"/>
  <c r="R170" i="17"/>
  <c r="R166" i="17"/>
  <c r="J163" i="17"/>
  <c r="U170" i="17"/>
  <c r="G217" i="18"/>
  <c r="G168" i="18"/>
  <c r="G175" i="18"/>
  <c r="G170" i="18"/>
  <c r="G165" i="18"/>
  <c r="G174" i="18"/>
  <c r="G169" i="18"/>
  <c r="G164" i="18"/>
  <c r="G162" i="18"/>
  <c r="G172" i="18"/>
  <c r="G167" i="18"/>
  <c r="T199" i="13"/>
  <c r="C181" i="14"/>
  <c r="K181" i="14"/>
  <c r="S181" i="14"/>
  <c r="E251" i="14"/>
  <c r="M251" i="14"/>
  <c r="U251" i="14"/>
  <c r="H34" i="15"/>
  <c r="H181" i="15" s="1"/>
  <c r="P34" i="15"/>
  <c r="F115" i="15"/>
  <c r="F216" i="15" s="1"/>
  <c r="N115" i="15"/>
  <c r="N216" i="15" s="1"/>
  <c r="V115" i="15"/>
  <c r="V216" i="15" s="1"/>
  <c r="H261" i="15"/>
  <c r="P261" i="15"/>
  <c r="B179" i="15"/>
  <c r="R179" i="15"/>
  <c r="G181" i="15"/>
  <c r="B183" i="15"/>
  <c r="K209" i="15"/>
  <c r="K213" i="15"/>
  <c r="S217" i="15"/>
  <c r="E251" i="15"/>
  <c r="O261" i="15"/>
  <c r="K101" i="16"/>
  <c r="K164" i="4" s="1"/>
  <c r="K52" i="16"/>
  <c r="K91" i="16"/>
  <c r="K89" i="16" s="1"/>
  <c r="K174" i="17"/>
  <c r="K170" i="17"/>
  <c r="K166" i="17"/>
  <c r="K162" i="17"/>
  <c r="K172" i="17"/>
  <c r="K168" i="17"/>
  <c r="K164" i="17"/>
  <c r="K173" i="17"/>
  <c r="K161" i="17"/>
  <c r="K169" i="17"/>
  <c r="K167" i="17"/>
  <c r="K165" i="17"/>
  <c r="K175" i="17"/>
  <c r="K171" i="17"/>
  <c r="S171" i="17"/>
  <c r="K163" i="17"/>
  <c r="G178" i="17"/>
  <c r="O178" i="17"/>
  <c r="W178" i="17"/>
  <c r="I178" i="17"/>
  <c r="Q178" i="17"/>
  <c r="E178" i="17"/>
  <c r="U178" i="17"/>
  <c r="E181" i="13"/>
  <c r="M181" i="13"/>
  <c r="U181" i="13"/>
  <c r="G251" i="13"/>
  <c r="G243" i="13" s="1"/>
  <c r="O251" i="13"/>
  <c r="O243" i="13" s="1"/>
  <c r="W251" i="13"/>
  <c r="W243" i="13" s="1"/>
  <c r="D181" i="14"/>
  <c r="L181" i="14"/>
  <c r="T181" i="14"/>
  <c r="F251" i="14"/>
  <c r="N251" i="14"/>
  <c r="V251" i="14"/>
  <c r="I233" i="15"/>
  <c r="I183" i="15"/>
  <c r="Q233" i="15"/>
  <c r="Q183" i="15"/>
  <c r="G217" i="15"/>
  <c r="G213" i="15"/>
  <c r="G209" i="15"/>
  <c r="G218" i="15"/>
  <c r="G214" i="15"/>
  <c r="G210" i="15"/>
  <c r="G220" i="15"/>
  <c r="O217" i="15"/>
  <c r="O213" i="15"/>
  <c r="O209" i="15"/>
  <c r="O218" i="15"/>
  <c r="O214" i="15"/>
  <c r="O210" i="15"/>
  <c r="O220" i="15"/>
  <c r="W217" i="15"/>
  <c r="W213" i="15"/>
  <c r="W209" i="15"/>
  <c r="W218" i="15"/>
  <c r="W214" i="15"/>
  <c r="W210" i="15"/>
  <c r="W220" i="15"/>
  <c r="I261" i="15"/>
  <c r="Q261" i="15"/>
  <c r="E176" i="15"/>
  <c r="E171" i="15" s="1"/>
  <c r="M176" i="15"/>
  <c r="M171" i="15" s="1"/>
  <c r="U176" i="15"/>
  <c r="I178" i="15"/>
  <c r="Q178" i="15"/>
  <c r="I181" i="15"/>
  <c r="S181" i="15"/>
  <c r="L251" i="15"/>
  <c r="V261" i="15"/>
  <c r="F178" i="17"/>
  <c r="B185" i="15"/>
  <c r="B182" i="15"/>
  <c r="J185" i="15"/>
  <c r="J182" i="15"/>
  <c r="J171" i="15" s="1"/>
  <c r="R185" i="15"/>
  <c r="R182" i="15"/>
  <c r="D241" i="15"/>
  <c r="L241" i="15"/>
  <c r="T241" i="15"/>
  <c r="T181" i="15"/>
  <c r="F251" i="15"/>
  <c r="F199" i="15"/>
  <c r="N251" i="15"/>
  <c r="N199" i="15"/>
  <c r="V251" i="15"/>
  <c r="V199" i="15"/>
  <c r="H218" i="15"/>
  <c r="H214" i="15"/>
  <c r="H210" i="15"/>
  <c r="H253" i="15"/>
  <c r="H211" i="15"/>
  <c r="H217" i="15"/>
  <c r="P218" i="15"/>
  <c r="P214" i="15"/>
  <c r="P210" i="15"/>
  <c r="P253" i="15"/>
  <c r="P211" i="15"/>
  <c r="P217" i="15"/>
  <c r="P213" i="15"/>
  <c r="P209" i="15"/>
  <c r="B261" i="15"/>
  <c r="B216" i="15"/>
  <c r="J261" i="15"/>
  <c r="J216" i="15"/>
  <c r="R261" i="15"/>
  <c r="R216" i="15"/>
  <c r="B178" i="15"/>
  <c r="J178" i="15"/>
  <c r="R178" i="15"/>
  <c r="J181" i="15"/>
  <c r="E183" i="15"/>
  <c r="U183" i="15"/>
  <c r="S209" i="15"/>
  <c r="S204" i="15" s="1"/>
  <c r="G211" i="15"/>
  <c r="S213" i="15"/>
  <c r="C241" i="15"/>
  <c r="M251" i="15"/>
  <c r="W253" i="15"/>
  <c r="W261" i="15"/>
  <c r="M52" i="16"/>
  <c r="F90" i="16"/>
  <c r="F71" i="16"/>
  <c r="N90" i="16"/>
  <c r="N71" i="16"/>
  <c r="V90" i="16"/>
  <c r="V71" i="16"/>
  <c r="C240" i="17"/>
  <c r="K34" i="15"/>
  <c r="K181" i="15" s="1"/>
  <c r="E241" i="15"/>
  <c r="E181" i="15"/>
  <c r="M241" i="15"/>
  <c r="M181" i="15"/>
  <c r="U241" i="15"/>
  <c r="U181" i="15"/>
  <c r="G251" i="15"/>
  <c r="G199" i="15"/>
  <c r="O251" i="15"/>
  <c r="O199" i="15"/>
  <c r="W251" i="15"/>
  <c r="W199" i="15"/>
  <c r="I115" i="15"/>
  <c r="I216" i="15" s="1"/>
  <c r="Q115" i="15"/>
  <c r="Q216" i="15" s="1"/>
  <c r="C261" i="15"/>
  <c r="C216" i="15"/>
  <c r="K261" i="15"/>
  <c r="K216" i="15"/>
  <c r="S261" i="15"/>
  <c r="S216" i="15"/>
  <c r="E179" i="15"/>
  <c r="M179" i="15"/>
  <c r="U179" i="15"/>
  <c r="W181" i="15"/>
  <c r="M182" i="15"/>
  <c r="J233" i="15"/>
  <c r="D92" i="16"/>
  <c r="D52" i="16"/>
  <c r="L92" i="16"/>
  <c r="L52" i="16"/>
  <c r="T92" i="16"/>
  <c r="T52" i="16"/>
  <c r="N93" i="16"/>
  <c r="N103" i="16"/>
  <c r="N166" i="4" s="1"/>
  <c r="V93" i="16"/>
  <c r="V103" i="16"/>
  <c r="V166" i="4" s="1"/>
  <c r="B172" i="17"/>
  <c r="B168" i="17"/>
  <c r="B164" i="17"/>
  <c r="B173" i="17"/>
  <c r="B169" i="17"/>
  <c r="B165" i="17"/>
  <c r="B161" i="17"/>
  <c r="B175" i="17"/>
  <c r="B167" i="17"/>
  <c r="B163" i="17"/>
  <c r="B174" i="17"/>
  <c r="B162" i="17"/>
  <c r="D240" i="17"/>
  <c r="U172" i="17"/>
  <c r="F52" i="16"/>
  <c r="N52" i="16"/>
  <c r="V52" i="16"/>
  <c r="I90" i="16"/>
  <c r="Q90" i="16"/>
  <c r="E101" i="16"/>
  <c r="E164" i="4" s="1"/>
  <c r="M101" i="16"/>
  <c r="M164" i="4" s="1"/>
  <c r="D103" i="16"/>
  <c r="D166" i="4" s="1"/>
  <c r="H175" i="17"/>
  <c r="H167" i="17"/>
  <c r="H163" i="17"/>
  <c r="H172" i="17"/>
  <c r="H168" i="17"/>
  <c r="H164" i="17"/>
  <c r="H174" i="17"/>
  <c r="H170" i="17"/>
  <c r="H166" i="17"/>
  <c r="D173" i="17"/>
  <c r="D169" i="17"/>
  <c r="D165" i="17"/>
  <c r="D161" i="17"/>
  <c r="D174" i="17"/>
  <c r="D170" i="17"/>
  <c r="D166" i="17"/>
  <c r="D162" i="17"/>
  <c r="D172" i="17"/>
  <c r="D168" i="17"/>
  <c r="D164" i="17"/>
  <c r="L173" i="17"/>
  <c r="L169" i="17"/>
  <c r="L165" i="17"/>
  <c r="L161" i="17"/>
  <c r="L174" i="17"/>
  <c r="L170" i="17"/>
  <c r="L166" i="17"/>
  <c r="L162" i="17"/>
  <c r="L172" i="17"/>
  <c r="L168" i="17"/>
  <c r="L164" i="17"/>
  <c r="T173" i="17"/>
  <c r="T169" i="17"/>
  <c r="T165" i="17"/>
  <c r="T161" i="17"/>
  <c r="T174" i="17"/>
  <c r="T170" i="17"/>
  <c r="T166" i="17"/>
  <c r="T162" i="17"/>
  <c r="T172" i="17"/>
  <c r="T168" i="17"/>
  <c r="T164" i="17"/>
  <c r="F184" i="17"/>
  <c r="F235" i="17"/>
  <c r="F229" i="17" s="1"/>
  <c r="N184" i="17"/>
  <c r="N235" i="17"/>
  <c r="N229" i="17" s="1"/>
  <c r="V184" i="17"/>
  <c r="V235" i="17"/>
  <c r="V229" i="17" s="1"/>
  <c r="B246" i="17"/>
  <c r="B203" i="17"/>
  <c r="J246" i="17"/>
  <c r="J203" i="17"/>
  <c r="R246" i="17"/>
  <c r="R203" i="17"/>
  <c r="P162" i="17"/>
  <c r="T163" i="17"/>
  <c r="P169" i="17"/>
  <c r="N172" i="17"/>
  <c r="R184" i="17"/>
  <c r="F190" i="17"/>
  <c r="T217" i="17"/>
  <c r="F217" i="17"/>
  <c r="N217" i="17"/>
  <c r="V217" i="17"/>
  <c r="K226" i="17"/>
  <c r="K217" i="17" s="1"/>
  <c r="L235" i="17"/>
  <c r="L229" i="17" s="1"/>
  <c r="G246" i="17"/>
  <c r="G240" i="17" s="1"/>
  <c r="T248" i="17"/>
  <c r="T240" i="17" s="1"/>
  <c r="I223" i="18"/>
  <c r="I5" i="18"/>
  <c r="I166" i="18" s="1"/>
  <c r="Q223" i="18"/>
  <c r="Q5" i="18"/>
  <c r="Q166" i="18" s="1"/>
  <c r="C226" i="18"/>
  <c r="C5" i="18"/>
  <c r="C166" i="18" s="1"/>
  <c r="C171" i="18"/>
  <c r="K226" i="18"/>
  <c r="K5" i="18"/>
  <c r="S226" i="18"/>
  <c r="S5" i="18"/>
  <c r="E235" i="18"/>
  <c r="E184" i="18"/>
  <c r="M235" i="18"/>
  <c r="M184" i="18"/>
  <c r="U235" i="18"/>
  <c r="U184" i="18"/>
  <c r="G237" i="18"/>
  <c r="G190" i="18"/>
  <c r="O237" i="18"/>
  <c r="W237" i="18"/>
  <c r="W190" i="18"/>
  <c r="I246" i="18"/>
  <c r="I203" i="18"/>
  <c r="Q246" i="18"/>
  <c r="C248" i="18"/>
  <c r="C209" i="18"/>
  <c r="K248" i="18"/>
  <c r="K209" i="18"/>
  <c r="S248" i="18"/>
  <c r="S209" i="18"/>
  <c r="V163" i="18"/>
  <c r="O165" i="18"/>
  <c r="V168" i="18"/>
  <c r="O170" i="18"/>
  <c r="V173" i="18"/>
  <c r="D91" i="16"/>
  <c r="D89" i="16" s="1"/>
  <c r="L91" i="16"/>
  <c r="L89" i="16" s="1"/>
  <c r="T91" i="16"/>
  <c r="F92" i="16"/>
  <c r="N92" i="16"/>
  <c r="V92" i="16"/>
  <c r="H93" i="16"/>
  <c r="E226" i="17"/>
  <c r="E217" i="17" s="1"/>
  <c r="E171" i="17"/>
  <c r="M226" i="17"/>
  <c r="M217" i="17" s="1"/>
  <c r="M171" i="17"/>
  <c r="U226" i="17"/>
  <c r="U217" i="17" s="1"/>
  <c r="U171" i="17"/>
  <c r="G235" i="17"/>
  <c r="G184" i="17"/>
  <c r="O235" i="17"/>
  <c r="O229" i="17" s="1"/>
  <c r="O184" i="17"/>
  <c r="W235" i="17"/>
  <c r="W184" i="17"/>
  <c r="I190" i="17"/>
  <c r="I237" i="17"/>
  <c r="Q190" i="17"/>
  <c r="Q237" i="17"/>
  <c r="E248" i="17"/>
  <c r="E209" i="17"/>
  <c r="M248" i="17"/>
  <c r="M240" i="17" s="1"/>
  <c r="M209" i="17"/>
  <c r="E162" i="17"/>
  <c r="T167" i="17"/>
  <c r="M190" i="17"/>
  <c r="I197" i="17"/>
  <c r="Q197" i="17"/>
  <c r="C197" i="17"/>
  <c r="K197" i="17"/>
  <c r="S197" i="17"/>
  <c r="L226" i="17"/>
  <c r="L217" i="17" s="1"/>
  <c r="S235" i="17"/>
  <c r="G237" i="17"/>
  <c r="H246" i="17"/>
  <c r="H240" i="17" s="1"/>
  <c r="F217" i="18"/>
  <c r="F174" i="18"/>
  <c r="F170" i="18"/>
  <c r="F162" i="18"/>
  <c r="F161" i="18"/>
  <c r="F173" i="18"/>
  <c r="F168" i="18"/>
  <c r="F163" i="18"/>
  <c r="F175" i="18"/>
  <c r="F169" i="18"/>
  <c r="F164" i="18"/>
  <c r="W165" i="18"/>
  <c r="O167" i="18"/>
  <c r="O190" i="18"/>
  <c r="I92" i="16"/>
  <c r="Q92" i="16"/>
  <c r="C93" i="16"/>
  <c r="K93" i="16"/>
  <c r="S93" i="16"/>
  <c r="C5" i="17"/>
  <c r="C217" i="19" s="1"/>
  <c r="M174" i="17"/>
  <c r="M175" i="17"/>
  <c r="M167" i="17"/>
  <c r="M163" i="17"/>
  <c r="M173" i="17"/>
  <c r="M169" i="17"/>
  <c r="M165" i="17"/>
  <c r="V174" i="17"/>
  <c r="V170" i="17"/>
  <c r="V166" i="17"/>
  <c r="V162" i="17"/>
  <c r="V175" i="17"/>
  <c r="V167" i="17"/>
  <c r="V163" i="17"/>
  <c r="V173" i="17"/>
  <c r="V169" i="17"/>
  <c r="V165" i="17"/>
  <c r="H226" i="17"/>
  <c r="H217" i="17" s="1"/>
  <c r="H171" i="17"/>
  <c r="P226" i="17"/>
  <c r="P217" i="17" s="1"/>
  <c r="P171" i="17"/>
  <c r="D237" i="17"/>
  <c r="D190" i="17"/>
  <c r="L237" i="17"/>
  <c r="L190" i="17"/>
  <c r="T237" i="17"/>
  <c r="T229" i="17" s="1"/>
  <c r="T190" i="17"/>
  <c r="F203" i="17"/>
  <c r="F246" i="17"/>
  <c r="F240" i="17" s="1"/>
  <c r="N203" i="17"/>
  <c r="N246" i="17"/>
  <c r="N240" i="17" s="1"/>
  <c r="V203" i="17"/>
  <c r="V246" i="17"/>
  <c r="V240" i="17" s="1"/>
  <c r="F161" i="17"/>
  <c r="L163" i="17"/>
  <c r="H165" i="17"/>
  <c r="F168" i="17"/>
  <c r="E170" i="17"/>
  <c r="D171" i="17"/>
  <c r="H178" i="17"/>
  <c r="P178" i="17"/>
  <c r="B178" i="17"/>
  <c r="J178" i="17"/>
  <c r="R178" i="17"/>
  <c r="D178" i="17"/>
  <c r="L178" i="17"/>
  <c r="T178" i="17"/>
  <c r="B184" i="17"/>
  <c r="V190" i="17"/>
  <c r="P237" i="17"/>
  <c r="P229" i="17" s="1"/>
  <c r="W246" i="17"/>
  <c r="W240" i="17" s="1"/>
  <c r="D248" i="17"/>
  <c r="N217" i="18"/>
  <c r="N174" i="18"/>
  <c r="N170" i="18"/>
  <c r="N162" i="18"/>
  <c r="N169" i="18"/>
  <c r="N164" i="18"/>
  <c r="N161" i="18"/>
  <c r="N173" i="18"/>
  <c r="N168" i="18"/>
  <c r="N163" i="18"/>
  <c r="N172" i="18"/>
  <c r="N167" i="18"/>
  <c r="G171" i="18"/>
  <c r="E246" i="18"/>
  <c r="G197" i="18"/>
  <c r="O197" i="18"/>
  <c r="W197" i="18"/>
  <c r="I197" i="18"/>
  <c r="Q197" i="18"/>
  <c r="E197" i="18"/>
  <c r="M197" i="18"/>
  <c r="E237" i="18"/>
  <c r="L93" i="16"/>
  <c r="T93" i="16"/>
  <c r="E175" i="17"/>
  <c r="E167" i="17"/>
  <c r="E163" i="17"/>
  <c r="E173" i="17"/>
  <c r="E169" i="17"/>
  <c r="E165" i="17"/>
  <c r="N174" i="17"/>
  <c r="N170" i="17"/>
  <c r="N166" i="17"/>
  <c r="N162" i="17"/>
  <c r="N175" i="17"/>
  <c r="N167" i="17"/>
  <c r="N163" i="17"/>
  <c r="N173" i="17"/>
  <c r="N169" i="17"/>
  <c r="N165" i="17"/>
  <c r="I226" i="17"/>
  <c r="I217" i="17" s="1"/>
  <c r="I171" i="17"/>
  <c r="Q226" i="19"/>
  <c r="Q226" i="17"/>
  <c r="Q217" i="17" s="1"/>
  <c r="Q171" i="17"/>
  <c r="I209" i="17"/>
  <c r="I248" i="17"/>
  <c r="Q209" i="17"/>
  <c r="Q248" i="17"/>
  <c r="M164" i="17"/>
  <c r="H169" i="17"/>
  <c r="E174" i="17"/>
  <c r="L175" i="17"/>
  <c r="H209" i="17"/>
  <c r="C235" i="17"/>
  <c r="W237" i="17"/>
  <c r="E240" i="17"/>
  <c r="U240" i="17"/>
  <c r="K248" i="17"/>
  <c r="K240" i="17" s="1"/>
  <c r="O217" i="18"/>
  <c r="O161" i="18"/>
  <c r="O173" i="18"/>
  <c r="O168" i="18"/>
  <c r="O163" i="18"/>
  <c r="O175" i="18"/>
  <c r="O162" i="18"/>
  <c r="O174" i="18"/>
  <c r="O169" i="18"/>
  <c r="O164" i="18"/>
  <c r="M237" i="18"/>
  <c r="H71" i="16"/>
  <c r="P71" i="16"/>
  <c r="F174" i="17"/>
  <c r="F170" i="17"/>
  <c r="F166" i="17"/>
  <c r="F162" i="17"/>
  <c r="F175" i="17"/>
  <c r="F167" i="17"/>
  <c r="F163" i="17"/>
  <c r="F173" i="17"/>
  <c r="F169" i="17"/>
  <c r="F165" i="17"/>
  <c r="B226" i="17"/>
  <c r="B217" i="17" s="1"/>
  <c r="B171" i="17"/>
  <c r="J226" i="17"/>
  <c r="J217" i="17" s="1"/>
  <c r="J171" i="17"/>
  <c r="R226" i="17"/>
  <c r="R217" i="17" s="1"/>
  <c r="R171" i="17"/>
  <c r="B209" i="17"/>
  <c r="B248" i="17"/>
  <c r="B240" i="17" s="1"/>
  <c r="J209" i="17"/>
  <c r="J248" i="17"/>
  <c r="J240" i="17" s="1"/>
  <c r="R209" i="17"/>
  <c r="R248" i="17"/>
  <c r="H161" i="17"/>
  <c r="V161" i="17"/>
  <c r="M162" i="17"/>
  <c r="N164" i="17"/>
  <c r="M166" i="17"/>
  <c r="L167" i="17"/>
  <c r="M168" i="17"/>
  <c r="H173" i="17"/>
  <c r="J184" i="17"/>
  <c r="I229" i="17"/>
  <c r="D235" i="17"/>
  <c r="L248" i="17"/>
  <c r="L240" i="17" s="1"/>
  <c r="I226" i="18"/>
  <c r="Q226" i="18"/>
  <c r="Q248" i="18"/>
  <c r="Q203" i="18"/>
  <c r="H226" i="19"/>
  <c r="P226" i="19"/>
  <c r="M237" i="19"/>
  <c r="U237" i="19"/>
  <c r="P175" i="17"/>
  <c r="P167" i="17"/>
  <c r="P163" i="17"/>
  <c r="P172" i="17"/>
  <c r="P168" i="17"/>
  <c r="P164" i="17"/>
  <c r="P174" i="17"/>
  <c r="P170" i="17"/>
  <c r="P166" i="17"/>
  <c r="E184" i="17"/>
  <c r="E235" i="17"/>
  <c r="E229" i="17" s="1"/>
  <c r="M184" i="17"/>
  <c r="M235" i="17"/>
  <c r="M229" i="17" s="1"/>
  <c r="U184" i="17"/>
  <c r="U235" i="17"/>
  <c r="U229" i="17" s="1"/>
  <c r="I246" i="17"/>
  <c r="I203" i="17"/>
  <c r="Q246" i="17"/>
  <c r="Q203" i="17"/>
  <c r="D163" i="17"/>
  <c r="P165" i="17"/>
  <c r="N168" i="17"/>
  <c r="M170" i="17"/>
  <c r="L171" i="17"/>
  <c r="M172" i="17"/>
  <c r="T175" i="17"/>
  <c r="C178" i="17"/>
  <c r="K178" i="17"/>
  <c r="S178" i="17"/>
  <c r="E190" i="17"/>
  <c r="C217" i="17"/>
  <c r="S217" i="17"/>
  <c r="D226" i="17"/>
  <c r="D217" i="17" s="1"/>
  <c r="K235" i="17"/>
  <c r="S248" i="17"/>
  <c r="S240" i="17" s="1"/>
  <c r="V217" i="18"/>
  <c r="V174" i="18"/>
  <c r="V170" i="18"/>
  <c r="V162" i="18"/>
  <c r="V169" i="18"/>
  <c r="V164" i="18"/>
  <c r="V161" i="18"/>
  <c r="V165" i="18"/>
  <c r="V172" i="18"/>
  <c r="V167" i="18"/>
  <c r="H223" i="18"/>
  <c r="H5" i="18"/>
  <c r="H166" i="18" s="1"/>
  <c r="P223" i="18"/>
  <c r="P166" i="18"/>
  <c r="P5" i="18"/>
  <c r="B226" i="18"/>
  <c r="B5" i="18"/>
  <c r="J226" i="18"/>
  <c r="J5" i="18"/>
  <c r="R226" i="18"/>
  <c r="R5" i="18"/>
  <c r="R166" i="18" s="1"/>
  <c r="R171" i="18"/>
  <c r="D235" i="18"/>
  <c r="D184" i="18"/>
  <c r="L235" i="18"/>
  <c r="L184" i="18"/>
  <c r="T235" i="18"/>
  <c r="F237" i="18"/>
  <c r="F190" i="18"/>
  <c r="N237" i="18"/>
  <c r="N190" i="18"/>
  <c r="V237" i="18"/>
  <c r="V190" i="18"/>
  <c r="H246" i="18"/>
  <c r="H203" i="18"/>
  <c r="P246" i="18"/>
  <c r="P203" i="18"/>
  <c r="B209" i="18"/>
  <c r="B248" i="18"/>
  <c r="J209" i="18"/>
  <c r="J248" i="18"/>
  <c r="R209" i="18"/>
  <c r="R248" i="18"/>
  <c r="N165" i="18"/>
  <c r="D178" i="18"/>
  <c r="L178" i="18"/>
  <c r="T184" i="18"/>
  <c r="V197" i="18"/>
  <c r="I217" i="19"/>
  <c r="I173" i="19"/>
  <c r="I169" i="19"/>
  <c r="I165" i="19"/>
  <c r="I167" i="19"/>
  <c r="I176" i="19"/>
  <c r="I160" i="19" s="1"/>
  <c r="I172" i="19"/>
  <c r="I168" i="19"/>
  <c r="Q173" i="19"/>
  <c r="Q169" i="19"/>
  <c r="Q165" i="19"/>
  <c r="Q217" i="19"/>
  <c r="Q167" i="19"/>
  <c r="Q176" i="19"/>
  <c r="Q172" i="19"/>
  <c r="Q168" i="19"/>
  <c r="H229" i="19"/>
  <c r="H192" i="19"/>
  <c r="H185" i="19"/>
  <c r="H187" i="19"/>
  <c r="H183" i="19"/>
  <c r="H191" i="19"/>
  <c r="H188" i="19"/>
  <c r="U209" i="17"/>
  <c r="D5" i="18"/>
  <c r="L5" i="18"/>
  <c r="L166" i="18" s="1"/>
  <c r="T5" i="18"/>
  <c r="F223" i="18"/>
  <c r="F166" i="18"/>
  <c r="N223" i="18"/>
  <c r="N166" i="18"/>
  <c r="V223" i="18"/>
  <c r="V166" i="18"/>
  <c r="H226" i="18"/>
  <c r="P226" i="18"/>
  <c r="P171" i="18"/>
  <c r="B235" i="18"/>
  <c r="J235" i="18"/>
  <c r="R235" i="18"/>
  <c r="D237" i="18"/>
  <c r="L237" i="18"/>
  <c r="T237" i="18"/>
  <c r="F203" i="18"/>
  <c r="F246" i="18"/>
  <c r="N203" i="18"/>
  <c r="N246" i="18"/>
  <c r="V203" i="18"/>
  <c r="V246" i="18"/>
  <c r="H248" i="18"/>
  <c r="P248" i="18"/>
  <c r="Q171" i="18"/>
  <c r="R184" i="18"/>
  <c r="L190" i="18"/>
  <c r="M246" i="18"/>
  <c r="I248" i="18"/>
  <c r="F226" i="19"/>
  <c r="F5" i="19"/>
  <c r="F171" i="19" s="1"/>
  <c r="N226" i="19"/>
  <c r="N5" i="19"/>
  <c r="N171" i="19" s="1"/>
  <c r="V226" i="19"/>
  <c r="V5" i="19"/>
  <c r="V171" i="19" s="1"/>
  <c r="I235" i="19"/>
  <c r="Q235" i="19"/>
  <c r="M246" i="19"/>
  <c r="U246" i="19"/>
  <c r="H184" i="17"/>
  <c r="P184" i="17"/>
  <c r="F209" i="17"/>
  <c r="N209" i="17"/>
  <c r="V209" i="17"/>
  <c r="E217" i="18"/>
  <c r="U217" i="18"/>
  <c r="C235" i="18"/>
  <c r="K235" i="18"/>
  <c r="S235" i="18"/>
  <c r="G246" i="18"/>
  <c r="G203" i="18"/>
  <c r="O246" i="18"/>
  <c r="O203" i="18"/>
  <c r="W246" i="18"/>
  <c r="W203" i="18"/>
  <c r="E162" i="18"/>
  <c r="M165" i="18"/>
  <c r="E167" i="18"/>
  <c r="U170" i="18"/>
  <c r="E172" i="18"/>
  <c r="U175" i="18"/>
  <c r="S184" i="18"/>
  <c r="U246" i="18"/>
  <c r="D171" i="19"/>
  <c r="D167" i="19"/>
  <c r="D217" i="19"/>
  <c r="D176" i="19"/>
  <c r="D172" i="19"/>
  <c r="D168" i="19"/>
  <c r="T171" i="19"/>
  <c r="T167" i="19"/>
  <c r="T217" i="19"/>
  <c r="T176" i="19"/>
  <c r="T172" i="19"/>
  <c r="T168" i="19"/>
  <c r="B235" i="19"/>
  <c r="B184" i="19"/>
  <c r="B61" i="19"/>
  <c r="J235" i="19"/>
  <c r="J61" i="19"/>
  <c r="J184" i="19"/>
  <c r="R235" i="19"/>
  <c r="R61" i="19"/>
  <c r="R190" i="19" s="1"/>
  <c r="D237" i="19"/>
  <c r="D61" i="19"/>
  <c r="D190" i="19" s="1"/>
  <c r="L237" i="19"/>
  <c r="L61" i="19"/>
  <c r="T237" i="19"/>
  <c r="T61" i="19"/>
  <c r="T190" i="19" s="1"/>
  <c r="F246" i="19"/>
  <c r="F203" i="19"/>
  <c r="N246" i="19"/>
  <c r="N203" i="19"/>
  <c r="V246" i="19"/>
  <c r="V203" i="19"/>
  <c r="H209" i="19"/>
  <c r="H248" i="19"/>
  <c r="P209" i="19"/>
  <c r="P248" i="19"/>
  <c r="R184" i="19"/>
  <c r="D226" i="18"/>
  <c r="L226" i="18"/>
  <c r="T226" i="18"/>
  <c r="F235" i="18"/>
  <c r="F184" i="18"/>
  <c r="N235" i="18"/>
  <c r="N184" i="18"/>
  <c r="V235" i="18"/>
  <c r="V184" i="18"/>
  <c r="H237" i="18"/>
  <c r="P237" i="18"/>
  <c r="B246" i="18"/>
  <c r="J246" i="18"/>
  <c r="R246" i="18"/>
  <c r="D248" i="18"/>
  <c r="D209" i="18"/>
  <c r="L248" i="18"/>
  <c r="L209" i="18"/>
  <c r="T248" i="18"/>
  <c r="T209" i="18"/>
  <c r="U166" i="18"/>
  <c r="E168" i="18"/>
  <c r="E173" i="18"/>
  <c r="B184" i="18"/>
  <c r="U237" i="18"/>
  <c r="G190" i="19"/>
  <c r="W190" i="19"/>
  <c r="D165" i="19"/>
  <c r="T169" i="19"/>
  <c r="F171" i="17"/>
  <c r="N171" i="17"/>
  <c r="V171" i="17"/>
  <c r="B237" i="17"/>
  <c r="B229" i="17" s="1"/>
  <c r="J237" i="17"/>
  <c r="J229" i="17" s="1"/>
  <c r="R237" i="17"/>
  <c r="R229" i="17" s="1"/>
  <c r="E226" i="18"/>
  <c r="M226" i="18"/>
  <c r="U226" i="18"/>
  <c r="G235" i="18"/>
  <c r="O235" i="18"/>
  <c r="W235" i="18"/>
  <c r="I237" i="18"/>
  <c r="I190" i="18"/>
  <c r="Q237" i="18"/>
  <c r="Q190" i="18"/>
  <c r="C203" i="18"/>
  <c r="C246" i="18"/>
  <c r="K203" i="18"/>
  <c r="K246" i="18"/>
  <c r="S203" i="18"/>
  <c r="S246" i="18"/>
  <c r="E248" i="18"/>
  <c r="M248" i="18"/>
  <c r="U248" i="18"/>
  <c r="E161" i="18"/>
  <c r="U164" i="18"/>
  <c r="D166" i="18"/>
  <c r="M166" i="18"/>
  <c r="W166" i="18"/>
  <c r="U169" i="18"/>
  <c r="D171" i="18"/>
  <c r="M171" i="18"/>
  <c r="Q178" i="18"/>
  <c r="C184" i="18"/>
  <c r="O184" i="18"/>
  <c r="T190" i="18"/>
  <c r="E203" i="18"/>
  <c r="L171" i="19"/>
  <c r="L167" i="19"/>
  <c r="L176" i="19"/>
  <c r="L172" i="19"/>
  <c r="L168" i="19"/>
  <c r="L217" i="19"/>
  <c r="C171" i="19"/>
  <c r="C167" i="19"/>
  <c r="C176" i="19"/>
  <c r="C172" i="19"/>
  <c r="C168" i="19"/>
  <c r="C173" i="19"/>
  <c r="C169" i="19"/>
  <c r="C165" i="19"/>
  <c r="C160" i="19" s="1"/>
  <c r="K217" i="19"/>
  <c r="K171" i="19"/>
  <c r="K167" i="19"/>
  <c r="K176" i="19"/>
  <c r="K172" i="19"/>
  <c r="K168" i="19"/>
  <c r="K173" i="19"/>
  <c r="K169" i="19"/>
  <c r="K165" i="19"/>
  <c r="S217" i="19"/>
  <c r="S171" i="19"/>
  <c r="S167" i="19"/>
  <c r="S176" i="19"/>
  <c r="S172" i="19"/>
  <c r="S168" i="19"/>
  <c r="S173" i="19"/>
  <c r="S169" i="19"/>
  <c r="S165" i="19"/>
  <c r="F191" i="19"/>
  <c r="F229" i="19"/>
  <c r="F192" i="19"/>
  <c r="F188" i="19"/>
  <c r="F187" i="19"/>
  <c r="F185" i="19"/>
  <c r="N191" i="19"/>
  <c r="N229" i="19"/>
  <c r="N192" i="19"/>
  <c r="N188" i="19"/>
  <c r="N187" i="19"/>
  <c r="V191" i="19"/>
  <c r="V229" i="19"/>
  <c r="V192" i="19"/>
  <c r="V188" i="19"/>
  <c r="V185" i="19"/>
  <c r="H190" i="19"/>
  <c r="L165" i="19"/>
  <c r="F183" i="19"/>
  <c r="V187" i="19"/>
  <c r="E197" i="19"/>
  <c r="M197" i="19"/>
  <c r="U197" i="19"/>
  <c r="F226" i="18"/>
  <c r="N226" i="18"/>
  <c r="V226" i="18"/>
  <c r="H235" i="18"/>
  <c r="P235" i="18"/>
  <c r="B237" i="18"/>
  <c r="B190" i="18"/>
  <c r="J237" i="18"/>
  <c r="J190" i="18"/>
  <c r="R237" i="18"/>
  <c r="R190" i="18"/>
  <c r="D246" i="18"/>
  <c r="L246" i="18"/>
  <c r="T246" i="18"/>
  <c r="F248" i="18"/>
  <c r="N248" i="18"/>
  <c r="V248" i="18"/>
  <c r="M164" i="18"/>
  <c r="E166" i="18"/>
  <c r="O166" i="18"/>
  <c r="M169" i="18"/>
  <c r="E171" i="18"/>
  <c r="N171" i="18"/>
  <c r="U174" i="18"/>
  <c r="B178" i="18"/>
  <c r="J178" i="18"/>
  <c r="R178" i="18"/>
  <c r="P184" i="18"/>
  <c r="H190" i="18"/>
  <c r="C197" i="18"/>
  <c r="K197" i="18"/>
  <c r="S197" i="18"/>
  <c r="H209" i="18"/>
  <c r="P229" i="19"/>
  <c r="P192" i="19"/>
  <c r="P185" i="19"/>
  <c r="P191" i="19"/>
  <c r="P187" i="19"/>
  <c r="P183" i="19"/>
  <c r="P188" i="19"/>
  <c r="G229" i="19"/>
  <c r="G187" i="19"/>
  <c r="G185" i="19"/>
  <c r="G183" i="19"/>
  <c r="G192" i="19"/>
  <c r="G191" i="19"/>
  <c r="G188" i="19"/>
  <c r="O229" i="19"/>
  <c r="O192" i="19"/>
  <c r="O188" i="19"/>
  <c r="O191" i="19"/>
  <c r="O187" i="19"/>
  <c r="O185" i="19"/>
  <c r="O183" i="19"/>
  <c r="W229" i="19"/>
  <c r="W188" i="19"/>
  <c r="W184" i="19"/>
  <c r="W192" i="19"/>
  <c r="W191" i="19"/>
  <c r="W187" i="19"/>
  <c r="W183" i="19"/>
  <c r="L160" i="19"/>
  <c r="T165" i="19"/>
  <c r="N183" i="19"/>
  <c r="G226" i="18"/>
  <c r="O226" i="18"/>
  <c r="W226" i="18"/>
  <c r="C237" i="18"/>
  <c r="K237" i="18"/>
  <c r="S237" i="18"/>
  <c r="G209" i="18"/>
  <c r="G248" i="18"/>
  <c r="O209" i="18"/>
  <c r="O248" i="18"/>
  <c r="W209" i="18"/>
  <c r="W248" i="18"/>
  <c r="U162" i="18"/>
  <c r="E164" i="18"/>
  <c r="G166" i="18"/>
  <c r="U167" i="18"/>
  <c r="E169" i="18"/>
  <c r="F171" i="18"/>
  <c r="O171" i="18"/>
  <c r="U172" i="18"/>
  <c r="M174" i="18"/>
  <c r="G184" i="18"/>
  <c r="K190" i="18"/>
  <c r="D197" i="18"/>
  <c r="L197" i="18"/>
  <c r="T197" i="18"/>
  <c r="J203" i="18"/>
  <c r="G197" i="19"/>
  <c r="W197" i="19"/>
  <c r="Q197" i="19"/>
  <c r="N146" i="21"/>
  <c r="V146" i="21"/>
  <c r="B5" i="19"/>
  <c r="B171" i="19" s="1"/>
  <c r="J5" i="19"/>
  <c r="R5" i="19"/>
  <c r="D226" i="19"/>
  <c r="L226" i="19"/>
  <c r="T226" i="19"/>
  <c r="H235" i="19"/>
  <c r="P235" i="19"/>
  <c r="B237" i="19"/>
  <c r="B190" i="19"/>
  <c r="J237" i="19"/>
  <c r="J190" i="19"/>
  <c r="R237" i="19"/>
  <c r="D203" i="19"/>
  <c r="D246" i="19"/>
  <c r="L203" i="19"/>
  <c r="L246" i="19"/>
  <c r="T203" i="19"/>
  <c r="T246" i="19"/>
  <c r="F248" i="19"/>
  <c r="F209" i="19"/>
  <c r="N248" i="19"/>
  <c r="N209" i="19"/>
  <c r="V248" i="19"/>
  <c r="V209" i="19"/>
  <c r="H168" i="19"/>
  <c r="P168" i="19"/>
  <c r="H172" i="19"/>
  <c r="P172" i="19"/>
  <c r="G184" i="19"/>
  <c r="P184" i="19"/>
  <c r="C185" i="19"/>
  <c r="S187" i="19"/>
  <c r="Q191" i="19"/>
  <c r="Q192" i="19"/>
  <c r="I226" i="19"/>
  <c r="R205" i="21"/>
  <c r="M158" i="23"/>
  <c r="M154" i="23"/>
  <c r="M161" i="23"/>
  <c r="M163" i="23"/>
  <c r="M151" i="23"/>
  <c r="M155" i="23"/>
  <c r="E226" i="19"/>
  <c r="M226" i="19"/>
  <c r="U226" i="19"/>
  <c r="C237" i="19"/>
  <c r="K237" i="19"/>
  <c r="S237" i="19"/>
  <c r="G248" i="19"/>
  <c r="O248" i="19"/>
  <c r="W248" i="19"/>
  <c r="G167" i="19"/>
  <c r="O167" i="19"/>
  <c r="W167" i="19"/>
  <c r="H184" i="19"/>
  <c r="Q184" i="19"/>
  <c r="K187" i="19"/>
  <c r="Q188" i="19"/>
  <c r="S190" i="19"/>
  <c r="G209" i="19"/>
  <c r="L175" i="21"/>
  <c r="G192" i="22"/>
  <c r="G141" i="22"/>
  <c r="G132" i="22" s="1"/>
  <c r="O192" i="22"/>
  <c r="O141" i="22"/>
  <c r="O132" i="22" s="1"/>
  <c r="W192" i="22"/>
  <c r="W141" i="22"/>
  <c r="W132" i="22" s="1"/>
  <c r="I201" i="22"/>
  <c r="I153" i="22"/>
  <c r="Q201" i="22"/>
  <c r="Q153" i="22"/>
  <c r="C157" i="22"/>
  <c r="C202" i="22"/>
  <c r="K157" i="22"/>
  <c r="K202" i="22"/>
  <c r="S157" i="22"/>
  <c r="S202" i="22"/>
  <c r="E203" i="22"/>
  <c r="E160" i="22"/>
  <c r="M203" i="22"/>
  <c r="M160" i="22"/>
  <c r="U203" i="22"/>
  <c r="U160" i="22"/>
  <c r="G211" i="22"/>
  <c r="G171" i="22"/>
  <c r="O211" i="22"/>
  <c r="O171" i="22"/>
  <c r="W211" i="22"/>
  <c r="W171" i="22"/>
  <c r="Q213" i="22"/>
  <c r="Q175" i="22"/>
  <c r="E217" i="19"/>
  <c r="M217" i="19"/>
  <c r="U217" i="19"/>
  <c r="G226" i="19"/>
  <c r="O226" i="19"/>
  <c r="W226" i="19"/>
  <c r="C235" i="19"/>
  <c r="K235" i="19"/>
  <c r="S235" i="19"/>
  <c r="G246" i="19"/>
  <c r="O246" i="19"/>
  <c r="W246" i="19"/>
  <c r="E165" i="19"/>
  <c r="M165" i="19"/>
  <c r="U165" i="19"/>
  <c r="E169" i="19"/>
  <c r="M169" i="19"/>
  <c r="U169" i="19"/>
  <c r="I171" i="19"/>
  <c r="Q171" i="19"/>
  <c r="E173" i="19"/>
  <c r="M173" i="19"/>
  <c r="U173" i="19"/>
  <c r="S184" i="19"/>
  <c r="S188" i="19"/>
  <c r="K190" i="19"/>
  <c r="W209" i="19"/>
  <c r="I248" i="19"/>
  <c r="B192" i="21"/>
  <c r="B183" i="21" s="1"/>
  <c r="B141" i="21"/>
  <c r="B132" i="21" s="1"/>
  <c r="J192" i="21"/>
  <c r="J183" i="21" s="1"/>
  <c r="J141" i="21"/>
  <c r="J132" i="21" s="1"/>
  <c r="R192" i="21"/>
  <c r="R141" i="21"/>
  <c r="R132" i="21" s="1"/>
  <c r="F157" i="21"/>
  <c r="F202" i="21"/>
  <c r="N157" i="21"/>
  <c r="N202" i="21"/>
  <c r="N194" i="21" s="1"/>
  <c r="V157" i="21"/>
  <c r="V202" i="21"/>
  <c r="V194" i="21" s="1"/>
  <c r="H203" i="21"/>
  <c r="H160" i="21"/>
  <c r="P203" i="21"/>
  <c r="P160" i="21"/>
  <c r="B211" i="21"/>
  <c r="B205" i="21" s="1"/>
  <c r="B171" i="21"/>
  <c r="J211" i="21"/>
  <c r="J205" i="21" s="1"/>
  <c r="J171" i="21"/>
  <c r="R211" i="21"/>
  <c r="R171" i="21"/>
  <c r="P132" i="21"/>
  <c r="D132" i="21"/>
  <c r="L132" i="21"/>
  <c r="T132" i="21"/>
  <c r="D153" i="21"/>
  <c r="E183" i="21"/>
  <c r="M183" i="21"/>
  <c r="U183" i="21"/>
  <c r="G183" i="21"/>
  <c r="O183" i="21"/>
  <c r="W183" i="21"/>
  <c r="I183" i="21"/>
  <c r="Q183" i="21"/>
  <c r="D235" i="19"/>
  <c r="L235" i="19"/>
  <c r="T235" i="19"/>
  <c r="F237" i="19"/>
  <c r="N237" i="19"/>
  <c r="V237" i="19"/>
  <c r="H246" i="19"/>
  <c r="P246" i="19"/>
  <c r="B248" i="19"/>
  <c r="J248" i="19"/>
  <c r="R248" i="19"/>
  <c r="K184" i="19"/>
  <c r="Q185" i="19"/>
  <c r="K188" i="19"/>
  <c r="M190" i="19"/>
  <c r="K191" i="19"/>
  <c r="K192" i="19"/>
  <c r="Q248" i="19"/>
  <c r="C205" i="21"/>
  <c r="K205" i="21"/>
  <c r="S205" i="21"/>
  <c r="L153" i="21"/>
  <c r="V183" i="21"/>
  <c r="R183" i="21"/>
  <c r="C194" i="21"/>
  <c r="K194" i="21"/>
  <c r="S194" i="21"/>
  <c r="E235" i="19"/>
  <c r="M235" i="19"/>
  <c r="U235" i="19"/>
  <c r="G237" i="19"/>
  <c r="O237" i="19"/>
  <c r="W237" i="19"/>
  <c r="I246" i="19"/>
  <c r="Q246" i="19"/>
  <c r="C248" i="19"/>
  <c r="K248" i="19"/>
  <c r="S248" i="19"/>
  <c r="G165" i="19"/>
  <c r="O165" i="19"/>
  <c r="O160" i="19" s="1"/>
  <c r="W165" i="19"/>
  <c r="E168" i="19"/>
  <c r="M168" i="19"/>
  <c r="U168" i="19"/>
  <c r="G169" i="19"/>
  <c r="O169" i="19"/>
  <c r="W169" i="19"/>
  <c r="E172" i="19"/>
  <c r="M172" i="19"/>
  <c r="U172" i="19"/>
  <c r="G173" i="19"/>
  <c r="O173" i="19"/>
  <c r="W173" i="19"/>
  <c r="E176" i="19"/>
  <c r="M176" i="19"/>
  <c r="U176" i="19"/>
  <c r="I183" i="19"/>
  <c r="Q183" i="19"/>
  <c r="Q178" i="19" s="1"/>
  <c r="C184" i="19"/>
  <c r="I185" i="19"/>
  <c r="C188" i="19"/>
  <c r="C190" i="19"/>
  <c r="N190" i="19"/>
  <c r="B209" i="19"/>
  <c r="E237" i="19"/>
  <c r="H146" i="21"/>
  <c r="P146" i="21"/>
  <c r="T153" i="21"/>
  <c r="B165" i="21"/>
  <c r="J165" i="21"/>
  <c r="R165" i="21"/>
  <c r="F165" i="21"/>
  <c r="N165" i="21"/>
  <c r="V165" i="21"/>
  <c r="B194" i="21"/>
  <c r="J194" i="21"/>
  <c r="R194" i="21"/>
  <c r="F194" i="21"/>
  <c r="D132" i="22"/>
  <c r="L132" i="22"/>
  <c r="T132" i="22"/>
  <c r="P132" i="22"/>
  <c r="G146" i="22"/>
  <c r="O146" i="22"/>
  <c r="W146" i="22"/>
  <c r="J192" i="22"/>
  <c r="I213" i="22"/>
  <c r="F158" i="23"/>
  <c r="F154" i="23"/>
  <c r="F163" i="23"/>
  <c r="F161" i="23"/>
  <c r="F155" i="23"/>
  <c r="F146" i="23" s="1"/>
  <c r="F151" i="23"/>
  <c r="F61" i="20"/>
  <c r="F78" i="20" s="1"/>
  <c r="F169" i="4" s="1"/>
  <c r="N163" i="23"/>
  <c r="N161" i="23"/>
  <c r="N151" i="23"/>
  <c r="N158" i="23"/>
  <c r="N154" i="23"/>
  <c r="N153" i="23"/>
  <c r="N61" i="20"/>
  <c r="N114" i="4" s="1"/>
  <c r="N155" i="23"/>
  <c r="H217" i="19"/>
  <c r="P217" i="19"/>
  <c r="B226" i="19"/>
  <c r="J226" i="19"/>
  <c r="R226" i="19"/>
  <c r="F235" i="19"/>
  <c r="F184" i="19"/>
  <c r="N235" i="19"/>
  <c r="N184" i="19"/>
  <c r="V235" i="19"/>
  <c r="V184" i="19"/>
  <c r="H237" i="19"/>
  <c r="P237" i="19"/>
  <c r="B246" i="19"/>
  <c r="B203" i="19"/>
  <c r="J246" i="19"/>
  <c r="J203" i="19"/>
  <c r="R246" i="19"/>
  <c r="R203" i="19"/>
  <c r="D248" i="19"/>
  <c r="L248" i="19"/>
  <c r="T248" i="19"/>
  <c r="H165" i="19"/>
  <c r="H160" i="19" s="1"/>
  <c r="P165" i="19"/>
  <c r="H169" i="19"/>
  <c r="P169" i="19"/>
  <c r="H173" i="19"/>
  <c r="P173" i="19"/>
  <c r="M184" i="19"/>
  <c r="S185" i="19"/>
  <c r="Q187" i="19"/>
  <c r="O190" i="19"/>
  <c r="C191" i="19"/>
  <c r="C192" i="19"/>
  <c r="W203" i="19"/>
  <c r="C209" i="19"/>
  <c r="G217" i="19"/>
  <c r="E51" i="20"/>
  <c r="E69" i="20"/>
  <c r="M51" i="20"/>
  <c r="M69" i="20"/>
  <c r="U51" i="20"/>
  <c r="U69" i="20"/>
  <c r="I71" i="20"/>
  <c r="I51" i="20"/>
  <c r="Q71" i="20"/>
  <c r="Q51" i="20"/>
  <c r="O78" i="20"/>
  <c r="O169" i="4" s="1"/>
  <c r="H183" i="21"/>
  <c r="P183" i="21"/>
  <c r="E132" i="22"/>
  <c r="C226" i="19"/>
  <c r="K226" i="19"/>
  <c r="S226" i="19"/>
  <c r="E61" i="19"/>
  <c r="M61" i="19"/>
  <c r="U61" i="19"/>
  <c r="U184" i="19" s="1"/>
  <c r="G235" i="19"/>
  <c r="O235" i="19"/>
  <c r="W235" i="19"/>
  <c r="I237" i="19"/>
  <c r="Q237" i="19"/>
  <c r="C246" i="19"/>
  <c r="K246" i="19"/>
  <c r="S246" i="19"/>
  <c r="E248" i="19"/>
  <c r="M248" i="19"/>
  <c r="U248" i="19"/>
  <c r="E167" i="19"/>
  <c r="M167" i="19"/>
  <c r="U167" i="19"/>
  <c r="G168" i="19"/>
  <c r="O168" i="19"/>
  <c r="W168" i="19"/>
  <c r="E171" i="19"/>
  <c r="M171" i="19"/>
  <c r="U171" i="19"/>
  <c r="G172" i="19"/>
  <c r="O172" i="19"/>
  <c r="W172" i="19"/>
  <c r="C183" i="19"/>
  <c r="K183" i="19"/>
  <c r="S183" i="19"/>
  <c r="O184" i="19"/>
  <c r="K185" i="19"/>
  <c r="I187" i="19"/>
  <c r="F190" i="19"/>
  <c r="P190" i="19"/>
  <c r="C203" i="19"/>
  <c r="D209" i="19"/>
  <c r="R209" i="19"/>
  <c r="B146" i="21"/>
  <c r="J146" i="21"/>
  <c r="R146" i="21"/>
  <c r="D165" i="21"/>
  <c r="L165" i="21"/>
  <c r="T165" i="21"/>
  <c r="D194" i="21"/>
  <c r="L194" i="21"/>
  <c r="T194" i="21"/>
  <c r="E205" i="21"/>
  <c r="M205" i="21"/>
  <c r="U205" i="21"/>
  <c r="E78" i="20"/>
  <c r="E169" i="4" s="1"/>
  <c r="M78" i="20"/>
  <c r="M169" i="4" s="1"/>
  <c r="B153" i="21"/>
  <c r="J153" i="21"/>
  <c r="R153" i="21"/>
  <c r="B157" i="21"/>
  <c r="J157" i="21"/>
  <c r="R157" i="21"/>
  <c r="B175" i="21"/>
  <c r="J175" i="21"/>
  <c r="R175" i="21"/>
  <c r="D192" i="21"/>
  <c r="D183" i="21" s="1"/>
  <c r="L192" i="21"/>
  <c r="L183" i="21" s="1"/>
  <c r="T192" i="21"/>
  <c r="T183" i="21" s="1"/>
  <c r="F211" i="21"/>
  <c r="F205" i="21" s="1"/>
  <c r="N211" i="21"/>
  <c r="N205" i="21" s="1"/>
  <c r="V211" i="21"/>
  <c r="V205" i="21" s="1"/>
  <c r="E192" i="22"/>
  <c r="M192" i="22"/>
  <c r="U192" i="22"/>
  <c r="G201" i="22"/>
  <c r="O201" i="22"/>
  <c r="W201" i="22"/>
  <c r="I202" i="22"/>
  <c r="Q202" i="22"/>
  <c r="C203" i="22"/>
  <c r="C160" i="22"/>
  <c r="K203" i="22"/>
  <c r="K160" i="22"/>
  <c r="S203" i="22"/>
  <c r="S160" i="22"/>
  <c r="G175" i="22"/>
  <c r="G213" i="22"/>
  <c r="O213" i="22"/>
  <c r="O175" i="22"/>
  <c r="W213" i="22"/>
  <c r="W175" i="22"/>
  <c r="C141" i="22"/>
  <c r="C132" i="22" s="1"/>
  <c r="K141" i="22"/>
  <c r="K132" i="22" s="1"/>
  <c r="S141" i="22"/>
  <c r="S132" i="22" s="1"/>
  <c r="B192" i="22"/>
  <c r="B201" i="22"/>
  <c r="L202" i="22"/>
  <c r="V203" i="22"/>
  <c r="L211" i="22"/>
  <c r="F143" i="23"/>
  <c r="F144" i="23"/>
  <c r="F140" i="23"/>
  <c r="F137" i="23"/>
  <c r="F139" i="23"/>
  <c r="E163" i="23"/>
  <c r="E155" i="23"/>
  <c r="E154" i="23"/>
  <c r="E160" i="23"/>
  <c r="E158" i="23"/>
  <c r="B171" i="23"/>
  <c r="B211" i="23"/>
  <c r="B99" i="23"/>
  <c r="J211" i="23"/>
  <c r="R211" i="23"/>
  <c r="R99" i="23"/>
  <c r="R175" i="23" s="1"/>
  <c r="D213" i="23"/>
  <c r="L213" i="23"/>
  <c r="T213" i="23"/>
  <c r="E151" i="23"/>
  <c r="D77" i="20"/>
  <c r="D168" i="4" s="1"/>
  <c r="T77" i="20"/>
  <c r="T168" i="4" s="1"/>
  <c r="H79" i="20"/>
  <c r="H170" i="4" s="1"/>
  <c r="G141" i="21"/>
  <c r="G132" i="21" s="1"/>
  <c r="O141" i="21"/>
  <c r="O132" i="21" s="1"/>
  <c r="W141" i="21"/>
  <c r="W132" i="21" s="1"/>
  <c r="C153" i="21"/>
  <c r="K153" i="21"/>
  <c r="S153" i="21"/>
  <c r="C157" i="21"/>
  <c r="K157" i="21"/>
  <c r="S157" i="21"/>
  <c r="C171" i="21"/>
  <c r="K171" i="21"/>
  <c r="S171" i="21"/>
  <c r="C175" i="21"/>
  <c r="K175" i="21"/>
  <c r="S175" i="21"/>
  <c r="E201" i="21"/>
  <c r="E194" i="21" s="1"/>
  <c r="M201" i="21"/>
  <c r="M194" i="21" s="1"/>
  <c r="U201" i="21"/>
  <c r="U194" i="21" s="1"/>
  <c r="G202" i="21"/>
  <c r="O202" i="21"/>
  <c r="W202" i="21"/>
  <c r="G211" i="21"/>
  <c r="G205" i="21" s="1"/>
  <c r="O211" i="21"/>
  <c r="O205" i="21" s="1"/>
  <c r="W211" i="21"/>
  <c r="W205" i="21" s="1"/>
  <c r="F192" i="22"/>
  <c r="N192" i="22"/>
  <c r="V192" i="22"/>
  <c r="H201" i="22"/>
  <c r="P201" i="22"/>
  <c r="B157" i="22"/>
  <c r="B202" i="22"/>
  <c r="J157" i="22"/>
  <c r="J202" i="22"/>
  <c r="R157" i="22"/>
  <c r="R202" i="22"/>
  <c r="D203" i="22"/>
  <c r="D160" i="22"/>
  <c r="L203" i="22"/>
  <c r="L160" i="22"/>
  <c r="T203" i="22"/>
  <c r="T160" i="22"/>
  <c r="F211" i="22"/>
  <c r="F171" i="22"/>
  <c r="N211" i="22"/>
  <c r="N171" i="22"/>
  <c r="V211" i="22"/>
  <c r="V171" i="22"/>
  <c r="H213" i="22"/>
  <c r="P213" i="22"/>
  <c r="G160" i="22"/>
  <c r="C201" i="22"/>
  <c r="M202" i="22"/>
  <c r="W203" i="22"/>
  <c r="M211" i="22"/>
  <c r="G137" i="23"/>
  <c r="G144" i="23"/>
  <c r="G140" i="23"/>
  <c r="G143" i="23"/>
  <c r="C211" i="23"/>
  <c r="C205" i="23" s="1"/>
  <c r="C171" i="23"/>
  <c r="C99" i="23"/>
  <c r="K211" i="23"/>
  <c r="K205" i="23" s="1"/>
  <c r="K171" i="23"/>
  <c r="S99" i="23"/>
  <c r="S175" i="23" s="1"/>
  <c r="E213" i="23"/>
  <c r="E175" i="23"/>
  <c r="M213" i="23"/>
  <c r="U213" i="23"/>
  <c r="D51" i="20"/>
  <c r="L51" i="20"/>
  <c r="T51" i="20"/>
  <c r="H69" i="20"/>
  <c r="P69" i="20"/>
  <c r="B70" i="20"/>
  <c r="J70" i="20"/>
  <c r="R70" i="20"/>
  <c r="D71" i="20"/>
  <c r="L71" i="20"/>
  <c r="T71" i="20"/>
  <c r="I141" i="21"/>
  <c r="I132" i="21" s="1"/>
  <c r="Q141" i="21"/>
  <c r="Q132" i="21" s="1"/>
  <c r="E157" i="21"/>
  <c r="M157" i="21"/>
  <c r="U157" i="21"/>
  <c r="C160" i="21"/>
  <c r="K160" i="21"/>
  <c r="S160" i="21"/>
  <c r="E171" i="21"/>
  <c r="M171" i="21"/>
  <c r="U171" i="21"/>
  <c r="E175" i="21"/>
  <c r="M175" i="21"/>
  <c r="U175" i="21"/>
  <c r="G201" i="21"/>
  <c r="O201" i="21"/>
  <c r="W201" i="21"/>
  <c r="I202" i="21"/>
  <c r="Q202" i="21"/>
  <c r="I211" i="21"/>
  <c r="I205" i="21" s="1"/>
  <c r="Q211" i="21"/>
  <c r="Q205" i="21" s="1"/>
  <c r="H192" i="22"/>
  <c r="P192" i="22"/>
  <c r="H211" i="22"/>
  <c r="P211" i="22"/>
  <c r="B213" i="22"/>
  <c r="B175" i="22"/>
  <c r="F141" i="22"/>
  <c r="F132" i="22" s="1"/>
  <c r="N141" i="22"/>
  <c r="N132" i="22" s="1"/>
  <c r="V141" i="22"/>
  <c r="V132" i="22" s="1"/>
  <c r="O160" i="22"/>
  <c r="K201" i="22"/>
  <c r="U202" i="22"/>
  <c r="U211" i="22"/>
  <c r="J213" i="22"/>
  <c r="C192" i="23"/>
  <c r="C183" i="23" s="1"/>
  <c r="C5" i="23"/>
  <c r="C141" i="23" s="1"/>
  <c r="K192" i="23"/>
  <c r="K183" i="23" s="1"/>
  <c r="K5" i="23"/>
  <c r="K141" i="23" s="1"/>
  <c r="S192" i="23"/>
  <c r="S183" i="23" s="1"/>
  <c r="S5" i="23"/>
  <c r="S141" i="23" s="1"/>
  <c r="J99" i="23"/>
  <c r="J175" i="23" s="1"/>
  <c r="E171" i="23"/>
  <c r="Q183" i="23"/>
  <c r="G77" i="20"/>
  <c r="G168" i="4" s="1"/>
  <c r="O77" i="20"/>
  <c r="O168" i="4" s="1"/>
  <c r="W77" i="20"/>
  <c r="W168" i="4" s="1"/>
  <c r="D160" i="21"/>
  <c r="L160" i="21"/>
  <c r="T160" i="21"/>
  <c r="F175" i="21"/>
  <c r="N175" i="21"/>
  <c r="V175" i="21"/>
  <c r="H201" i="21"/>
  <c r="P201" i="21"/>
  <c r="I192" i="22"/>
  <c r="Q192" i="22"/>
  <c r="I211" i="22"/>
  <c r="Q211" i="22"/>
  <c r="C213" i="22"/>
  <c r="C175" i="22"/>
  <c r="K175" i="22"/>
  <c r="K213" i="22"/>
  <c r="O153" i="22"/>
  <c r="F165" i="22"/>
  <c r="N165" i="22"/>
  <c r="V165" i="22"/>
  <c r="B165" i="22"/>
  <c r="J165" i="22"/>
  <c r="R165" i="22"/>
  <c r="H175" i="22"/>
  <c r="R192" i="22"/>
  <c r="R201" i="22"/>
  <c r="R213" i="22"/>
  <c r="O137" i="23"/>
  <c r="O139" i="23"/>
  <c r="O140" i="23"/>
  <c r="O143" i="23"/>
  <c r="O158" i="23"/>
  <c r="O154" i="23"/>
  <c r="O163" i="23"/>
  <c r="O161" i="23"/>
  <c r="O155" i="23"/>
  <c r="O151" i="23"/>
  <c r="K179" i="23"/>
  <c r="K172" i="23"/>
  <c r="K176" i="23"/>
  <c r="K170" i="23"/>
  <c r="K165" i="23" s="1"/>
  <c r="O144" i="23"/>
  <c r="O132" i="23" s="1"/>
  <c r="E161" i="23"/>
  <c r="F51" i="20"/>
  <c r="N51" i="20"/>
  <c r="V51" i="20"/>
  <c r="B69" i="20"/>
  <c r="J69" i="20"/>
  <c r="R69" i="20"/>
  <c r="D70" i="20"/>
  <c r="L70" i="20"/>
  <c r="T70" i="20"/>
  <c r="F71" i="20"/>
  <c r="N71" i="20"/>
  <c r="V71" i="20"/>
  <c r="C141" i="21"/>
  <c r="C132" i="21" s="1"/>
  <c r="K141" i="21"/>
  <c r="K132" i="21" s="1"/>
  <c r="S141" i="21"/>
  <c r="S132" i="21" s="1"/>
  <c r="E160" i="21"/>
  <c r="M160" i="21"/>
  <c r="U160" i="21"/>
  <c r="G175" i="21"/>
  <c r="O175" i="21"/>
  <c r="W175" i="21"/>
  <c r="I201" i="21"/>
  <c r="I194" i="21" s="1"/>
  <c r="Q201" i="21"/>
  <c r="Q194" i="21" s="1"/>
  <c r="D201" i="22"/>
  <c r="L201" i="22"/>
  <c r="T201" i="22"/>
  <c r="F202" i="22"/>
  <c r="F157" i="22"/>
  <c r="N202" i="22"/>
  <c r="N157" i="22"/>
  <c r="V202" i="22"/>
  <c r="V157" i="22"/>
  <c r="H203" i="22"/>
  <c r="H160" i="22"/>
  <c r="P203" i="22"/>
  <c r="P160" i="22"/>
  <c r="B171" i="22"/>
  <c r="B211" i="22"/>
  <c r="J171" i="22"/>
  <c r="J211" i="22"/>
  <c r="R171" i="22"/>
  <c r="R211" i="22"/>
  <c r="D213" i="22"/>
  <c r="D175" i="22"/>
  <c r="L175" i="22"/>
  <c r="L213" i="22"/>
  <c r="T175" i="22"/>
  <c r="T213" i="22"/>
  <c r="H141" i="22"/>
  <c r="H132" i="22" s="1"/>
  <c r="P141" i="22"/>
  <c r="P153" i="22"/>
  <c r="G165" i="22"/>
  <c r="O165" i="22"/>
  <c r="W165" i="22"/>
  <c r="C165" i="22"/>
  <c r="K165" i="22"/>
  <c r="S165" i="22"/>
  <c r="S201" i="22"/>
  <c r="S213" i="22"/>
  <c r="Q143" i="23"/>
  <c r="Q139" i="23"/>
  <c r="Q140" i="23"/>
  <c r="Q144" i="23"/>
  <c r="Q137" i="23"/>
  <c r="F160" i="21"/>
  <c r="N160" i="21"/>
  <c r="V160" i="21"/>
  <c r="H175" i="21"/>
  <c r="P175" i="21"/>
  <c r="E201" i="22"/>
  <c r="M201" i="22"/>
  <c r="U201" i="22"/>
  <c r="G202" i="22"/>
  <c r="O202" i="22"/>
  <c r="W202" i="22"/>
  <c r="I203" i="22"/>
  <c r="I160" i="22"/>
  <c r="Q203" i="22"/>
  <c r="Q160" i="22"/>
  <c r="C171" i="22"/>
  <c r="C211" i="22"/>
  <c r="K171" i="22"/>
  <c r="K211" i="22"/>
  <c r="S171" i="22"/>
  <c r="S211" i="22"/>
  <c r="E213" i="22"/>
  <c r="E175" i="22"/>
  <c r="M213" i="22"/>
  <c r="M175" i="22"/>
  <c r="U213" i="22"/>
  <c r="U175" i="22"/>
  <c r="I141" i="22"/>
  <c r="I132" i="22" s="1"/>
  <c r="Q141" i="22"/>
  <c r="Q132" i="22" s="1"/>
  <c r="G153" i="22"/>
  <c r="H171" i="22"/>
  <c r="P175" i="22"/>
  <c r="D202" i="22"/>
  <c r="D211" i="22"/>
  <c r="I201" i="23"/>
  <c r="I48" i="23"/>
  <c r="I153" i="23" s="1"/>
  <c r="Q201" i="23"/>
  <c r="Q48" i="23"/>
  <c r="Q153" i="23" s="1"/>
  <c r="C202" i="23"/>
  <c r="C194" i="23" s="1"/>
  <c r="C157" i="23"/>
  <c r="C48" i="23"/>
  <c r="M160" i="23"/>
  <c r="F141" i="23"/>
  <c r="W161" i="23"/>
  <c r="J183" i="23"/>
  <c r="R183" i="23"/>
  <c r="C67" i="24"/>
  <c r="C52" i="24"/>
  <c r="C75" i="24"/>
  <c r="C172" i="4" s="1"/>
  <c r="K67" i="24"/>
  <c r="K52" i="24"/>
  <c r="K75" i="24"/>
  <c r="K172" i="4" s="1"/>
  <c r="S67" i="24"/>
  <c r="S52" i="24"/>
  <c r="S75" i="24"/>
  <c r="S172" i="4" s="1"/>
  <c r="E68" i="24"/>
  <c r="E76" i="24"/>
  <c r="E173" i="4" s="1"/>
  <c r="E52" i="24"/>
  <c r="M68" i="24"/>
  <c r="M76" i="24"/>
  <c r="M173" i="4" s="1"/>
  <c r="M52" i="24"/>
  <c r="U68" i="24"/>
  <c r="U76" i="24"/>
  <c r="U173" i="4" s="1"/>
  <c r="U52" i="24"/>
  <c r="G69" i="24"/>
  <c r="G52" i="24"/>
  <c r="G77" i="24"/>
  <c r="G174" i="4" s="1"/>
  <c r="O69" i="24"/>
  <c r="O77" i="24"/>
  <c r="O174" i="4" s="1"/>
  <c r="O52" i="24"/>
  <c r="W69" i="24"/>
  <c r="W77" i="24"/>
  <c r="W174" i="4" s="1"/>
  <c r="W52" i="24"/>
  <c r="H51" i="20"/>
  <c r="P51" i="20"/>
  <c r="G160" i="21"/>
  <c r="O160" i="21"/>
  <c r="W160" i="21"/>
  <c r="I175" i="21"/>
  <c r="Q175" i="21"/>
  <c r="D192" i="22"/>
  <c r="L192" i="22"/>
  <c r="T192" i="22"/>
  <c r="F201" i="22"/>
  <c r="N201" i="22"/>
  <c r="V201" i="22"/>
  <c r="H202" i="22"/>
  <c r="P202" i="22"/>
  <c r="B203" i="22"/>
  <c r="B160" i="22"/>
  <c r="J203" i="22"/>
  <c r="J160" i="22"/>
  <c r="R203" i="22"/>
  <c r="R160" i="22"/>
  <c r="F213" i="22"/>
  <c r="F175" i="22"/>
  <c r="N213" i="22"/>
  <c r="N175" i="22"/>
  <c r="V213" i="22"/>
  <c r="V175" i="22"/>
  <c r="H153" i="22"/>
  <c r="T153" i="22"/>
  <c r="I157" i="22"/>
  <c r="I171" i="22"/>
  <c r="E202" i="22"/>
  <c r="E211" i="22"/>
  <c r="B201" i="23"/>
  <c r="B194" i="23" s="1"/>
  <c r="B48" i="23"/>
  <c r="B160" i="23" s="1"/>
  <c r="J201" i="23"/>
  <c r="J48" i="23"/>
  <c r="J157" i="23" s="1"/>
  <c r="R201" i="23"/>
  <c r="R194" i="23" s="1"/>
  <c r="R48" i="23"/>
  <c r="R153" i="23"/>
  <c r="D202" i="23"/>
  <c r="T202" i="23"/>
  <c r="F160" i="23"/>
  <c r="F203" i="23"/>
  <c r="N160" i="23"/>
  <c r="N203" i="23"/>
  <c r="N194" i="23" s="1"/>
  <c r="V160" i="23"/>
  <c r="V203" i="23"/>
  <c r="V48" i="23"/>
  <c r="T194" i="23"/>
  <c r="S211" i="23"/>
  <c r="S205" i="23" s="1"/>
  <c r="M144" i="23"/>
  <c r="M140" i="23"/>
  <c r="M137" i="23"/>
  <c r="H143" i="23"/>
  <c r="H139" i="23"/>
  <c r="H144" i="23"/>
  <c r="P5" i="23"/>
  <c r="P141" i="23" s="1"/>
  <c r="P192" i="23"/>
  <c r="P183" i="23" s="1"/>
  <c r="K155" i="23"/>
  <c r="K151" i="23"/>
  <c r="K146" i="23" s="1"/>
  <c r="K163" i="23"/>
  <c r="U155" i="23"/>
  <c r="U151" i="23"/>
  <c r="U158" i="23"/>
  <c r="U154" i="23"/>
  <c r="U163" i="23"/>
  <c r="G201" i="23"/>
  <c r="O201" i="23"/>
  <c r="O153" i="23"/>
  <c r="Q202" i="23"/>
  <c r="H170" i="23"/>
  <c r="H179" i="23"/>
  <c r="H172" i="23"/>
  <c r="H211" i="23"/>
  <c r="H205" i="23" s="1"/>
  <c r="H171" i="23"/>
  <c r="B175" i="23"/>
  <c r="B213" i="23"/>
  <c r="J213" i="23"/>
  <c r="J205" i="23" s="1"/>
  <c r="R213" i="23"/>
  <c r="R139" i="23"/>
  <c r="H140" i="23"/>
  <c r="W140" i="23"/>
  <c r="Q141" i="23"/>
  <c r="K154" i="23"/>
  <c r="E157" i="23"/>
  <c r="W157" i="23"/>
  <c r="U160" i="23"/>
  <c r="N170" i="23"/>
  <c r="P171" i="23"/>
  <c r="H175" i="23"/>
  <c r="I183" i="23"/>
  <c r="E194" i="23"/>
  <c r="U194" i="23"/>
  <c r="O205" i="23"/>
  <c r="W205" i="23"/>
  <c r="I205" i="23"/>
  <c r="Q205" i="23"/>
  <c r="E144" i="23"/>
  <c r="E140" i="23"/>
  <c r="E137" i="23"/>
  <c r="N5" i="23"/>
  <c r="N141" i="23" s="1"/>
  <c r="H201" i="23"/>
  <c r="P201" i="23"/>
  <c r="D203" i="23"/>
  <c r="T203" i="23"/>
  <c r="I176" i="23"/>
  <c r="I179" i="23"/>
  <c r="I172" i="23"/>
  <c r="V176" i="23"/>
  <c r="V165" i="23" s="1"/>
  <c r="V170" i="23"/>
  <c r="V179" i="23"/>
  <c r="T139" i="23"/>
  <c r="I157" i="23"/>
  <c r="V172" i="23"/>
  <c r="P205" i="23"/>
  <c r="M122" i="25"/>
  <c r="I5" i="23"/>
  <c r="R144" i="23"/>
  <c r="R140" i="23"/>
  <c r="R141" i="23"/>
  <c r="D141" i="23"/>
  <c r="L192" i="23"/>
  <c r="L183" i="23" s="1"/>
  <c r="T192" i="23"/>
  <c r="T183" i="23" s="1"/>
  <c r="T141" i="23"/>
  <c r="G48" i="23"/>
  <c r="G157" i="23" s="1"/>
  <c r="P48" i="23"/>
  <c r="P157" i="23" s="1"/>
  <c r="S201" i="23"/>
  <c r="S194" i="23" s="1"/>
  <c r="M202" i="23"/>
  <c r="M157" i="23"/>
  <c r="W160" i="23"/>
  <c r="W203" i="23"/>
  <c r="W194" i="23" s="1"/>
  <c r="N179" i="23"/>
  <c r="N172" i="23"/>
  <c r="N165" i="23" s="1"/>
  <c r="D211" i="23"/>
  <c r="D205" i="23" s="1"/>
  <c r="D171" i="23"/>
  <c r="D99" i="23"/>
  <c r="L211" i="23"/>
  <c r="L205" i="23" s="1"/>
  <c r="L171" i="23"/>
  <c r="L99" i="23"/>
  <c r="T211" i="23"/>
  <c r="T99" i="23"/>
  <c r="T171" i="23" s="1"/>
  <c r="F213" i="23"/>
  <c r="V213" i="23"/>
  <c r="V205" i="23" s="1"/>
  <c r="V175" i="23"/>
  <c r="W139" i="23"/>
  <c r="I141" i="23"/>
  <c r="W143" i="23"/>
  <c r="E153" i="23"/>
  <c r="N157" i="23"/>
  <c r="K158" i="23"/>
  <c r="H165" i="23"/>
  <c r="H192" i="23"/>
  <c r="H183" i="23" s="1"/>
  <c r="I194" i="23"/>
  <c r="J202" i="23"/>
  <c r="J194" i="23" s="1"/>
  <c r="W143" i="25"/>
  <c r="J144" i="23"/>
  <c r="J140" i="23"/>
  <c r="J132" i="23" s="1"/>
  <c r="J141" i="23"/>
  <c r="E141" i="23"/>
  <c r="E192" i="23"/>
  <c r="E183" i="23" s="1"/>
  <c r="M141" i="23"/>
  <c r="U192" i="23"/>
  <c r="U183" i="23" s="1"/>
  <c r="U141" i="23"/>
  <c r="H48" i="23"/>
  <c r="H160" i="23" s="1"/>
  <c r="D48" i="23"/>
  <c r="D153" i="23" s="1"/>
  <c r="L48" i="23"/>
  <c r="L160" i="23" s="1"/>
  <c r="L201" i="23"/>
  <c r="L194" i="23" s="1"/>
  <c r="T48" i="23"/>
  <c r="T157" i="23" s="1"/>
  <c r="T201" i="23"/>
  <c r="F202" i="23"/>
  <c r="F194" i="23" s="1"/>
  <c r="F157" i="23"/>
  <c r="V202" i="23"/>
  <c r="V157" i="23"/>
  <c r="H203" i="23"/>
  <c r="P99" i="23"/>
  <c r="E211" i="23"/>
  <c r="E99" i="23"/>
  <c r="M211" i="23"/>
  <c r="M99" i="23"/>
  <c r="M175" i="23" s="1"/>
  <c r="U211" i="23"/>
  <c r="U99" i="23"/>
  <c r="G213" i="23"/>
  <c r="G175" i="23"/>
  <c r="O213" i="23"/>
  <c r="R137" i="23"/>
  <c r="R132" i="23" s="1"/>
  <c r="M139" i="23"/>
  <c r="D140" i="23"/>
  <c r="J143" i="23"/>
  <c r="D144" i="23"/>
  <c r="T144" i="23"/>
  <c r="O146" i="23"/>
  <c r="R157" i="23"/>
  <c r="O160" i="23"/>
  <c r="K161" i="23"/>
  <c r="D183" i="23"/>
  <c r="F183" i="23"/>
  <c r="N183" i="23"/>
  <c r="V183" i="23"/>
  <c r="M192" i="23"/>
  <c r="M183" i="23" s="1"/>
  <c r="N205" i="23"/>
  <c r="G105" i="25"/>
  <c r="G143" i="25"/>
  <c r="G136" i="25" s="1"/>
  <c r="O105" i="25"/>
  <c r="O143" i="25"/>
  <c r="I152" i="25"/>
  <c r="I116" i="25"/>
  <c r="Q152" i="25"/>
  <c r="Q116" i="25"/>
  <c r="C119" i="25"/>
  <c r="C153" i="25"/>
  <c r="C146" i="25" s="1"/>
  <c r="K119" i="25"/>
  <c r="K153" i="25"/>
  <c r="K146" i="25" s="1"/>
  <c r="S119" i="25"/>
  <c r="S153" i="25"/>
  <c r="E154" i="25"/>
  <c r="E146" i="25" s="1"/>
  <c r="E122" i="25"/>
  <c r="U154" i="25"/>
  <c r="U146" i="25" s="1"/>
  <c r="U122" i="25"/>
  <c r="B144" i="23"/>
  <c r="B140" i="23"/>
  <c r="B141" i="23"/>
  <c r="M153" i="23"/>
  <c r="G202" i="23"/>
  <c r="G194" i="23" s="1"/>
  <c r="O202" i="23"/>
  <c r="O157" i="23"/>
  <c r="Q203" i="23"/>
  <c r="Q179" i="23"/>
  <c r="Q170" i="23"/>
  <c r="Q172" i="23"/>
  <c r="Q171" i="23"/>
  <c r="F205" i="23"/>
  <c r="H137" i="23"/>
  <c r="B139" i="23"/>
  <c r="B132" i="23" s="1"/>
  <c r="T140" i="23"/>
  <c r="V144" i="23"/>
  <c r="K153" i="23"/>
  <c r="I170" i="23"/>
  <c r="K194" i="23"/>
  <c r="N74" i="24"/>
  <c r="N171" i="4" s="1"/>
  <c r="L5" i="23"/>
  <c r="L141" i="23" s="1"/>
  <c r="U5" i="23"/>
  <c r="G141" i="23"/>
  <c r="G132" i="23" s="1"/>
  <c r="G192" i="23"/>
  <c r="G183" i="23" s="1"/>
  <c r="O141" i="23"/>
  <c r="O192" i="23"/>
  <c r="O183" i="23" s="1"/>
  <c r="W141" i="23"/>
  <c r="S48" i="23"/>
  <c r="S160" i="23" s="1"/>
  <c r="F99" i="23"/>
  <c r="F175" i="23" s="1"/>
  <c r="G99" i="23"/>
  <c r="V137" i="23"/>
  <c r="D139" i="23"/>
  <c r="V140" i="23"/>
  <c r="M143" i="23"/>
  <c r="W144" i="23"/>
  <c r="U157" i="23"/>
  <c r="N171" i="23"/>
  <c r="H176" i="23"/>
  <c r="W192" i="23"/>
  <c r="W183" i="23" s="1"/>
  <c r="S146" i="25"/>
  <c r="M203" i="23"/>
  <c r="G211" i="23"/>
  <c r="G205" i="23" s="1"/>
  <c r="B52" i="24"/>
  <c r="I75" i="24"/>
  <c r="I172" i="4" s="1"/>
  <c r="I67" i="24"/>
  <c r="Q75" i="24"/>
  <c r="Q172" i="4" s="1"/>
  <c r="Q67" i="24"/>
  <c r="C76" i="24"/>
  <c r="C173" i="4" s="1"/>
  <c r="C68" i="24"/>
  <c r="K76" i="24"/>
  <c r="K173" i="4" s="1"/>
  <c r="K68" i="24"/>
  <c r="S76" i="24"/>
  <c r="S173" i="4" s="1"/>
  <c r="S68" i="24"/>
  <c r="E77" i="24"/>
  <c r="E174" i="4" s="1"/>
  <c r="E69" i="24"/>
  <c r="M77" i="24"/>
  <c r="M174" i="4" s="1"/>
  <c r="M69" i="24"/>
  <c r="U77" i="24"/>
  <c r="U174" i="4" s="1"/>
  <c r="U69" i="24"/>
  <c r="G152" i="27"/>
  <c r="G116" i="25"/>
  <c r="E105" i="25"/>
  <c r="U105" i="25"/>
  <c r="F136" i="25"/>
  <c r="N136" i="25"/>
  <c r="V136" i="25"/>
  <c r="H136" i="25"/>
  <c r="M143" i="26"/>
  <c r="V153" i="23"/>
  <c r="I171" i="23"/>
  <c r="P175" i="23"/>
  <c r="D52" i="24"/>
  <c r="J76" i="24"/>
  <c r="J173" i="4" s="1"/>
  <c r="D77" i="24"/>
  <c r="D174" i="4" s="1"/>
  <c r="T77" i="24"/>
  <c r="T174" i="4" s="1"/>
  <c r="H202" i="23"/>
  <c r="H157" i="23"/>
  <c r="P202" i="23"/>
  <c r="F153" i="23"/>
  <c r="I175" i="23"/>
  <c r="Q52" i="24"/>
  <c r="H105" i="25"/>
  <c r="H143" i="25"/>
  <c r="P105" i="25"/>
  <c r="P143" i="25"/>
  <c r="P136" i="25" s="1"/>
  <c r="B152" i="25"/>
  <c r="B116" i="25"/>
  <c r="J152" i="25"/>
  <c r="J116" i="25"/>
  <c r="R152" i="25"/>
  <c r="R146" i="25" s="1"/>
  <c r="R116" i="25"/>
  <c r="G152" i="25"/>
  <c r="G146" i="25" s="1"/>
  <c r="K126" i="26"/>
  <c r="K160" i="23"/>
  <c r="V171" i="23"/>
  <c r="K175" i="23"/>
  <c r="R52" i="24"/>
  <c r="M105" i="25"/>
  <c r="T74" i="24"/>
  <c r="T171" i="4" s="1"/>
  <c r="F75" i="24"/>
  <c r="F172" i="4" s="1"/>
  <c r="F67" i="24"/>
  <c r="N75" i="24"/>
  <c r="N172" i="4" s="1"/>
  <c r="N67" i="24"/>
  <c r="V75" i="24"/>
  <c r="V172" i="4" s="1"/>
  <c r="V67" i="24"/>
  <c r="H76" i="24"/>
  <c r="H173" i="4" s="1"/>
  <c r="H68" i="24"/>
  <c r="P76" i="24"/>
  <c r="P173" i="4" s="1"/>
  <c r="P68" i="24"/>
  <c r="B77" i="24"/>
  <c r="B174" i="4" s="1"/>
  <c r="B69" i="24"/>
  <c r="J77" i="24"/>
  <c r="J174" i="4" s="1"/>
  <c r="J69" i="24"/>
  <c r="R77" i="24"/>
  <c r="R174" i="4" s="1"/>
  <c r="R69" i="24"/>
  <c r="B76" i="24"/>
  <c r="B173" i="4" s="1"/>
  <c r="R76" i="24"/>
  <c r="R173" i="4" s="1"/>
  <c r="L77" i="24"/>
  <c r="L174" i="4" s="1"/>
  <c r="B105" i="25"/>
  <c r="B143" i="25"/>
  <c r="B136" i="25" s="1"/>
  <c r="J105" i="25"/>
  <c r="J143" i="25"/>
  <c r="J136" i="25" s="1"/>
  <c r="R105" i="25"/>
  <c r="R143" i="25"/>
  <c r="R136" i="25" s="1"/>
  <c r="D152" i="25"/>
  <c r="D116" i="25"/>
  <c r="L152" i="25"/>
  <c r="L116" i="25"/>
  <c r="T152" i="25"/>
  <c r="T116" i="25"/>
  <c r="F119" i="25"/>
  <c r="F153" i="25"/>
  <c r="F146" i="25" s="1"/>
  <c r="N119" i="25"/>
  <c r="N153" i="25"/>
  <c r="N146" i="25" s="1"/>
  <c r="V119" i="25"/>
  <c r="V153" i="25"/>
  <c r="V146" i="25" s="1"/>
  <c r="H154" i="25"/>
  <c r="H122" i="25"/>
  <c r="P154" i="25"/>
  <c r="P122" i="25"/>
  <c r="E136" i="25"/>
  <c r="M136" i="25"/>
  <c r="U136" i="25"/>
  <c r="O136" i="25"/>
  <c r="W136" i="25"/>
  <c r="B143" i="26"/>
  <c r="B105" i="26"/>
  <c r="J143" i="26"/>
  <c r="J105" i="26"/>
  <c r="R143" i="26"/>
  <c r="R105" i="26"/>
  <c r="D152" i="26"/>
  <c r="L152" i="26"/>
  <c r="T152" i="26"/>
  <c r="F153" i="26"/>
  <c r="F119" i="26"/>
  <c r="N119" i="26"/>
  <c r="N153" i="26"/>
  <c r="V153" i="26"/>
  <c r="H154" i="26"/>
  <c r="H122" i="26"/>
  <c r="P154" i="26"/>
  <c r="P122" i="26"/>
  <c r="D98" i="26"/>
  <c r="L98" i="26"/>
  <c r="T98" i="26"/>
  <c r="F98" i="26"/>
  <c r="N98" i="26"/>
  <c r="V98" i="26"/>
  <c r="E126" i="26"/>
  <c r="O99" i="23"/>
  <c r="O175" i="23" s="1"/>
  <c r="W99" i="23"/>
  <c r="W175" i="23" s="1"/>
  <c r="F171" i="23"/>
  <c r="J52" i="24"/>
  <c r="D67" i="24"/>
  <c r="T67" i="24"/>
  <c r="N68" i="24"/>
  <c r="H69" i="24"/>
  <c r="G110" i="25"/>
  <c r="O110" i="25"/>
  <c r="W110" i="25"/>
  <c r="I110" i="25"/>
  <c r="Q110" i="25"/>
  <c r="C110" i="25"/>
  <c r="K110" i="25"/>
  <c r="S110" i="25"/>
  <c r="D116" i="26"/>
  <c r="T205" i="23"/>
  <c r="H67" i="24"/>
  <c r="H52" i="24"/>
  <c r="P67" i="24"/>
  <c r="P52" i="24"/>
  <c r="H57" i="24"/>
  <c r="P57" i="24"/>
  <c r="M146" i="25"/>
  <c r="I146" i="25"/>
  <c r="Q146" i="25"/>
  <c r="F122" i="25"/>
  <c r="N122" i="25"/>
  <c r="V122" i="25"/>
  <c r="H152" i="25"/>
  <c r="H146" i="25" s="1"/>
  <c r="P152" i="25"/>
  <c r="P146" i="25" s="1"/>
  <c r="B153" i="25"/>
  <c r="J153" i="25"/>
  <c r="R153" i="25"/>
  <c r="D154" i="25"/>
  <c r="L154" i="25"/>
  <c r="T154" i="25"/>
  <c r="C143" i="26"/>
  <c r="K143" i="26"/>
  <c r="S143" i="26"/>
  <c r="E152" i="26"/>
  <c r="M152" i="26"/>
  <c r="U152" i="26"/>
  <c r="G153" i="26"/>
  <c r="O153" i="26"/>
  <c r="W153" i="26"/>
  <c r="I122" i="26"/>
  <c r="I154" i="26"/>
  <c r="Q122" i="26"/>
  <c r="Q154" i="26"/>
  <c r="E116" i="26"/>
  <c r="M116" i="26"/>
  <c r="U116" i="26"/>
  <c r="W119" i="26"/>
  <c r="D143" i="26"/>
  <c r="O143" i="26"/>
  <c r="I152" i="27"/>
  <c r="Q152" i="27"/>
  <c r="C119" i="27"/>
  <c r="C153" i="27"/>
  <c r="K119" i="27"/>
  <c r="K153" i="27"/>
  <c r="S119" i="27"/>
  <c r="S153" i="27"/>
  <c r="E154" i="27"/>
  <c r="M154" i="27"/>
  <c r="U154" i="27"/>
  <c r="G143" i="27"/>
  <c r="I153" i="27"/>
  <c r="Q119" i="25"/>
  <c r="F152" i="26"/>
  <c r="N152" i="26"/>
  <c r="V152" i="26"/>
  <c r="H119" i="26"/>
  <c r="H153" i="26"/>
  <c r="P119" i="26"/>
  <c r="P153" i="26"/>
  <c r="B154" i="26"/>
  <c r="J154" i="26"/>
  <c r="R154" i="26"/>
  <c r="F116" i="26"/>
  <c r="N116" i="26"/>
  <c r="V116" i="26"/>
  <c r="R122" i="26"/>
  <c r="E143" i="26"/>
  <c r="G152" i="26"/>
  <c r="Q153" i="26"/>
  <c r="B152" i="27"/>
  <c r="J152" i="27"/>
  <c r="R152" i="27"/>
  <c r="F154" i="27"/>
  <c r="N154" i="27"/>
  <c r="V154" i="27"/>
  <c r="O143" i="27"/>
  <c r="D153" i="25"/>
  <c r="D146" i="25" s="1"/>
  <c r="L153" i="25"/>
  <c r="T153" i="25"/>
  <c r="C105" i="26"/>
  <c r="K105" i="26"/>
  <c r="S105" i="26"/>
  <c r="O116" i="26"/>
  <c r="W116" i="26"/>
  <c r="O119" i="26"/>
  <c r="T143" i="26"/>
  <c r="C152" i="27"/>
  <c r="K152" i="27"/>
  <c r="S152" i="27"/>
  <c r="G154" i="27"/>
  <c r="O154" i="27"/>
  <c r="W154" i="27"/>
  <c r="W143" i="27"/>
  <c r="C154" i="27"/>
  <c r="E116" i="25"/>
  <c r="M116" i="25"/>
  <c r="U116" i="25"/>
  <c r="I122" i="25"/>
  <c r="Q122" i="25"/>
  <c r="C143" i="25"/>
  <c r="C136" i="25" s="1"/>
  <c r="K143" i="25"/>
  <c r="K136" i="25" s="1"/>
  <c r="S143" i="25"/>
  <c r="S136" i="25" s="1"/>
  <c r="H152" i="26"/>
  <c r="P152" i="26"/>
  <c r="B153" i="26"/>
  <c r="J153" i="26"/>
  <c r="R153" i="26"/>
  <c r="D154" i="26"/>
  <c r="L154" i="26"/>
  <c r="T154" i="26"/>
  <c r="H116" i="26"/>
  <c r="P116" i="26"/>
  <c r="T122" i="26"/>
  <c r="G143" i="26"/>
  <c r="U143" i="26"/>
  <c r="C154" i="26"/>
  <c r="D152" i="27"/>
  <c r="L152" i="27"/>
  <c r="T152" i="27"/>
  <c r="H154" i="27"/>
  <c r="P154" i="27"/>
  <c r="I116" i="27"/>
  <c r="E122" i="27"/>
  <c r="K154" i="27"/>
  <c r="F116" i="25"/>
  <c r="N116" i="25"/>
  <c r="V116" i="25"/>
  <c r="B122" i="25"/>
  <c r="J122" i="25"/>
  <c r="R122" i="25"/>
  <c r="I152" i="26"/>
  <c r="Q152" i="26"/>
  <c r="C153" i="26"/>
  <c r="K119" i="26"/>
  <c r="K153" i="26"/>
  <c r="S119" i="26"/>
  <c r="S153" i="26"/>
  <c r="E154" i="26"/>
  <c r="M154" i="26"/>
  <c r="U154" i="26"/>
  <c r="M105" i="26"/>
  <c r="I116" i="26"/>
  <c r="Q116" i="26"/>
  <c r="G119" i="26"/>
  <c r="R119" i="26"/>
  <c r="K122" i="26"/>
  <c r="U122" i="26"/>
  <c r="D126" i="26"/>
  <c r="L126" i="26"/>
  <c r="T126" i="26"/>
  <c r="C143" i="27"/>
  <c r="K143" i="27"/>
  <c r="S143" i="27"/>
  <c r="E152" i="27"/>
  <c r="M152" i="27"/>
  <c r="U152" i="27"/>
  <c r="G153" i="27"/>
  <c r="O153" i="27"/>
  <c r="W153" i="27"/>
  <c r="I154" i="27"/>
  <c r="Q154" i="27"/>
  <c r="I110" i="27"/>
  <c r="Q110" i="27"/>
  <c r="Q116" i="27"/>
  <c r="M122" i="27"/>
  <c r="S154" i="27"/>
  <c r="B84" i="29"/>
  <c r="J84" i="29"/>
  <c r="R84" i="29"/>
  <c r="O116" i="25"/>
  <c r="H143" i="26"/>
  <c r="P143" i="26"/>
  <c r="B152" i="26"/>
  <c r="J152" i="26"/>
  <c r="R152" i="26"/>
  <c r="D153" i="26"/>
  <c r="L153" i="26"/>
  <c r="T153" i="26"/>
  <c r="F154" i="26"/>
  <c r="F122" i="26"/>
  <c r="N154" i="26"/>
  <c r="N122" i="26"/>
  <c r="V154" i="26"/>
  <c r="V122" i="26"/>
  <c r="B116" i="26"/>
  <c r="J116" i="26"/>
  <c r="R116" i="26"/>
  <c r="T119" i="26"/>
  <c r="L122" i="26"/>
  <c r="W143" i="26"/>
  <c r="F152" i="27"/>
  <c r="N152" i="27"/>
  <c r="V152" i="27"/>
  <c r="H153" i="27"/>
  <c r="P153" i="27"/>
  <c r="B154" i="27"/>
  <c r="J154" i="27"/>
  <c r="R154" i="27"/>
  <c r="U122" i="27"/>
  <c r="F119" i="29"/>
  <c r="F90" i="29"/>
  <c r="N119" i="29"/>
  <c r="N90" i="29"/>
  <c r="V119" i="29"/>
  <c r="V90" i="29"/>
  <c r="H120" i="29"/>
  <c r="H94" i="29"/>
  <c r="P120" i="29"/>
  <c r="P94" i="29"/>
  <c r="B122" i="29"/>
  <c r="B99" i="29"/>
  <c r="J122" i="29"/>
  <c r="J113" i="29" s="1"/>
  <c r="J99" i="29"/>
  <c r="R122" i="29"/>
  <c r="R113" i="29" s="1"/>
  <c r="R99" i="29"/>
  <c r="D123" i="29"/>
  <c r="D105" i="29"/>
  <c r="L123" i="29"/>
  <c r="L105" i="29"/>
  <c r="T123" i="29"/>
  <c r="T105" i="29"/>
  <c r="C152" i="26"/>
  <c r="K152" i="26"/>
  <c r="S152" i="26"/>
  <c r="E153" i="26"/>
  <c r="M153" i="26"/>
  <c r="U153" i="26"/>
  <c r="G154" i="26"/>
  <c r="O154" i="26"/>
  <c r="W154" i="26"/>
  <c r="C116" i="26"/>
  <c r="K116" i="26"/>
  <c r="S116" i="26"/>
  <c r="J119" i="26"/>
  <c r="U119" i="26"/>
  <c r="M122" i="26"/>
  <c r="E143" i="27"/>
  <c r="M143" i="27"/>
  <c r="U143" i="27"/>
  <c r="F113" i="29"/>
  <c r="B116" i="27"/>
  <c r="J116" i="27"/>
  <c r="R116" i="27"/>
  <c r="H119" i="27"/>
  <c r="P119" i="27"/>
  <c r="F122" i="27"/>
  <c r="N122" i="27"/>
  <c r="V122" i="27"/>
  <c r="H143" i="27"/>
  <c r="P143" i="27"/>
  <c r="H152" i="27"/>
  <c r="P152" i="27"/>
  <c r="D154" i="27"/>
  <c r="L154" i="27"/>
  <c r="T154" i="27"/>
  <c r="I120" i="29"/>
  <c r="I94" i="29"/>
  <c r="Q120" i="29"/>
  <c r="Q94" i="29"/>
  <c r="C122" i="29"/>
  <c r="C99" i="29"/>
  <c r="K122" i="29"/>
  <c r="K113" i="29" s="1"/>
  <c r="K99" i="29"/>
  <c r="S122" i="29"/>
  <c r="S99" i="29"/>
  <c r="E123" i="29"/>
  <c r="E113" i="29" s="1"/>
  <c r="E105" i="29"/>
  <c r="M123" i="29"/>
  <c r="M113" i="29" s="1"/>
  <c r="M105" i="29"/>
  <c r="U123" i="29"/>
  <c r="U105" i="29"/>
  <c r="C90" i="29"/>
  <c r="L90" i="29"/>
  <c r="E94" i="29"/>
  <c r="J105" i="29"/>
  <c r="B119" i="30"/>
  <c r="J119" i="30"/>
  <c r="R119" i="30"/>
  <c r="D120" i="30"/>
  <c r="L120" i="30"/>
  <c r="T120" i="30"/>
  <c r="F122" i="30"/>
  <c r="N122" i="30"/>
  <c r="V122" i="30"/>
  <c r="H123" i="30"/>
  <c r="E122" i="31"/>
  <c r="M122" i="31"/>
  <c r="F119" i="31"/>
  <c r="C57" i="34"/>
  <c r="C78" i="34"/>
  <c r="K57" i="34"/>
  <c r="K78" i="34"/>
  <c r="S57" i="34"/>
  <c r="S78" i="34"/>
  <c r="E79" i="34"/>
  <c r="E60" i="34"/>
  <c r="M79" i="34"/>
  <c r="M60" i="34"/>
  <c r="U79" i="34"/>
  <c r="U60" i="34"/>
  <c r="G63" i="34"/>
  <c r="G80" i="34"/>
  <c r="O63" i="34"/>
  <c r="O80" i="34"/>
  <c r="W63" i="34"/>
  <c r="W80" i="34"/>
  <c r="M79" i="35"/>
  <c r="C116" i="27"/>
  <c r="K116" i="27"/>
  <c r="S116" i="27"/>
  <c r="G122" i="27"/>
  <c r="O122" i="27"/>
  <c r="W122" i="27"/>
  <c r="I143" i="27"/>
  <c r="Q143" i="27"/>
  <c r="D122" i="29"/>
  <c r="D99" i="29"/>
  <c r="L122" i="29"/>
  <c r="L113" i="29" s="1"/>
  <c r="L99" i="29"/>
  <c r="T122" i="29"/>
  <c r="T113" i="29" s="1"/>
  <c r="T99" i="29"/>
  <c r="F123" i="29"/>
  <c r="F105" i="29"/>
  <c r="N123" i="29"/>
  <c r="N113" i="29" s="1"/>
  <c r="N105" i="29"/>
  <c r="V123" i="29"/>
  <c r="V105" i="29"/>
  <c r="D90" i="29"/>
  <c r="F94" i="29"/>
  <c r="R94" i="29"/>
  <c r="H99" i="29"/>
  <c r="H119" i="29"/>
  <c r="G122" i="30"/>
  <c r="G99" i="30"/>
  <c r="O122" i="30"/>
  <c r="O99" i="30"/>
  <c r="W122" i="30"/>
  <c r="W99" i="30"/>
  <c r="I123" i="30"/>
  <c r="I105" i="30"/>
  <c r="Q123" i="30"/>
  <c r="Q105" i="30"/>
  <c r="E84" i="30"/>
  <c r="M84" i="30"/>
  <c r="U84" i="30"/>
  <c r="C119" i="30"/>
  <c r="B119" i="31"/>
  <c r="J119" i="31"/>
  <c r="R119" i="31"/>
  <c r="D120" i="31"/>
  <c r="T120" i="31"/>
  <c r="F122" i="31"/>
  <c r="N122" i="31"/>
  <c r="V122" i="31"/>
  <c r="H123" i="31"/>
  <c r="P123" i="31"/>
  <c r="O119" i="31"/>
  <c r="C57" i="33"/>
  <c r="C78" i="33"/>
  <c r="K57" i="33"/>
  <c r="K78" i="33"/>
  <c r="K72" i="33" s="1"/>
  <c r="S57" i="33"/>
  <c r="S78" i="33"/>
  <c r="E79" i="33"/>
  <c r="E60" i="33"/>
  <c r="M79" i="33"/>
  <c r="M60" i="33"/>
  <c r="U79" i="33"/>
  <c r="U72" i="33" s="1"/>
  <c r="U60" i="33"/>
  <c r="G63" i="33"/>
  <c r="G80" i="33"/>
  <c r="G72" i="33" s="1"/>
  <c r="O63" i="33"/>
  <c r="O80" i="33"/>
  <c r="O72" i="33" s="1"/>
  <c r="W63" i="33"/>
  <c r="W80" i="33"/>
  <c r="W72" i="33" s="1"/>
  <c r="D116" i="27"/>
  <c r="L116" i="27"/>
  <c r="T116" i="27"/>
  <c r="H122" i="27"/>
  <c r="P122" i="27"/>
  <c r="B143" i="27"/>
  <c r="J143" i="27"/>
  <c r="R143" i="27"/>
  <c r="D153" i="27"/>
  <c r="L153" i="27"/>
  <c r="T153" i="27"/>
  <c r="I90" i="29"/>
  <c r="I119" i="29"/>
  <c r="Q90" i="29"/>
  <c r="Q119" i="29"/>
  <c r="G123" i="29"/>
  <c r="G105" i="29"/>
  <c r="O123" i="29"/>
  <c r="O105" i="29"/>
  <c r="W123" i="29"/>
  <c r="W105" i="29"/>
  <c r="W90" i="29"/>
  <c r="S94" i="29"/>
  <c r="M99" i="29"/>
  <c r="Q105" i="29"/>
  <c r="P119" i="29"/>
  <c r="H122" i="30"/>
  <c r="P122" i="30"/>
  <c r="B123" i="30"/>
  <c r="J123" i="30"/>
  <c r="R123" i="30"/>
  <c r="K119" i="30"/>
  <c r="C119" i="31"/>
  <c r="K119" i="31"/>
  <c r="S119" i="31"/>
  <c r="B84" i="31"/>
  <c r="J84" i="31"/>
  <c r="R84" i="31"/>
  <c r="D84" i="31"/>
  <c r="L84" i="31"/>
  <c r="T84" i="31"/>
  <c r="B120" i="31"/>
  <c r="E116" i="27"/>
  <c r="M116" i="27"/>
  <c r="U116" i="27"/>
  <c r="I122" i="27"/>
  <c r="Q122" i="27"/>
  <c r="E153" i="27"/>
  <c r="M153" i="27"/>
  <c r="U153" i="27"/>
  <c r="O90" i="29"/>
  <c r="J94" i="29"/>
  <c r="T94" i="29"/>
  <c r="N99" i="29"/>
  <c r="R105" i="29"/>
  <c r="B120" i="29"/>
  <c r="B113" i="29" s="1"/>
  <c r="G120" i="30"/>
  <c r="O120" i="30"/>
  <c r="W120" i="30"/>
  <c r="G84" i="30"/>
  <c r="O84" i="30"/>
  <c r="W84" i="30"/>
  <c r="I84" i="30"/>
  <c r="Q84" i="30"/>
  <c r="S119" i="30"/>
  <c r="D119" i="31"/>
  <c r="L119" i="31"/>
  <c r="T119" i="31"/>
  <c r="H122" i="31"/>
  <c r="P122" i="31"/>
  <c r="B123" i="31"/>
  <c r="R123" i="31"/>
  <c r="L120" i="31"/>
  <c r="J122" i="31"/>
  <c r="U79" i="35"/>
  <c r="F116" i="27"/>
  <c r="N116" i="27"/>
  <c r="V116" i="27"/>
  <c r="B122" i="27"/>
  <c r="J122" i="27"/>
  <c r="R122" i="27"/>
  <c r="D143" i="27"/>
  <c r="L143" i="27"/>
  <c r="T143" i="27"/>
  <c r="F153" i="27"/>
  <c r="N153" i="27"/>
  <c r="V153" i="27"/>
  <c r="G122" i="29"/>
  <c r="G99" i="29"/>
  <c r="O122" i="29"/>
  <c r="O113" i="29" s="1"/>
  <c r="O99" i="29"/>
  <c r="W122" i="29"/>
  <c r="W113" i="29" s="1"/>
  <c r="W99" i="29"/>
  <c r="G90" i="29"/>
  <c r="K94" i="29"/>
  <c r="U94" i="29"/>
  <c r="P99" i="29"/>
  <c r="H120" i="30"/>
  <c r="P120" i="30"/>
  <c r="B122" i="30"/>
  <c r="J122" i="30"/>
  <c r="R122" i="30"/>
  <c r="E120" i="30"/>
  <c r="E119" i="31"/>
  <c r="M119" i="31"/>
  <c r="U119" i="31"/>
  <c r="I122" i="31"/>
  <c r="Q122" i="31"/>
  <c r="C123" i="31"/>
  <c r="S123" i="31"/>
  <c r="U120" i="31"/>
  <c r="U122" i="31"/>
  <c r="V94" i="29"/>
  <c r="U99" i="29"/>
  <c r="B105" i="29"/>
  <c r="G119" i="30"/>
  <c r="O119" i="30"/>
  <c r="W119" i="30"/>
  <c r="I120" i="30"/>
  <c r="Q120" i="30"/>
  <c r="C122" i="30"/>
  <c r="K122" i="30"/>
  <c r="S122" i="30"/>
  <c r="E123" i="30"/>
  <c r="M123" i="30"/>
  <c r="U123" i="30"/>
  <c r="M120" i="30"/>
  <c r="N119" i="31"/>
  <c r="N90" i="31"/>
  <c r="V119" i="31"/>
  <c r="V90" i="31"/>
  <c r="H94" i="31"/>
  <c r="H120" i="31"/>
  <c r="P94" i="31"/>
  <c r="P120" i="31"/>
  <c r="B99" i="31"/>
  <c r="B122" i="31"/>
  <c r="R122" i="31"/>
  <c r="R99" i="31"/>
  <c r="D123" i="31"/>
  <c r="D105" i="31"/>
  <c r="L105" i="31"/>
  <c r="L123" i="31"/>
  <c r="J123" i="31"/>
  <c r="I122" i="29"/>
  <c r="I99" i="29"/>
  <c r="Q122" i="29"/>
  <c r="Q99" i="29"/>
  <c r="C123" i="29"/>
  <c r="C105" i="29"/>
  <c r="K123" i="29"/>
  <c r="K105" i="29"/>
  <c r="S123" i="29"/>
  <c r="S105" i="29"/>
  <c r="J90" i="29"/>
  <c r="S90" i="29"/>
  <c r="C94" i="29"/>
  <c r="M94" i="29"/>
  <c r="W94" i="29"/>
  <c r="V99" i="29"/>
  <c r="U113" i="29"/>
  <c r="H119" i="30"/>
  <c r="P119" i="30"/>
  <c r="B120" i="30"/>
  <c r="J120" i="30"/>
  <c r="R120" i="30"/>
  <c r="D122" i="30"/>
  <c r="L122" i="30"/>
  <c r="T122" i="30"/>
  <c r="F123" i="30"/>
  <c r="N123" i="30"/>
  <c r="V123" i="30"/>
  <c r="U120" i="30"/>
  <c r="Q122" i="30"/>
  <c r="W119" i="31"/>
  <c r="T123" i="31"/>
  <c r="H94" i="30"/>
  <c r="P94" i="30"/>
  <c r="B99" i="30"/>
  <c r="J99" i="30"/>
  <c r="R99" i="30"/>
  <c r="F105" i="30"/>
  <c r="N105" i="30"/>
  <c r="V105" i="30"/>
  <c r="D119" i="30"/>
  <c r="L119" i="30"/>
  <c r="T119" i="30"/>
  <c r="F120" i="30"/>
  <c r="N120" i="30"/>
  <c r="V120" i="30"/>
  <c r="D123" i="30"/>
  <c r="L123" i="30"/>
  <c r="T123" i="30"/>
  <c r="K122" i="31"/>
  <c r="S122" i="31"/>
  <c r="E123" i="31"/>
  <c r="M123" i="31"/>
  <c r="U123" i="31"/>
  <c r="C90" i="31"/>
  <c r="K90" i="31"/>
  <c r="S90" i="31"/>
  <c r="E99" i="31"/>
  <c r="M99" i="31"/>
  <c r="G119" i="31"/>
  <c r="P119" i="31"/>
  <c r="M120" i="31"/>
  <c r="V120" i="31"/>
  <c r="K123" i="31"/>
  <c r="V123" i="31"/>
  <c r="D57" i="35"/>
  <c r="D78" i="35"/>
  <c r="L57" i="35"/>
  <c r="L78" i="35"/>
  <c r="F60" i="35"/>
  <c r="F79" i="35"/>
  <c r="N79" i="35"/>
  <c r="N60" i="35"/>
  <c r="H63" i="35"/>
  <c r="H80" i="35"/>
  <c r="P63" i="35"/>
  <c r="P80" i="35"/>
  <c r="I63" i="39"/>
  <c r="C99" i="30"/>
  <c r="K99" i="30"/>
  <c r="S99" i="30"/>
  <c r="G105" i="30"/>
  <c r="O105" i="30"/>
  <c r="W105" i="30"/>
  <c r="E119" i="30"/>
  <c r="M119" i="30"/>
  <c r="U119" i="30"/>
  <c r="B105" i="31"/>
  <c r="R105" i="31"/>
  <c r="H119" i="31"/>
  <c r="E120" i="31"/>
  <c r="N120" i="31"/>
  <c r="W120" i="31"/>
  <c r="C122" i="31"/>
  <c r="W123" i="31"/>
  <c r="H72" i="33"/>
  <c r="P72" i="33"/>
  <c r="O60" i="39"/>
  <c r="B90" i="30"/>
  <c r="J90" i="30"/>
  <c r="R90" i="30"/>
  <c r="B94" i="30"/>
  <c r="J94" i="30"/>
  <c r="R94" i="30"/>
  <c r="D99" i="30"/>
  <c r="L99" i="30"/>
  <c r="T99" i="30"/>
  <c r="H105" i="30"/>
  <c r="P105" i="30"/>
  <c r="F119" i="30"/>
  <c r="N119" i="30"/>
  <c r="V119" i="30"/>
  <c r="I119" i="31"/>
  <c r="Q119" i="31"/>
  <c r="C120" i="31"/>
  <c r="K120" i="31"/>
  <c r="S120" i="31"/>
  <c r="E90" i="31"/>
  <c r="M90" i="31"/>
  <c r="U90" i="31"/>
  <c r="C105" i="31"/>
  <c r="S105" i="31"/>
  <c r="F120" i="31"/>
  <c r="O120" i="31"/>
  <c r="N123" i="31"/>
  <c r="C72" i="33"/>
  <c r="S72" i="33"/>
  <c r="G51" i="34"/>
  <c r="O51" i="34"/>
  <c r="W51" i="34"/>
  <c r="V60" i="35"/>
  <c r="C94" i="30"/>
  <c r="K94" i="30"/>
  <c r="S94" i="30"/>
  <c r="E99" i="30"/>
  <c r="M99" i="30"/>
  <c r="U99" i="30"/>
  <c r="H99" i="31"/>
  <c r="P99" i="31"/>
  <c r="G120" i="31"/>
  <c r="O123" i="31"/>
  <c r="F51" i="33"/>
  <c r="N51" i="33"/>
  <c r="V51" i="33"/>
  <c r="H51" i="35"/>
  <c r="P51" i="35"/>
  <c r="B57" i="37"/>
  <c r="B78" i="37"/>
  <c r="B78" i="38"/>
  <c r="J57" i="37"/>
  <c r="J78" i="37"/>
  <c r="J72" i="37" s="1"/>
  <c r="J78" i="38"/>
  <c r="R57" i="37"/>
  <c r="R78" i="37"/>
  <c r="R78" i="38"/>
  <c r="D79" i="37"/>
  <c r="D72" i="37" s="1"/>
  <c r="D60" i="37"/>
  <c r="D79" i="38"/>
  <c r="D79" i="39"/>
  <c r="L79" i="37"/>
  <c r="L72" i="37" s="1"/>
  <c r="L60" i="37"/>
  <c r="L79" i="38"/>
  <c r="T79" i="37"/>
  <c r="T60" i="37"/>
  <c r="T79" i="38"/>
  <c r="F63" i="37"/>
  <c r="F80" i="37"/>
  <c r="F72" i="37" s="1"/>
  <c r="F80" i="38"/>
  <c r="N63" i="37"/>
  <c r="N80" i="37"/>
  <c r="N72" i="37" s="1"/>
  <c r="N80" i="38"/>
  <c r="V63" i="37"/>
  <c r="V80" i="37"/>
  <c r="V80" i="38"/>
  <c r="D94" i="30"/>
  <c r="L94" i="30"/>
  <c r="T94" i="30"/>
  <c r="F99" i="30"/>
  <c r="N99" i="30"/>
  <c r="V99" i="30"/>
  <c r="B105" i="30"/>
  <c r="J105" i="30"/>
  <c r="R105" i="30"/>
  <c r="G122" i="31"/>
  <c r="O122" i="31"/>
  <c r="W122" i="31"/>
  <c r="I123" i="31"/>
  <c r="Q123" i="31"/>
  <c r="W90" i="31"/>
  <c r="I99" i="31"/>
  <c r="Q99" i="31"/>
  <c r="E105" i="31"/>
  <c r="M105" i="31"/>
  <c r="U105" i="31"/>
  <c r="Q120" i="31"/>
  <c r="F123" i="31"/>
  <c r="E57" i="39"/>
  <c r="E78" i="39"/>
  <c r="M57" i="39"/>
  <c r="M78" i="39"/>
  <c r="U57" i="39"/>
  <c r="U78" i="39"/>
  <c r="G79" i="39"/>
  <c r="G60" i="39"/>
  <c r="W60" i="39"/>
  <c r="W79" i="39"/>
  <c r="Q63" i="39"/>
  <c r="Q80" i="39"/>
  <c r="N80" i="39"/>
  <c r="I120" i="31"/>
  <c r="G123" i="31"/>
  <c r="I57" i="33"/>
  <c r="I78" i="33"/>
  <c r="I72" i="33" s="1"/>
  <c r="Q57" i="33"/>
  <c r="Q78" i="33"/>
  <c r="Q72" i="33" s="1"/>
  <c r="E63" i="33"/>
  <c r="E80" i="33"/>
  <c r="M63" i="33"/>
  <c r="M80" i="33"/>
  <c r="M72" i="33" s="1"/>
  <c r="U63" i="33"/>
  <c r="U80" i="33"/>
  <c r="K60" i="33"/>
  <c r="B72" i="33"/>
  <c r="J72" i="33"/>
  <c r="C79" i="34"/>
  <c r="H99" i="30"/>
  <c r="P99" i="30"/>
  <c r="I90" i="31"/>
  <c r="Q90" i="31"/>
  <c r="K99" i="31"/>
  <c r="S99" i="31"/>
  <c r="B57" i="33"/>
  <c r="B78" i="33"/>
  <c r="J57" i="33"/>
  <c r="J78" i="33"/>
  <c r="R57" i="33"/>
  <c r="R78" i="33"/>
  <c r="R72" i="33" s="1"/>
  <c r="D79" i="33"/>
  <c r="D72" i="33" s="1"/>
  <c r="D60" i="33"/>
  <c r="L79" i="33"/>
  <c r="L72" i="33" s="1"/>
  <c r="L60" i="33"/>
  <c r="T79" i="33"/>
  <c r="T72" i="33" s="1"/>
  <c r="T60" i="33"/>
  <c r="F63" i="33"/>
  <c r="F80" i="33"/>
  <c r="F72" i="33" s="1"/>
  <c r="N63" i="33"/>
  <c r="N80" i="33"/>
  <c r="N72" i="33" s="1"/>
  <c r="V63" i="33"/>
  <c r="V80" i="33"/>
  <c r="V72" i="33" s="1"/>
  <c r="D79" i="34"/>
  <c r="L79" i="34"/>
  <c r="T79" i="34"/>
  <c r="C51" i="34"/>
  <c r="K51" i="34"/>
  <c r="S51" i="34"/>
  <c r="E51" i="34"/>
  <c r="M51" i="34"/>
  <c r="U51" i="34"/>
  <c r="K79" i="34"/>
  <c r="T78" i="35"/>
  <c r="M72" i="37"/>
  <c r="T72" i="37"/>
  <c r="I51" i="38"/>
  <c r="Q51" i="38"/>
  <c r="D60" i="34"/>
  <c r="L60" i="34"/>
  <c r="T60" i="34"/>
  <c r="B78" i="34"/>
  <c r="J78" i="34"/>
  <c r="R78" i="34"/>
  <c r="F80" i="34"/>
  <c r="N80" i="34"/>
  <c r="V80" i="34"/>
  <c r="E78" i="35"/>
  <c r="M78" i="35"/>
  <c r="U78" i="35"/>
  <c r="G79" i="35"/>
  <c r="O79" i="35"/>
  <c r="W79" i="35"/>
  <c r="I80" i="35"/>
  <c r="Q80" i="35"/>
  <c r="W60" i="35"/>
  <c r="Q63" i="35"/>
  <c r="C78" i="35"/>
  <c r="V78" i="35"/>
  <c r="W80" i="35"/>
  <c r="C57" i="37"/>
  <c r="C78" i="37"/>
  <c r="C72" i="37" s="1"/>
  <c r="K57" i="37"/>
  <c r="K78" i="37"/>
  <c r="K72" i="37" s="1"/>
  <c r="S57" i="37"/>
  <c r="S78" i="37"/>
  <c r="S72" i="37" s="1"/>
  <c r="E79" i="37"/>
  <c r="E72" i="37" s="1"/>
  <c r="E60" i="37"/>
  <c r="M79" i="37"/>
  <c r="M60" i="37"/>
  <c r="U79" i="37"/>
  <c r="U72" i="37" s="1"/>
  <c r="U60" i="37"/>
  <c r="G63" i="37"/>
  <c r="G80" i="37"/>
  <c r="G72" i="37" s="1"/>
  <c r="O63" i="37"/>
  <c r="O80" i="37"/>
  <c r="O72" i="37" s="1"/>
  <c r="W63" i="37"/>
  <c r="W80" i="37"/>
  <c r="W72" i="37" s="1"/>
  <c r="C51" i="38"/>
  <c r="K51" i="38"/>
  <c r="S51" i="38"/>
  <c r="G51" i="38"/>
  <c r="O51" i="38"/>
  <c r="W51" i="38"/>
  <c r="O80" i="39"/>
  <c r="H103" i="50"/>
  <c r="H80" i="50"/>
  <c r="P103" i="50"/>
  <c r="P80" i="50"/>
  <c r="B104" i="50"/>
  <c r="B83" i="50"/>
  <c r="J104" i="50"/>
  <c r="J83" i="50"/>
  <c r="R104" i="50"/>
  <c r="R83" i="50"/>
  <c r="D105" i="50"/>
  <c r="D87" i="50"/>
  <c r="L105" i="50"/>
  <c r="L87" i="50"/>
  <c r="T105" i="50"/>
  <c r="T87" i="50"/>
  <c r="F57" i="33"/>
  <c r="N57" i="33"/>
  <c r="V57" i="33"/>
  <c r="B63" i="33"/>
  <c r="J63" i="33"/>
  <c r="R63" i="33"/>
  <c r="G57" i="34"/>
  <c r="O57" i="34"/>
  <c r="W57" i="34"/>
  <c r="C63" i="34"/>
  <c r="K63" i="34"/>
  <c r="S63" i="34"/>
  <c r="U57" i="35"/>
  <c r="E79" i="35"/>
  <c r="B80" i="35"/>
  <c r="C57" i="38"/>
  <c r="C78" i="38"/>
  <c r="K57" i="38"/>
  <c r="K78" i="38"/>
  <c r="S57" i="38"/>
  <c r="S78" i="38"/>
  <c r="E79" i="38"/>
  <c r="E60" i="38"/>
  <c r="M79" i="38"/>
  <c r="M60" i="38"/>
  <c r="U79" i="38"/>
  <c r="U60" i="38"/>
  <c r="G63" i="38"/>
  <c r="G80" i="38"/>
  <c r="O63" i="38"/>
  <c r="O80" i="38"/>
  <c r="W63" i="38"/>
  <c r="W80" i="38"/>
  <c r="D51" i="38"/>
  <c r="L51" i="38"/>
  <c r="T51" i="38"/>
  <c r="G51" i="39"/>
  <c r="O51" i="39"/>
  <c r="W51" i="39"/>
  <c r="I51" i="39"/>
  <c r="Q51" i="39"/>
  <c r="C63" i="41"/>
  <c r="K63" i="41"/>
  <c r="S63" i="41"/>
  <c r="G63" i="41"/>
  <c r="O63" i="41"/>
  <c r="G57" i="33"/>
  <c r="O57" i="33"/>
  <c r="W57" i="33"/>
  <c r="C63" i="33"/>
  <c r="K63" i="33"/>
  <c r="S63" i="33"/>
  <c r="H57" i="34"/>
  <c r="P57" i="34"/>
  <c r="F60" i="34"/>
  <c r="N60" i="34"/>
  <c r="V60" i="34"/>
  <c r="D63" i="34"/>
  <c r="L63" i="34"/>
  <c r="T63" i="34"/>
  <c r="D78" i="34"/>
  <c r="L78" i="34"/>
  <c r="T78" i="34"/>
  <c r="H80" i="34"/>
  <c r="P80" i="34"/>
  <c r="G78" i="35"/>
  <c r="O78" i="35"/>
  <c r="W78" i="35"/>
  <c r="I79" i="35"/>
  <c r="I60" i="35"/>
  <c r="Q79" i="35"/>
  <c r="Q60" i="35"/>
  <c r="C80" i="35"/>
  <c r="K80" i="35"/>
  <c r="S80" i="35"/>
  <c r="O60" i="35"/>
  <c r="I63" i="35"/>
  <c r="S63" i="35"/>
  <c r="F78" i="35"/>
  <c r="G80" i="35"/>
  <c r="D57" i="38"/>
  <c r="D78" i="38"/>
  <c r="L57" i="38"/>
  <c r="L78" i="38"/>
  <c r="T57" i="38"/>
  <c r="T78" i="38"/>
  <c r="F79" i="38"/>
  <c r="F60" i="38"/>
  <c r="N79" i="38"/>
  <c r="N60" i="38"/>
  <c r="V79" i="38"/>
  <c r="V60" i="38"/>
  <c r="H63" i="38"/>
  <c r="H80" i="38"/>
  <c r="P63" i="38"/>
  <c r="P80" i="38"/>
  <c r="E51" i="38"/>
  <c r="M51" i="38"/>
  <c r="U51" i="38"/>
  <c r="E79" i="39"/>
  <c r="F60" i="33"/>
  <c r="N60" i="33"/>
  <c r="V60" i="33"/>
  <c r="G60" i="34"/>
  <c r="O60" i="34"/>
  <c r="W60" i="34"/>
  <c r="H78" i="35"/>
  <c r="P78" i="35"/>
  <c r="B79" i="35"/>
  <c r="B60" i="35"/>
  <c r="J79" i="35"/>
  <c r="J60" i="35"/>
  <c r="R79" i="35"/>
  <c r="R60" i="35"/>
  <c r="D80" i="35"/>
  <c r="L80" i="35"/>
  <c r="T80" i="35"/>
  <c r="M57" i="35"/>
  <c r="P60" i="35"/>
  <c r="J63" i="35"/>
  <c r="T63" i="35"/>
  <c r="K78" i="35"/>
  <c r="H79" i="35"/>
  <c r="V72" i="37"/>
  <c r="B72" i="37"/>
  <c r="R72" i="37"/>
  <c r="F51" i="38"/>
  <c r="N51" i="38"/>
  <c r="V51" i="38"/>
  <c r="H51" i="38"/>
  <c r="P51" i="38"/>
  <c r="H52" i="45"/>
  <c r="P52" i="45"/>
  <c r="G60" i="33"/>
  <c r="O60" i="33"/>
  <c r="W60" i="33"/>
  <c r="H60" i="34"/>
  <c r="P60" i="34"/>
  <c r="I78" i="35"/>
  <c r="Q78" i="35"/>
  <c r="C79" i="35"/>
  <c r="K79" i="35"/>
  <c r="S79" i="35"/>
  <c r="E80" i="35"/>
  <c r="M80" i="35"/>
  <c r="U80" i="35"/>
  <c r="N57" i="35"/>
  <c r="G60" i="35"/>
  <c r="S60" i="35"/>
  <c r="K63" i="35"/>
  <c r="U63" i="35"/>
  <c r="B78" i="39"/>
  <c r="J78" i="39"/>
  <c r="V80" i="39"/>
  <c r="H60" i="33"/>
  <c r="P60" i="33"/>
  <c r="I60" i="34"/>
  <c r="Q60" i="34"/>
  <c r="B78" i="35"/>
  <c r="J78" i="35"/>
  <c r="R78" i="35"/>
  <c r="D79" i="35"/>
  <c r="L79" i="35"/>
  <c r="T79" i="35"/>
  <c r="F80" i="35"/>
  <c r="N80" i="35"/>
  <c r="V80" i="35"/>
  <c r="E57" i="35"/>
  <c r="O57" i="35"/>
  <c r="T60" i="35"/>
  <c r="L63" i="35"/>
  <c r="V63" i="35"/>
  <c r="O80" i="35"/>
  <c r="B51" i="37"/>
  <c r="J51" i="37"/>
  <c r="R51" i="37"/>
  <c r="H72" i="37"/>
  <c r="P72" i="37"/>
  <c r="C78" i="39"/>
  <c r="K78" i="39"/>
  <c r="M79" i="39"/>
  <c r="P57" i="35"/>
  <c r="M63" i="35"/>
  <c r="S78" i="35"/>
  <c r="Q72" i="37"/>
  <c r="D78" i="39"/>
  <c r="D57" i="39"/>
  <c r="L78" i="39"/>
  <c r="L57" i="39"/>
  <c r="T78" i="39"/>
  <c r="T57" i="39"/>
  <c r="F79" i="39"/>
  <c r="F60" i="39"/>
  <c r="N79" i="39"/>
  <c r="N60" i="39"/>
  <c r="V79" i="39"/>
  <c r="V60" i="39"/>
  <c r="P80" i="39"/>
  <c r="P63" i="39"/>
  <c r="H63" i="39"/>
  <c r="E90" i="41"/>
  <c r="E81" i="41" s="1"/>
  <c r="E90" i="43"/>
  <c r="E72" i="41"/>
  <c r="M90" i="41"/>
  <c r="M81" i="41" s="1"/>
  <c r="M90" i="43"/>
  <c r="U90" i="41"/>
  <c r="U81" i="41" s="1"/>
  <c r="U90" i="43"/>
  <c r="U72" i="41"/>
  <c r="M72" i="41"/>
  <c r="J63" i="39"/>
  <c r="R78" i="39"/>
  <c r="F80" i="39"/>
  <c r="F81" i="41"/>
  <c r="N81" i="41"/>
  <c r="V81" i="41"/>
  <c r="G63" i="43"/>
  <c r="O63" i="43"/>
  <c r="W63" i="43"/>
  <c r="G78" i="39"/>
  <c r="O78" i="39"/>
  <c r="W78" i="39"/>
  <c r="I79" i="39"/>
  <c r="Q79" i="39"/>
  <c r="Q60" i="39"/>
  <c r="C80" i="39"/>
  <c r="K80" i="39"/>
  <c r="S80" i="39"/>
  <c r="K63" i="39"/>
  <c r="V63" i="39"/>
  <c r="I78" i="39"/>
  <c r="S78" i="39"/>
  <c r="G80" i="39"/>
  <c r="G81" i="41"/>
  <c r="O90" i="41"/>
  <c r="O81" i="41" s="1"/>
  <c r="G90" i="42"/>
  <c r="G72" i="42"/>
  <c r="O90" i="42"/>
  <c r="O72" i="42"/>
  <c r="W90" i="42"/>
  <c r="W72" i="42"/>
  <c r="D69" i="45"/>
  <c r="L69" i="45"/>
  <c r="F60" i="37"/>
  <c r="N60" i="37"/>
  <c r="V60" i="37"/>
  <c r="G60" i="38"/>
  <c r="O60" i="38"/>
  <c r="W60" i="38"/>
  <c r="B57" i="39"/>
  <c r="J57" i="39"/>
  <c r="I60" i="39"/>
  <c r="B63" i="39"/>
  <c r="M63" i="39"/>
  <c r="J79" i="39"/>
  <c r="T79" i="39"/>
  <c r="T80" i="39"/>
  <c r="H72" i="41"/>
  <c r="H90" i="42"/>
  <c r="H90" i="41"/>
  <c r="H81" i="41" s="1"/>
  <c r="P72" i="41"/>
  <c r="P90" i="42"/>
  <c r="P90" i="41"/>
  <c r="P81" i="41" s="1"/>
  <c r="H77" i="45"/>
  <c r="H69" i="45" s="1"/>
  <c r="H60" i="45"/>
  <c r="P77" i="45"/>
  <c r="P69" i="45" s="1"/>
  <c r="P60" i="45"/>
  <c r="D52" i="45"/>
  <c r="L52" i="45"/>
  <c r="T52" i="45"/>
  <c r="F52" i="45"/>
  <c r="N52" i="45"/>
  <c r="V52" i="45"/>
  <c r="G60" i="37"/>
  <c r="O60" i="37"/>
  <c r="W60" i="37"/>
  <c r="H60" i="38"/>
  <c r="P60" i="38"/>
  <c r="C57" i="39"/>
  <c r="K57" i="39"/>
  <c r="C63" i="39"/>
  <c r="U79" i="39"/>
  <c r="I90" i="42"/>
  <c r="I90" i="41"/>
  <c r="I81" i="41" s="1"/>
  <c r="Q90" i="42"/>
  <c r="Q90" i="41"/>
  <c r="Q81" i="41" s="1"/>
  <c r="E63" i="41"/>
  <c r="M63" i="41"/>
  <c r="U63" i="41"/>
  <c r="Q90" i="43"/>
  <c r="L79" i="39"/>
  <c r="L80" i="39"/>
  <c r="B90" i="41"/>
  <c r="B81" i="41" s="1"/>
  <c r="B72" i="41"/>
  <c r="J90" i="41"/>
  <c r="J81" i="41" s="1"/>
  <c r="J72" i="41"/>
  <c r="R90" i="41"/>
  <c r="R81" i="41" s="1"/>
  <c r="R72" i="41"/>
  <c r="W90" i="41"/>
  <c r="W81" i="41" s="1"/>
  <c r="B90" i="42"/>
  <c r="B72" i="42"/>
  <c r="J90" i="42"/>
  <c r="J72" i="42"/>
  <c r="R90" i="42"/>
  <c r="R72" i="42"/>
  <c r="P63" i="42"/>
  <c r="C63" i="43"/>
  <c r="K63" i="43"/>
  <c r="S63" i="43"/>
  <c r="E63" i="43"/>
  <c r="M63" i="43"/>
  <c r="U63" i="43"/>
  <c r="W80" i="39"/>
  <c r="C81" i="41"/>
  <c r="K81" i="41"/>
  <c r="S81" i="41"/>
  <c r="G90" i="43"/>
  <c r="G72" i="43"/>
  <c r="O90" i="43"/>
  <c r="O72" i="43"/>
  <c r="W90" i="43"/>
  <c r="W72" i="43"/>
  <c r="E90" i="42"/>
  <c r="M90" i="42"/>
  <c r="U90" i="42"/>
  <c r="D72" i="43"/>
  <c r="L72" i="43"/>
  <c r="T72" i="43"/>
  <c r="B90" i="43"/>
  <c r="J90" i="43"/>
  <c r="R90" i="43"/>
  <c r="C60" i="45"/>
  <c r="K60" i="45"/>
  <c r="S60" i="45"/>
  <c r="J77" i="45"/>
  <c r="J69" i="45" s="1"/>
  <c r="B52" i="46"/>
  <c r="J52" i="46"/>
  <c r="R52" i="46"/>
  <c r="B73" i="49"/>
  <c r="J73" i="49"/>
  <c r="R73" i="49"/>
  <c r="D83" i="49"/>
  <c r="I83" i="50"/>
  <c r="O83" i="51"/>
  <c r="D60" i="45"/>
  <c r="L60" i="45"/>
  <c r="K77" i="45"/>
  <c r="K69" i="45" s="1"/>
  <c r="C52" i="46"/>
  <c r="K52" i="46"/>
  <c r="S52" i="46"/>
  <c r="B103" i="50"/>
  <c r="J103" i="50"/>
  <c r="R103" i="50"/>
  <c r="D104" i="50"/>
  <c r="L104" i="50"/>
  <c r="T104" i="50"/>
  <c r="F105" i="50"/>
  <c r="N105" i="50"/>
  <c r="V105" i="50"/>
  <c r="B73" i="50"/>
  <c r="J73" i="50"/>
  <c r="R73" i="50"/>
  <c r="E104" i="50"/>
  <c r="B103" i="51"/>
  <c r="J103" i="51"/>
  <c r="R103" i="51"/>
  <c r="F105" i="51"/>
  <c r="N105" i="51"/>
  <c r="V105" i="51"/>
  <c r="E60" i="45"/>
  <c r="M60" i="45"/>
  <c r="U60" i="45"/>
  <c r="L77" i="45"/>
  <c r="D60" i="46"/>
  <c r="D77" i="46"/>
  <c r="L60" i="46"/>
  <c r="L77" i="46"/>
  <c r="T60" i="46"/>
  <c r="T77" i="46"/>
  <c r="F60" i="46"/>
  <c r="V60" i="46"/>
  <c r="B77" i="46"/>
  <c r="E60" i="47"/>
  <c r="E77" i="47"/>
  <c r="M60" i="47"/>
  <c r="M77" i="47"/>
  <c r="U60" i="47"/>
  <c r="U77" i="47"/>
  <c r="B52" i="47"/>
  <c r="J52" i="47"/>
  <c r="R52" i="47"/>
  <c r="C77" i="47"/>
  <c r="B103" i="49"/>
  <c r="B80" i="49"/>
  <c r="J103" i="49"/>
  <c r="J80" i="49"/>
  <c r="R103" i="49"/>
  <c r="R80" i="49"/>
  <c r="F105" i="49"/>
  <c r="F96" i="49" s="1"/>
  <c r="F87" i="49"/>
  <c r="N105" i="49"/>
  <c r="N96" i="49" s="1"/>
  <c r="N87" i="49"/>
  <c r="V105" i="49"/>
  <c r="V96" i="49" s="1"/>
  <c r="V87" i="49"/>
  <c r="L83" i="49"/>
  <c r="D96" i="49"/>
  <c r="L96" i="49"/>
  <c r="T96" i="49"/>
  <c r="C73" i="50"/>
  <c r="K73" i="50"/>
  <c r="S73" i="50"/>
  <c r="Q83" i="50"/>
  <c r="C103" i="51"/>
  <c r="K103" i="51"/>
  <c r="S103" i="51"/>
  <c r="G105" i="51"/>
  <c r="O105" i="51"/>
  <c r="W105" i="51"/>
  <c r="E60" i="46"/>
  <c r="E77" i="46"/>
  <c r="M60" i="46"/>
  <c r="M77" i="46"/>
  <c r="U60" i="46"/>
  <c r="U77" i="46"/>
  <c r="E52" i="46"/>
  <c r="M52" i="46"/>
  <c r="U52" i="46"/>
  <c r="C77" i="46"/>
  <c r="F60" i="47"/>
  <c r="F77" i="47"/>
  <c r="N60" i="47"/>
  <c r="N77" i="47"/>
  <c r="V60" i="47"/>
  <c r="V77" i="47"/>
  <c r="C52" i="47"/>
  <c r="K52" i="47"/>
  <c r="S52" i="47"/>
  <c r="D77" i="47"/>
  <c r="C103" i="49"/>
  <c r="C80" i="49"/>
  <c r="K103" i="49"/>
  <c r="K80" i="49"/>
  <c r="S103" i="49"/>
  <c r="S96" i="49" s="1"/>
  <c r="S80" i="49"/>
  <c r="G105" i="49"/>
  <c r="G96" i="49" s="1"/>
  <c r="G87" i="49"/>
  <c r="O105" i="49"/>
  <c r="O96" i="49" s="1"/>
  <c r="O87" i="49"/>
  <c r="W105" i="49"/>
  <c r="W96" i="49" s="1"/>
  <c r="W87" i="49"/>
  <c r="E73" i="49"/>
  <c r="M73" i="49"/>
  <c r="U73" i="49"/>
  <c r="M83" i="49"/>
  <c r="E96" i="49"/>
  <c r="M96" i="49"/>
  <c r="U96" i="49"/>
  <c r="D73" i="50"/>
  <c r="L73" i="50"/>
  <c r="T73" i="50"/>
  <c r="C103" i="50"/>
  <c r="M104" i="50"/>
  <c r="W105" i="50"/>
  <c r="D103" i="51"/>
  <c r="D80" i="51"/>
  <c r="L103" i="51"/>
  <c r="L80" i="51"/>
  <c r="T103" i="51"/>
  <c r="T80" i="51"/>
  <c r="H105" i="51"/>
  <c r="H87" i="51"/>
  <c r="P105" i="51"/>
  <c r="P87" i="51"/>
  <c r="D73" i="51"/>
  <c r="L73" i="51"/>
  <c r="T73" i="51"/>
  <c r="F73" i="51"/>
  <c r="N73" i="51"/>
  <c r="V73" i="51"/>
  <c r="H73" i="51"/>
  <c r="P73" i="51"/>
  <c r="F90" i="43"/>
  <c r="N90" i="43"/>
  <c r="V90" i="43"/>
  <c r="G77" i="47"/>
  <c r="O77" i="47"/>
  <c r="W77" i="47"/>
  <c r="K77" i="47"/>
  <c r="F73" i="49"/>
  <c r="N73" i="49"/>
  <c r="V73" i="49"/>
  <c r="T83" i="49"/>
  <c r="E103" i="51"/>
  <c r="E80" i="51"/>
  <c r="M103" i="51"/>
  <c r="M80" i="51"/>
  <c r="U103" i="51"/>
  <c r="U80" i="51"/>
  <c r="I105" i="51"/>
  <c r="I87" i="51"/>
  <c r="Q105" i="51"/>
  <c r="Q87" i="51"/>
  <c r="E73" i="51"/>
  <c r="M73" i="51"/>
  <c r="U73" i="51"/>
  <c r="R77" i="45"/>
  <c r="R69" i="45" s="1"/>
  <c r="G77" i="46"/>
  <c r="O77" i="46"/>
  <c r="W77" i="46"/>
  <c r="H77" i="47"/>
  <c r="P77" i="47"/>
  <c r="E52" i="47"/>
  <c r="M52" i="47"/>
  <c r="U52" i="47"/>
  <c r="G73" i="49"/>
  <c r="O73" i="49"/>
  <c r="W73" i="49"/>
  <c r="U83" i="49"/>
  <c r="K103" i="50"/>
  <c r="U104" i="50"/>
  <c r="F83" i="51"/>
  <c r="S77" i="45"/>
  <c r="S69" i="45" s="1"/>
  <c r="H77" i="46"/>
  <c r="P77" i="46"/>
  <c r="N60" i="46"/>
  <c r="I77" i="47"/>
  <c r="Q77" i="47"/>
  <c r="F52" i="47"/>
  <c r="N52" i="47"/>
  <c r="V52" i="47"/>
  <c r="G103" i="50"/>
  <c r="G80" i="50"/>
  <c r="O103" i="50"/>
  <c r="O80" i="50"/>
  <c r="W103" i="50"/>
  <c r="W80" i="50"/>
  <c r="C105" i="50"/>
  <c r="C87" i="50"/>
  <c r="K105" i="50"/>
  <c r="K87" i="50"/>
  <c r="S105" i="50"/>
  <c r="S87" i="50"/>
  <c r="G73" i="50"/>
  <c r="O73" i="50"/>
  <c r="W73" i="50"/>
  <c r="I73" i="50"/>
  <c r="Q73" i="50"/>
  <c r="G73" i="51"/>
  <c r="O73" i="51"/>
  <c r="W73" i="51"/>
  <c r="I73" i="51"/>
  <c r="Q73" i="51"/>
  <c r="G83" i="51"/>
  <c r="I60" i="47"/>
  <c r="Q60" i="47"/>
  <c r="H80" i="49"/>
  <c r="P80" i="49"/>
  <c r="F83" i="49"/>
  <c r="N83" i="49"/>
  <c r="V83" i="49"/>
  <c r="B104" i="49"/>
  <c r="J104" i="49"/>
  <c r="R104" i="49"/>
  <c r="E80" i="50"/>
  <c r="M80" i="50"/>
  <c r="U80" i="50"/>
  <c r="C83" i="50"/>
  <c r="K83" i="50"/>
  <c r="S83" i="50"/>
  <c r="G104" i="50"/>
  <c r="O104" i="50"/>
  <c r="W104" i="50"/>
  <c r="B80" i="51"/>
  <c r="J80" i="51"/>
  <c r="R80" i="51"/>
  <c r="H83" i="51"/>
  <c r="P83" i="51"/>
  <c r="D104" i="51"/>
  <c r="L104" i="51"/>
  <c r="T104" i="51"/>
  <c r="G83" i="49"/>
  <c r="O83" i="49"/>
  <c r="W83" i="49"/>
  <c r="C104" i="49"/>
  <c r="K104" i="49"/>
  <c r="S104" i="49"/>
  <c r="F80" i="50"/>
  <c r="N80" i="50"/>
  <c r="V80" i="50"/>
  <c r="D83" i="50"/>
  <c r="L83" i="50"/>
  <c r="T83" i="50"/>
  <c r="H104" i="50"/>
  <c r="P104" i="50"/>
  <c r="C80" i="51"/>
  <c r="K80" i="51"/>
  <c r="S80" i="51"/>
  <c r="I83" i="51"/>
  <c r="Q83" i="51"/>
  <c r="E104" i="51"/>
  <c r="M104" i="51"/>
  <c r="U104" i="51"/>
  <c r="H87" i="49"/>
  <c r="P87" i="49"/>
  <c r="E87" i="50"/>
  <c r="M87" i="50"/>
  <c r="U87" i="50"/>
  <c r="B87" i="51"/>
  <c r="J87" i="51"/>
  <c r="R87" i="51"/>
  <c r="I87" i="49"/>
  <c r="Q87" i="49"/>
  <c r="F87" i="50"/>
  <c r="N87" i="50"/>
  <c r="V87" i="50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J96" i="49" l="1"/>
  <c r="K96" i="49"/>
  <c r="C96" i="49"/>
  <c r="R96" i="49"/>
  <c r="B96" i="49"/>
  <c r="E72" i="33"/>
  <c r="V113" i="29"/>
  <c r="G113" i="29"/>
  <c r="P113" i="29"/>
  <c r="D113" i="29"/>
  <c r="S113" i="29"/>
  <c r="H113" i="29"/>
  <c r="I113" i="29"/>
  <c r="C113" i="29"/>
  <c r="Q113" i="29"/>
  <c r="I74" i="24"/>
  <c r="I171" i="4" s="1"/>
  <c r="J146" i="25"/>
  <c r="L146" i="25"/>
  <c r="F74" i="24"/>
  <c r="F171" i="4" s="1"/>
  <c r="F69" i="4"/>
  <c r="F142" i="4" s="1"/>
  <c r="L74" i="24"/>
  <c r="L171" i="4" s="1"/>
  <c r="L69" i="4"/>
  <c r="L142" i="4" s="1"/>
  <c r="B146" i="25"/>
  <c r="T146" i="25"/>
  <c r="V74" i="24"/>
  <c r="V171" i="4" s="1"/>
  <c r="E146" i="23"/>
  <c r="D132" i="23"/>
  <c r="Q132" i="23"/>
  <c r="M132" i="23"/>
  <c r="H132" i="23"/>
  <c r="P160" i="23"/>
  <c r="E132" i="23"/>
  <c r="B157" i="23"/>
  <c r="S171" i="23"/>
  <c r="F132" i="23"/>
  <c r="O171" i="23"/>
  <c r="T132" i="23"/>
  <c r="U205" i="23"/>
  <c r="J77" i="20"/>
  <c r="J168" i="4" s="1"/>
  <c r="M146" i="23"/>
  <c r="M171" i="23"/>
  <c r="M205" i="23"/>
  <c r="W151" i="23"/>
  <c r="W61" i="20"/>
  <c r="W153" i="23"/>
  <c r="U161" i="23"/>
  <c r="U146" i="23" s="1"/>
  <c r="U61" i="20"/>
  <c r="Q157" i="23"/>
  <c r="R143" i="23"/>
  <c r="R60" i="20"/>
  <c r="V77" i="20"/>
  <c r="V168" i="4" s="1"/>
  <c r="V132" i="23"/>
  <c r="W158" i="23"/>
  <c r="B77" i="20"/>
  <c r="B168" i="4" s="1"/>
  <c r="W154" i="23"/>
  <c r="W155" i="23"/>
  <c r="W163" i="23"/>
  <c r="D194" i="23"/>
  <c r="Q176" i="23"/>
  <c r="Q165" i="23" s="1"/>
  <c r="Q62" i="20"/>
  <c r="N146" i="23"/>
  <c r="Q175" i="23"/>
  <c r="P194" i="23"/>
  <c r="E205" i="23"/>
  <c r="H194" i="23"/>
  <c r="V194" i="23"/>
  <c r="N78" i="20"/>
  <c r="N169" i="4" s="1"/>
  <c r="O194" i="23"/>
  <c r="Q194" i="23"/>
  <c r="P194" i="21"/>
  <c r="H194" i="21"/>
  <c r="W194" i="21"/>
  <c r="O194" i="21"/>
  <c r="R205" i="23"/>
  <c r="G194" i="21"/>
  <c r="P160" i="19"/>
  <c r="G178" i="19"/>
  <c r="W79" i="16"/>
  <c r="W108" i="4" s="1"/>
  <c r="G160" i="19"/>
  <c r="T184" i="19"/>
  <c r="Q160" i="19"/>
  <c r="D160" i="19"/>
  <c r="N178" i="19"/>
  <c r="P178" i="19"/>
  <c r="T160" i="19"/>
  <c r="S160" i="19"/>
  <c r="G79" i="16"/>
  <c r="G108" i="4" s="1"/>
  <c r="G110" i="4"/>
  <c r="I178" i="19"/>
  <c r="P101" i="16"/>
  <c r="P164" i="4" s="1"/>
  <c r="O79" i="16"/>
  <c r="O108" i="4" s="1"/>
  <c r="K79" i="16"/>
  <c r="K108" i="4" s="1"/>
  <c r="D101" i="16"/>
  <c r="D164" i="4" s="1"/>
  <c r="F178" i="19"/>
  <c r="D184" i="19"/>
  <c r="K160" i="19"/>
  <c r="S178" i="19"/>
  <c r="O77" i="16"/>
  <c r="O76" i="16" s="1"/>
  <c r="K178" i="19"/>
  <c r="K102" i="16"/>
  <c r="K165" i="4" s="1"/>
  <c r="C178" i="19"/>
  <c r="W160" i="19"/>
  <c r="V178" i="19"/>
  <c r="H178" i="19"/>
  <c r="I102" i="16"/>
  <c r="I165" i="4" s="1"/>
  <c r="G163" i="18"/>
  <c r="G173" i="18"/>
  <c r="G161" i="18"/>
  <c r="M167" i="18"/>
  <c r="W170" i="18"/>
  <c r="M162" i="18"/>
  <c r="V175" i="18"/>
  <c r="V160" i="18" s="1"/>
  <c r="V97" i="16"/>
  <c r="V95" i="16" s="1"/>
  <c r="M217" i="18"/>
  <c r="W163" i="18"/>
  <c r="L171" i="18"/>
  <c r="W168" i="18"/>
  <c r="G95" i="16"/>
  <c r="W173" i="18"/>
  <c r="W161" i="18"/>
  <c r="W164" i="18"/>
  <c r="W169" i="18"/>
  <c r="V91" i="16"/>
  <c r="V62" i="4"/>
  <c r="V135" i="4" s="1"/>
  <c r="W175" i="18"/>
  <c r="W97" i="16"/>
  <c r="W95" i="16" s="1"/>
  <c r="E174" i="18"/>
  <c r="E175" i="18"/>
  <c r="E97" i="16"/>
  <c r="E95" i="16" s="1"/>
  <c r="E170" i="18"/>
  <c r="E165" i="18"/>
  <c r="H171" i="18"/>
  <c r="D160" i="17"/>
  <c r="S229" i="17"/>
  <c r="F62" i="4"/>
  <c r="F135" i="4" s="1"/>
  <c r="F91" i="16"/>
  <c r="U165" i="18"/>
  <c r="U161" i="18"/>
  <c r="U173" i="18"/>
  <c r="U97" i="16"/>
  <c r="U95" i="16" s="1"/>
  <c r="U163" i="18"/>
  <c r="U168" i="18"/>
  <c r="N62" i="4"/>
  <c r="N135" i="4" s="1"/>
  <c r="N91" i="16"/>
  <c r="N89" i="16" s="1"/>
  <c r="N160" i="17"/>
  <c r="T89" i="16"/>
  <c r="E160" i="17"/>
  <c r="O172" i="18"/>
  <c r="O160" i="18" s="1"/>
  <c r="O97" i="16"/>
  <c r="O95" i="16" s="1"/>
  <c r="P52" i="16"/>
  <c r="W171" i="18"/>
  <c r="P160" i="17"/>
  <c r="O240" i="17"/>
  <c r="Q240" i="17"/>
  <c r="M172" i="18"/>
  <c r="M163" i="18"/>
  <c r="M175" i="18"/>
  <c r="M173" i="18"/>
  <c r="M170" i="18"/>
  <c r="M168" i="18"/>
  <c r="M97" i="16"/>
  <c r="M95" i="16" s="1"/>
  <c r="E62" i="4"/>
  <c r="E135" i="4" s="1"/>
  <c r="E91" i="16"/>
  <c r="E89" i="16" s="1"/>
  <c r="W162" i="18"/>
  <c r="W167" i="18"/>
  <c r="U171" i="18"/>
  <c r="W172" i="18"/>
  <c r="H100" i="16"/>
  <c r="H163" i="4" s="1"/>
  <c r="H61" i="4"/>
  <c r="H134" i="4" s="1"/>
  <c r="I240" i="17"/>
  <c r="D229" i="17"/>
  <c r="K229" i="17"/>
  <c r="F5" i="7"/>
  <c r="F55" i="7" s="1"/>
  <c r="R240" i="17"/>
  <c r="W229" i="17"/>
  <c r="U54" i="7"/>
  <c r="U53" i="7"/>
  <c r="B204" i="15"/>
  <c r="U171" i="15"/>
  <c r="C171" i="15"/>
  <c r="V5" i="7"/>
  <c r="V55" i="7" s="1"/>
  <c r="N5" i="7"/>
  <c r="N55" i="7" s="1"/>
  <c r="R105" i="4"/>
  <c r="L171" i="15"/>
  <c r="B75" i="12"/>
  <c r="H220" i="15"/>
  <c r="H78" i="12"/>
  <c r="Q105" i="4"/>
  <c r="O204" i="15"/>
  <c r="J101" i="12"/>
  <c r="J162" i="4" s="1"/>
  <c r="R204" i="15"/>
  <c r="Q99" i="12"/>
  <c r="Q160" i="4" s="1"/>
  <c r="P204" i="15"/>
  <c r="K204" i="15"/>
  <c r="T171" i="15"/>
  <c r="S101" i="12"/>
  <c r="S162" i="4" s="1"/>
  <c r="L99" i="12"/>
  <c r="L160" i="4" s="1"/>
  <c r="R171" i="15"/>
  <c r="W204" i="15"/>
  <c r="B171" i="15"/>
  <c r="I5" i="7"/>
  <c r="I55" i="7" s="1"/>
  <c r="H216" i="15"/>
  <c r="G204" i="15"/>
  <c r="C204" i="15"/>
  <c r="D171" i="15"/>
  <c r="H209" i="15"/>
  <c r="S171" i="15"/>
  <c r="L105" i="4"/>
  <c r="W101" i="12"/>
  <c r="W162" i="4" s="1"/>
  <c r="H213" i="15"/>
  <c r="L98" i="12"/>
  <c r="L159" i="4" s="1"/>
  <c r="S86" i="12"/>
  <c r="S98" i="12"/>
  <c r="S159" i="4" s="1"/>
  <c r="V57" i="4"/>
  <c r="V132" i="4" s="1"/>
  <c r="C55" i="7"/>
  <c r="C54" i="7"/>
  <c r="K55" i="7"/>
  <c r="K53" i="7"/>
  <c r="M5" i="4"/>
  <c r="M3" i="4"/>
  <c r="M128" i="4" s="1"/>
  <c r="T86" i="12"/>
  <c r="U55" i="7"/>
  <c r="T98" i="12"/>
  <c r="T159" i="4" s="1"/>
  <c r="Q98" i="12"/>
  <c r="Q159" i="4" s="1"/>
  <c r="Q57" i="4"/>
  <c r="Q132" i="4" s="1"/>
  <c r="D3" i="4"/>
  <c r="D128" i="4" s="1"/>
  <c r="D5" i="4"/>
  <c r="D98" i="12"/>
  <c r="D159" i="4" s="1"/>
  <c r="I98" i="12"/>
  <c r="I159" i="4" s="1"/>
  <c r="N63" i="12"/>
  <c r="N55" i="4" s="1"/>
  <c r="N130" i="4" s="1"/>
  <c r="N57" i="4"/>
  <c r="N132" i="4" s="1"/>
  <c r="U3" i="4"/>
  <c r="U128" i="4" s="1"/>
  <c r="J73" i="12"/>
  <c r="J102" i="4" s="1"/>
  <c r="C73" i="12"/>
  <c r="C102" i="4" s="1"/>
  <c r="Q63" i="12"/>
  <c r="Q55" i="4" s="1"/>
  <c r="P52" i="7"/>
  <c r="P53" i="7"/>
  <c r="B117" i="11"/>
  <c r="L117" i="11"/>
  <c r="B100" i="11"/>
  <c r="K67" i="8"/>
  <c r="K156" i="4" s="1"/>
  <c r="J54" i="8"/>
  <c r="J99" i="4" s="1"/>
  <c r="P117" i="11"/>
  <c r="H117" i="11"/>
  <c r="U117" i="11"/>
  <c r="D117" i="11"/>
  <c r="N100" i="11"/>
  <c r="D67" i="8"/>
  <c r="D156" i="4" s="1"/>
  <c r="C117" i="11"/>
  <c r="D113" i="11"/>
  <c r="D115" i="11"/>
  <c r="D111" i="11"/>
  <c r="D55" i="8"/>
  <c r="D52" i="8"/>
  <c r="D51" i="8" s="1"/>
  <c r="D107" i="11"/>
  <c r="M117" i="11"/>
  <c r="W100" i="11"/>
  <c r="R100" i="11"/>
  <c r="Q100" i="11"/>
  <c r="I100" i="11"/>
  <c r="U52" i="7"/>
  <c r="C67" i="8"/>
  <c r="C156" i="4" s="1"/>
  <c r="J117" i="11"/>
  <c r="D109" i="11"/>
  <c r="V117" i="11"/>
  <c r="V54" i="8"/>
  <c r="V101" i="4"/>
  <c r="T100" i="11"/>
  <c r="F54" i="8"/>
  <c r="F99" i="4" s="1"/>
  <c r="W66" i="8"/>
  <c r="W155" i="4" s="1"/>
  <c r="L100" i="11"/>
  <c r="V66" i="8"/>
  <c r="V155" i="4" s="1"/>
  <c r="V67" i="8"/>
  <c r="V156" i="4" s="1"/>
  <c r="D105" i="11"/>
  <c r="D100" i="11" s="1"/>
  <c r="N66" i="8"/>
  <c r="N155" i="4" s="1"/>
  <c r="T117" i="11"/>
  <c r="F66" i="8"/>
  <c r="F155" i="4" s="1"/>
  <c r="J67" i="8"/>
  <c r="J156" i="4" s="1"/>
  <c r="U100" i="11"/>
  <c r="L65" i="8"/>
  <c r="L154" i="4" s="1"/>
  <c r="O100" i="11"/>
  <c r="M100" i="11"/>
  <c r="D136" i="11"/>
  <c r="N117" i="11"/>
  <c r="J100" i="11"/>
  <c r="E100" i="11"/>
  <c r="N54" i="8"/>
  <c r="S59" i="8"/>
  <c r="Q59" i="8"/>
  <c r="M55" i="7"/>
  <c r="M54" i="7"/>
  <c r="M52" i="7"/>
  <c r="O52" i="7"/>
  <c r="O53" i="7"/>
  <c r="H54" i="7"/>
  <c r="H53" i="7"/>
  <c r="R54" i="7"/>
  <c r="F59" i="8"/>
  <c r="F52" i="4"/>
  <c r="F129" i="4" s="1"/>
  <c r="T59" i="8"/>
  <c r="T52" i="4"/>
  <c r="T129" i="4" s="1"/>
  <c r="F65" i="8"/>
  <c r="F154" i="4" s="1"/>
  <c r="T65" i="8"/>
  <c r="T154" i="4" s="1"/>
  <c r="T5" i="7"/>
  <c r="T54" i="7" s="1"/>
  <c r="S54" i="7"/>
  <c r="Q5" i="7"/>
  <c r="Q55" i="7" s="1"/>
  <c r="S53" i="7"/>
  <c r="O54" i="7"/>
  <c r="P55" i="7"/>
  <c r="M53" i="7"/>
  <c r="E52" i="7"/>
  <c r="L5" i="7"/>
  <c r="L55" i="7" s="1"/>
  <c r="J5" i="7"/>
  <c r="J54" i="7" s="1"/>
  <c r="D5" i="7"/>
  <c r="N46" i="6"/>
  <c r="N45" i="6"/>
  <c r="C46" i="6"/>
  <c r="C45" i="6"/>
  <c r="C44" i="6"/>
  <c r="P47" i="6"/>
  <c r="V46" i="6"/>
  <c r="B46" i="6"/>
  <c r="B45" i="6"/>
  <c r="B42" i="6"/>
  <c r="B43" i="6"/>
  <c r="B44" i="6"/>
  <c r="V47" i="6"/>
  <c r="R44" i="6"/>
  <c r="R45" i="6"/>
  <c r="W54" i="7"/>
  <c r="P5" i="6"/>
  <c r="W53" i="7"/>
  <c r="M47" i="6"/>
  <c r="E47" i="6"/>
  <c r="H52" i="7"/>
  <c r="O44" i="6"/>
  <c r="N27" i="5"/>
  <c r="P27" i="5"/>
  <c r="P5" i="5" s="1"/>
  <c r="V27" i="5"/>
  <c r="K52" i="7"/>
  <c r="K54" i="7"/>
  <c r="W55" i="7"/>
  <c r="E27" i="5"/>
  <c r="E5" i="5" s="1"/>
  <c r="E53" i="7"/>
  <c r="O55" i="7"/>
  <c r="K27" i="5"/>
  <c r="S46" i="6"/>
  <c r="G55" i="7"/>
  <c r="C52" i="7"/>
  <c r="C53" i="7"/>
  <c r="K46" i="6"/>
  <c r="V5" i="6"/>
  <c r="J45" i="6"/>
  <c r="F46" i="6"/>
  <c r="C27" i="5"/>
  <c r="F48" i="6"/>
  <c r="S52" i="7"/>
  <c r="O48" i="6"/>
  <c r="D45" i="6"/>
  <c r="D47" i="6"/>
  <c r="D42" i="6"/>
  <c r="D43" i="6"/>
  <c r="D44" i="6"/>
  <c r="D48" i="6"/>
  <c r="N5" i="5"/>
  <c r="N48" i="5" s="1"/>
  <c r="C5" i="5"/>
  <c r="O44" i="5"/>
  <c r="O45" i="5"/>
  <c r="O47" i="5"/>
  <c r="O42" i="5"/>
  <c r="O46" i="5"/>
  <c r="O43" i="5"/>
  <c r="M220" i="15"/>
  <c r="M217" i="15"/>
  <c r="M213" i="15"/>
  <c r="M209" i="15"/>
  <c r="M253" i="15"/>
  <c r="M211" i="15"/>
  <c r="M214" i="15"/>
  <c r="M210" i="15"/>
  <c r="M218" i="15"/>
  <c r="M78" i="12"/>
  <c r="M71" i="12"/>
  <c r="M70" i="12" s="1"/>
  <c r="B53" i="7"/>
  <c r="S74" i="24"/>
  <c r="S171" i="4" s="1"/>
  <c r="S69" i="4"/>
  <c r="S142" i="4" s="1"/>
  <c r="M61" i="4"/>
  <c r="M134" i="4" s="1"/>
  <c r="G160" i="18"/>
  <c r="G59" i="8"/>
  <c r="G52" i="4"/>
  <c r="H27" i="5"/>
  <c r="H74" i="24"/>
  <c r="H171" i="4" s="1"/>
  <c r="H69" i="4"/>
  <c r="H142" i="4" s="1"/>
  <c r="G176" i="23"/>
  <c r="G170" i="23"/>
  <c r="G179" i="23"/>
  <c r="G171" i="23"/>
  <c r="G172" i="23"/>
  <c r="G62" i="20"/>
  <c r="U144" i="23"/>
  <c r="U140" i="23"/>
  <c r="U137" i="23"/>
  <c r="U60" i="20"/>
  <c r="U143" i="23"/>
  <c r="U139" i="23"/>
  <c r="U57" i="20"/>
  <c r="U56" i="20" s="1"/>
  <c r="R158" i="23"/>
  <c r="R154" i="23"/>
  <c r="R155" i="23"/>
  <c r="R151" i="23"/>
  <c r="R160" i="23"/>
  <c r="R163" i="23"/>
  <c r="R161" i="23"/>
  <c r="R61" i="20"/>
  <c r="R57" i="20"/>
  <c r="R56" i="20" s="1"/>
  <c r="W74" i="24"/>
  <c r="W171" i="4" s="1"/>
  <c r="W69" i="4"/>
  <c r="W142" i="4" s="1"/>
  <c r="C158" i="23"/>
  <c r="C154" i="23"/>
  <c r="C155" i="23"/>
  <c r="C160" i="23"/>
  <c r="C151" i="23"/>
  <c r="C163" i="23"/>
  <c r="C161" i="23"/>
  <c r="C61" i="20"/>
  <c r="C153" i="23"/>
  <c r="C176" i="23"/>
  <c r="C170" i="23"/>
  <c r="C175" i="23"/>
  <c r="C179" i="23"/>
  <c r="C172" i="23"/>
  <c r="C62" i="20"/>
  <c r="B179" i="23"/>
  <c r="B172" i="23"/>
  <c r="B176" i="23"/>
  <c r="B170" i="23"/>
  <c r="B62" i="20"/>
  <c r="M192" i="19"/>
  <c r="M188" i="19"/>
  <c r="M191" i="19"/>
  <c r="M229" i="19"/>
  <c r="M185" i="19"/>
  <c r="M183" i="19"/>
  <c r="M187" i="19"/>
  <c r="M81" i="16"/>
  <c r="M77" i="16"/>
  <c r="M76" i="16" s="1"/>
  <c r="M160" i="19"/>
  <c r="O178" i="19"/>
  <c r="T191" i="19"/>
  <c r="T187" i="19"/>
  <c r="T185" i="19"/>
  <c r="T229" i="19"/>
  <c r="T188" i="19"/>
  <c r="T192" i="19"/>
  <c r="T183" i="19"/>
  <c r="T81" i="16"/>
  <c r="T77" i="16"/>
  <c r="T76" i="16" s="1"/>
  <c r="P108" i="4"/>
  <c r="L55" i="4"/>
  <c r="G175" i="17"/>
  <c r="G172" i="17"/>
  <c r="G168" i="17"/>
  <c r="G164" i="17"/>
  <c r="G174" i="17"/>
  <c r="G170" i="17"/>
  <c r="G166" i="17"/>
  <c r="G53" i="16"/>
  <c r="G173" i="17"/>
  <c r="G161" i="17"/>
  <c r="G169" i="17"/>
  <c r="G167" i="17"/>
  <c r="G163" i="17"/>
  <c r="G162" i="17"/>
  <c r="G165" i="17"/>
  <c r="V55" i="4"/>
  <c r="H115" i="11"/>
  <c r="H107" i="11"/>
  <c r="H136" i="11"/>
  <c r="H112" i="11"/>
  <c r="H108" i="11"/>
  <c r="H106" i="11"/>
  <c r="H55" i="8"/>
  <c r="H52" i="8"/>
  <c r="H51" i="8" s="1"/>
  <c r="H109" i="11"/>
  <c r="H113" i="11"/>
  <c r="H105" i="11"/>
  <c r="O45" i="6"/>
  <c r="E44" i="6"/>
  <c r="B73" i="12"/>
  <c r="B104" i="4"/>
  <c r="O147" i="11"/>
  <c r="O123" i="11"/>
  <c r="O132" i="11"/>
  <c r="O129" i="11"/>
  <c r="O130" i="11"/>
  <c r="O126" i="11"/>
  <c r="O122" i="11"/>
  <c r="O117" i="11" s="1"/>
  <c r="O56" i="8"/>
  <c r="O54" i="8" s="1"/>
  <c r="O99" i="4" s="1"/>
  <c r="O125" i="11"/>
  <c r="G53" i="7"/>
  <c r="I44" i="6"/>
  <c r="G46" i="6"/>
  <c r="N43" i="6"/>
  <c r="W5" i="5"/>
  <c r="W48" i="5" s="1"/>
  <c r="J65" i="8"/>
  <c r="J154" i="4" s="1"/>
  <c r="J59" i="8"/>
  <c r="J52" i="4"/>
  <c r="I45" i="6"/>
  <c r="K42" i="6"/>
  <c r="U27" i="5"/>
  <c r="B52" i="7"/>
  <c r="J48" i="6"/>
  <c r="R27" i="5"/>
  <c r="I46" i="6"/>
  <c r="P54" i="7"/>
  <c r="U172" i="23"/>
  <c r="U176" i="23"/>
  <c r="U170" i="23"/>
  <c r="U179" i="23"/>
  <c r="U62" i="20"/>
  <c r="J158" i="23"/>
  <c r="J154" i="23"/>
  <c r="J161" i="23"/>
  <c r="J163" i="23"/>
  <c r="J151" i="23"/>
  <c r="J155" i="23"/>
  <c r="J61" i="20"/>
  <c r="J57" i="20"/>
  <c r="J56" i="20" s="1"/>
  <c r="M160" i="17"/>
  <c r="N233" i="15"/>
  <c r="N182" i="15"/>
  <c r="N176" i="15"/>
  <c r="N183" i="15"/>
  <c r="N76" i="12"/>
  <c r="N178" i="15"/>
  <c r="N185" i="15"/>
  <c r="N179" i="15"/>
  <c r="N71" i="12"/>
  <c r="N70" i="12" s="1"/>
  <c r="W86" i="12"/>
  <c r="W63" i="12"/>
  <c r="W57" i="4"/>
  <c r="W132" i="4" s="1"/>
  <c r="E61" i="4"/>
  <c r="E134" i="4" s="1"/>
  <c r="K136" i="11"/>
  <c r="K112" i="11"/>
  <c r="K108" i="11"/>
  <c r="K115" i="11"/>
  <c r="K107" i="11"/>
  <c r="K52" i="8"/>
  <c r="K51" i="8" s="1"/>
  <c r="K109" i="11"/>
  <c r="K106" i="11"/>
  <c r="K105" i="11"/>
  <c r="K113" i="11"/>
  <c r="K55" i="8"/>
  <c r="B65" i="8"/>
  <c r="B154" i="4" s="1"/>
  <c r="B52" i="4"/>
  <c r="B59" i="8"/>
  <c r="J153" i="23"/>
  <c r="O74" i="24"/>
  <c r="O171" i="4" s="1"/>
  <c r="O69" i="4"/>
  <c r="O142" i="4" s="1"/>
  <c r="R179" i="23"/>
  <c r="R176" i="23"/>
  <c r="R172" i="23"/>
  <c r="R170" i="23"/>
  <c r="R62" i="20"/>
  <c r="V160" i="17"/>
  <c r="S101" i="16"/>
  <c r="S164" i="4" s="1"/>
  <c r="S52" i="16"/>
  <c r="S91" i="16"/>
  <c r="S89" i="16" s="1"/>
  <c r="S62" i="4"/>
  <c r="S135" i="4" s="1"/>
  <c r="B101" i="12"/>
  <c r="B162" i="4" s="1"/>
  <c r="L153" i="23"/>
  <c r="F176" i="23"/>
  <c r="F170" i="23"/>
  <c r="F172" i="23"/>
  <c r="F179" i="23"/>
  <c r="F62" i="20"/>
  <c r="F59" i="20" s="1"/>
  <c r="L137" i="23"/>
  <c r="L143" i="23"/>
  <c r="L139" i="23"/>
  <c r="L144" i="23"/>
  <c r="L140" i="23"/>
  <c r="L60" i="20"/>
  <c r="L57" i="20"/>
  <c r="L56" i="20" s="1"/>
  <c r="I165" i="23"/>
  <c r="U171" i="23"/>
  <c r="P170" i="23"/>
  <c r="P176" i="23"/>
  <c r="P179" i="23"/>
  <c r="P172" i="23"/>
  <c r="P62" i="20"/>
  <c r="T163" i="23"/>
  <c r="T155" i="23"/>
  <c r="T151" i="23"/>
  <c r="T154" i="23"/>
  <c r="T161" i="23"/>
  <c r="T158" i="23"/>
  <c r="T153" i="23"/>
  <c r="T61" i="20"/>
  <c r="T57" i="20"/>
  <c r="T56" i="20" s="1"/>
  <c r="D176" i="23"/>
  <c r="D172" i="23"/>
  <c r="D170" i="23"/>
  <c r="D179" i="23"/>
  <c r="D62" i="20"/>
  <c r="M194" i="23"/>
  <c r="D160" i="23"/>
  <c r="P143" i="23"/>
  <c r="P139" i="23"/>
  <c r="P144" i="23"/>
  <c r="P140" i="23"/>
  <c r="P60" i="20"/>
  <c r="P57" i="20"/>
  <c r="P56" i="20" s="1"/>
  <c r="P137" i="23"/>
  <c r="U74" i="24"/>
  <c r="U171" i="4" s="1"/>
  <c r="U69" i="4"/>
  <c r="U142" i="4" s="1"/>
  <c r="C74" i="24"/>
  <c r="C171" i="4" s="1"/>
  <c r="C69" i="4"/>
  <c r="C142" i="4" s="1"/>
  <c r="K143" i="23"/>
  <c r="K139" i="23"/>
  <c r="K144" i="23"/>
  <c r="K140" i="23"/>
  <c r="K137" i="23"/>
  <c r="K57" i="20"/>
  <c r="K56" i="20" s="1"/>
  <c r="K60" i="20"/>
  <c r="T65" i="4"/>
  <c r="T138" i="4" s="1"/>
  <c r="D175" i="23"/>
  <c r="B205" i="23"/>
  <c r="E191" i="19"/>
  <c r="E188" i="19"/>
  <c r="E187" i="19"/>
  <c r="E183" i="19"/>
  <c r="E192" i="19"/>
  <c r="E229" i="19"/>
  <c r="E81" i="16"/>
  <c r="E77" i="16"/>
  <c r="E76" i="16" s="1"/>
  <c r="E185" i="19"/>
  <c r="U65" i="4"/>
  <c r="U138" i="4" s="1"/>
  <c r="E160" i="19"/>
  <c r="R217" i="19"/>
  <c r="R167" i="19"/>
  <c r="R173" i="19"/>
  <c r="R169" i="19"/>
  <c r="R165" i="19"/>
  <c r="R172" i="19"/>
  <c r="R176" i="19"/>
  <c r="R168" i="19"/>
  <c r="R80" i="16"/>
  <c r="R77" i="16"/>
  <c r="R76" i="16" s="1"/>
  <c r="W178" i="19"/>
  <c r="R171" i="19"/>
  <c r="R229" i="19"/>
  <c r="R187" i="19"/>
  <c r="R183" i="19"/>
  <c r="R185" i="19"/>
  <c r="R192" i="19"/>
  <c r="R191" i="19"/>
  <c r="R188" i="19"/>
  <c r="R81" i="16"/>
  <c r="I171" i="18"/>
  <c r="N176" i="19"/>
  <c r="N172" i="19"/>
  <c r="N168" i="19"/>
  <c r="N173" i="19"/>
  <c r="N169" i="19"/>
  <c r="N165" i="19"/>
  <c r="N217" i="19"/>
  <c r="N167" i="19"/>
  <c r="N77" i="16"/>
  <c r="N76" i="16" s="1"/>
  <c r="N80" i="16"/>
  <c r="P217" i="18"/>
  <c r="P175" i="18"/>
  <c r="P167" i="18"/>
  <c r="P163" i="18"/>
  <c r="P161" i="18"/>
  <c r="P173" i="18"/>
  <c r="P168" i="18"/>
  <c r="P170" i="18"/>
  <c r="P165" i="18"/>
  <c r="P174" i="18"/>
  <c r="P169" i="18"/>
  <c r="P164" i="18"/>
  <c r="P162" i="18"/>
  <c r="P172" i="18"/>
  <c r="P97" i="16"/>
  <c r="P95" i="16" s="1"/>
  <c r="K217" i="18"/>
  <c r="K172" i="18"/>
  <c r="K167" i="18"/>
  <c r="K162" i="18"/>
  <c r="K174" i="18"/>
  <c r="K169" i="18"/>
  <c r="K164" i="18"/>
  <c r="K168" i="18"/>
  <c r="K163" i="18"/>
  <c r="K175" i="18"/>
  <c r="K170" i="18"/>
  <c r="K165" i="18"/>
  <c r="K97" i="16"/>
  <c r="K95" i="16" s="1"/>
  <c r="K173" i="18"/>
  <c r="K171" i="18"/>
  <c r="K166" i="18"/>
  <c r="K161" i="18"/>
  <c r="B160" i="17"/>
  <c r="T61" i="4"/>
  <c r="T134" i="4" s="1"/>
  <c r="J160" i="17"/>
  <c r="U220" i="15"/>
  <c r="U217" i="15"/>
  <c r="U213" i="15"/>
  <c r="U209" i="15"/>
  <c r="U253" i="15"/>
  <c r="U211" i="15"/>
  <c r="U214" i="15"/>
  <c r="U210" i="15"/>
  <c r="U218" i="15"/>
  <c r="U78" i="12"/>
  <c r="U71" i="12"/>
  <c r="U70" i="12" s="1"/>
  <c r="I91" i="16"/>
  <c r="I89" i="16" s="1"/>
  <c r="I101" i="16"/>
  <c r="I164" i="4" s="1"/>
  <c r="I52" i="16"/>
  <c r="I62" i="4"/>
  <c r="I135" i="4" s="1"/>
  <c r="D55" i="4"/>
  <c r="N181" i="15"/>
  <c r="W171" i="17"/>
  <c r="T220" i="15"/>
  <c r="T217" i="15"/>
  <c r="T213" i="15"/>
  <c r="T209" i="15"/>
  <c r="T253" i="15"/>
  <c r="T211" i="15"/>
  <c r="T214" i="15"/>
  <c r="T210" i="15"/>
  <c r="T218" i="15"/>
  <c r="T78" i="12"/>
  <c r="T71" i="12"/>
  <c r="T70" i="12" s="1"/>
  <c r="F117" i="11"/>
  <c r="G100" i="11"/>
  <c r="Q48" i="6"/>
  <c r="Q42" i="6"/>
  <c r="Q46" i="6"/>
  <c r="E86" i="12"/>
  <c r="E98" i="12"/>
  <c r="E159" i="4" s="1"/>
  <c r="E63" i="12"/>
  <c r="E57" i="4"/>
  <c r="E132" i="4" s="1"/>
  <c r="O5" i="4"/>
  <c r="O3" i="4"/>
  <c r="W59" i="8"/>
  <c r="W52" i="4"/>
  <c r="G45" i="6"/>
  <c r="E54" i="8"/>
  <c r="E99" i="4" s="1"/>
  <c r="E101" i="4"/>
  <c r="E67" i="8"/>
  <c r="E156" i="4" s="1"/>
  <c r="R55" i="7"/>
  <c r="N47" i="6"/>
  <c r="J44" i="6"/>
  <c r="W43" i="6"/>
  <c r="S43" i="6"/>
  <c r="S48" i="6"/>
  <c r="M46" i="6"/>
  <c r="U47" i="6"/>
  <c r="W44" i="6"/>
  <c r="C42" i="6"/>
  <c r="M27" i="5"/>
  <c r="E46" i="6"/>
  <c r="U48" i="6"/>
  <c r="Q47" i="6"/>
  <c r="H5" i="6"/>
  <c r="H47" i="6" s="1"/>
  <c r="G43" i="5"/>
  <c r="J27" i="5"/>
  <c r="T27" i="5"/>
  <c r="K44" i="6"/>
  <c r="L65" i="4"/>
  <c r="L138" i="4" s="1"/>
  <c r="V217" i="15"/>
  <c r="V213" i="15"/>
  <c r="V209" i="15"/>
  <c r="V218" i="15"/>
  <c r="V214" i="15"/>
  <c r="V210" i="15"/>
  <c r="V220" i="15"/>
  <c r="V78" i="12"/>
  <c r="V253" i="15"/>
  <c r="V211" i="15"/>
  <c r="R54" i="8"/>
  <c r="R99" i="4" s="1"/>
  <c r="R101" i="4"/>
  <c r="O59" i="8"/>
  <c r="O52" i="4"/>
  <c r="G147" i="11"/>
  <c r="G123" i="11"/>
  <c r="G132" i="11"/>
  <c r="G129" i="11"/>
  <c r="G130" i="11"/>
  <c r="G126" i="11"/>
  <c r="G122" i="11"/>
  <c r="G125" i="11"/>
  <c r="G56" i="8"/>
  <c r="G52" i="8"/>
  <c r="G51" i="8" s="1"/>
  <c r="G128" i="11"/>
  <c r="G46" i="5"/>
  <c r="B27" i="5"/>
  <c r="D65" i="4"/>
  <c r="D138" i="4" s="1"/>
  <c r="M65" i="4"/>
  <c r="M138" i="4" s="1"/>
  <c r="L191" i="19"/>
  <c r="L187" i="19"/>
  <c r="L192" i="19"/>
  <c r="L188" i="19"/>
  <c r="L229" i="19"/>
  <c r="L185" i="19"/>
  <c r="L183" i="19"/>
  <c r="L81" i="16"/>
  <c r="L77" i="16"/>
  <c r="L76" i="16" s="1"/>
  <c r="O86" i="12"/>
  <c r="O63" i="12"/>
  <c r="O57" i="4"/>
  <c r="O132" i="4" s="1"/>
  <c r="G5" i="4"/>
  <c r="G3" i="4"/>
  <c r="I47" i="6"/>
  <c r="R43" i="6"/>
  <c r="P116" i="4"/>
  <c r="M176" i="23"/>
  <c r="M170" i="23"/>
  <c r="M179" i="23"/>
  <c r="M172" i="23"/>
  <c r="M62" i="20"/>
  <c r="M57" i="20"/>
  <c r="M56" i="20" s="1"/>
  <c r="T176" i="23"/>
  <c r="T172" i="23"/>
  <c r="T179" i="23"/>
  <c r="T62" i="20"/>
  <c r="T170" i="23"/>
  <c r="P161" i="23"/>
  <c r="P163" i="23"/>
  <c r="P158" i="23"/>
  <c r="P155" i="23"/>
  <c r="P151" i="23"/>
  <c r="P154" i="23"/>
  <c r="P61" i="20"/>
  <c r="P153" i="23"/>
  <c r="W132" i="23"/>
  <c r="V158" i="23"/>
  <c r="V154" i="23"/>
  <c r="V161" i="23"/>
  <c r="V155" i="23"/>
  <c r="V163" i="23"/>
  <c r="V61" i="20"/>
  <c r="V57" i="20"/>
  <c r="V56" i="20" s="1"/>
  <c r="V151" i="23"/>
  <c r="M74" i="24"/>
  <c r="M171" i="4" s="1"/>
  <c r="M69" i="4"/>
  <c r="M142" i="4" s="1"/>
  <c r="J179" i="23"/>
  <c r="J170" i="23"/>
  <c r="J172" i="23"/>
  <c r="J176" i="23"/>
  <c r="J62" i="20"/>
  <c r="C143" i="23"/>
  <c r="C139" i="23"/>
  <c r="C144" i="23"/>
  <c r="C140" i="23"/>
  <c r="C137" i="23"/>
  <c r="C57" i="20"/>
  <c r="C56" i="20" s="1"/>
  <c r="C60" i="20"/>
  <c r="S170" i="23"/>
  <c r="S179" i="23"/>
  <c r="S172" i="23"/>
  <c r="S176" i="23"/>
  <c r="S62" i="20"/>
  <c r="E184" i="19"/>
  <c r="Q65" i="4"/>
  <c r="Q138" i="4" s="1"/>
  <c r="J229" i="19"/>
  <c r="J185" i="19"/>
  <c r="J183" i="19"/>
  <c r="J192" i="19"/>
  <c r="J191" i="19"/>
  <c r="J188" i="19"/>
  <c r="J187" i="19"/>
  <c r="J81" i="16"/>
  <c r="F176" i="19"/>
  <c r="F172" i="19"/>
  <c r="F168" i="19"/>
  <c r="F217" i="19"/>
  <c r="F173" i="19"/>
  <c r="F169" i="19"/>
  <c r="F165" i="19"/>
  <c r="F167" i="19"/>
  <c r="F77" i="16"/>
  <c r="F76" i="16" s="1"/>
  <c r="F80" i="16"/>
  <c r="H160" i="17"/>
  <c r="N160" i="18"/>
  <c r="C217" i="18"/>
  <c r="C172" i="18"/>
  <c r="C167" i="18"/>
  <c r="C162" i="18"/>
  <c r="C174" i="18"/>
  <c r="C169" i="18"/>
  <c r="C164" i="18"/>
  <c r="C161" i="18"/>
  <c r="C175" i="18"/>
  <c r="C170" i="18"/>
  <c r="C165" i="18"/>
  <c r="C97" i="16"/>
  <c r="C95" i="16" s="1"/>
  <c r="C173" i="18"/>
  <c r="C168" i="18"/>
  <c r="C163" i="18"/>
  <c r="T160" i="17"/>
  <c r="V61" i="4"/>
  <c r="V134" i="4" s="1"/>
  <c r="L61" i="4"/>
  <c r="L134" i="4" s="1"/>
  <c r="K185" i="15"/>
  <c r="K178" i="15"/>
  <c r="K182" i="15"/>
  <c r="K179" i="15"/>
  <c r="K176" i="15"/>
  <c r="K183" i="15"/>
  <c r="K71" i="12"/>
  <c r="K70" i="12" s="1"/>
  <c r="K233" i="15"/>
  <c r="K76" i="12"/>
  <c r="F217" i="15"/>
  <c r="F213" i="15"/>
  <c r="F209" i="15"/>
  <c r="F218" i="15"/>
  <c r="F214" i="15"/>
  <c r="F210" i="15"/>
  <c r="F220" i="15"/>
  <c r="F78" i="12"/>
  <c r="F211" i="15"/>
  <c r="F253" i="15"/>
  <c r="R160" i="17"/>
  <c r="J61" i="4"/>
  <c r="J134" i="4" s="1"/>
  <c r="W233" i="15"/>
  <c r="W183" i="15"/>
  <c r="W182" i="15"/>
  <c r="W176" i="15"/>
  <c r="W185" i="15"/>
  <c r="W76" i="12"/>
  <c r="W178" i="15"/>
  <c r="W179" i="15"/>
  <c r="W71" i="12"/>
  <c r="W70" i="12" s="1"/>
  <c r="I160" i="17"/>
  <c r="U52" i="16"/>
  <c r="U101" i="16"/>
  <c r="U164" i="4" s="1"/>
  <c r="U91" i="16"/>
  <c r="U89" i="16" s="1"/>
  <c r="U62" i="4"/>
  <c r="U135" i="4" s="1"/>
  <c r="B3" i="4"/>
  <c r="B5" i="4"/>
  <c r="F233" i="15"/>
  <c r="F182" i="15"/>
  <c r="F183" i="15"/>
  <c r="F185" i="15"/>
  <c r="F176" i="15"/>
  <c r="F76" i="12"/>
  <c r="F178" i="15"/>
  <c r="F71" i="12"/>
  <c r="F70" i="12" s="1"/>
  <c r="F179" i="15"/>
  <c r="G86" i="12"/>
  <c r="G63" i="12"/>
  <c r="G57" i="4"/>
  <c r="G132" i="4" s="1"/>
  <c r="L220" i="15"/>
  <c r="L217" i="15"/>
  <c r="L213" i="15"/>
  <c r="L209" i="15"/>
  <c r="L253" i="15"/>
  <c r="L211" i="15"/>
  <c r="L218" i="15"/>
  <c r="L214" i="15"/>
  <c r="L210" i="15"/>
  <c r="L78" i="12"/>
  <c r="L71" i="12"/>
  <c r="L70" i="12" s="1"/>
  <c r="R42" i="6"/>
  <c r="M59" i="8"/>
  <c r="M65" i="8"/>
  <c r="M154" i="4" s="1"/>
  <c r="M52" i="4"/>
  <c r="U46" i="6"/>
  <c r="S45" i="6"/>
  <c r="U42" i="6"/>
  <c r="G48" i="5"/>
  <c r="O52" i="8"/>
  <c r="O51" i="8" s="1"/>
  <c r="R67" i="8"/>
  <c r="R156" i="4" s="1"/>
  <c r="P59" i="8"/>
  <c r="P52" i="4"/>
  <c r="S47" i="6"/>
  <c r="U43" i="6"/>
  <c r="U54" i="8"/>
  <c r="U99" i="4" s="1"/>
  <c r="U101" i="4"/>
  <c r="G54" i="7"/>
  <c r="D46" i="6"/>
  <c r="J43" i="6"/>
  <c r="B48" i="6"/>
  <c r="G47" i="5"/>
  <c r="Q54" i="8"/>
  <c r="Q100" i="4"/>
  <c r="J217" i="19"/>
  <c r="J167" i="19"/>
  <c r="J173" i="19"/>
  <c r="J169" i="19"/>
  <c r="J165" i="19"/>
  <c r="J172" i="19"/>
  <c r="J176" i="19"/>
  <c r="J168" i="19"/>
  <c r="J80" i="16"/>
  <c r="J77" i="16"/>
  <c r="J76" i="16" s="1"/>
  <c r="Q163" i="23"/>
  <c r="Q161" i="23"/>
  <c r="Q155" i="23"/>
  <c r="Q151" i="23"/>
  <c r="Q158" i="23"/>
  <c r="Q154" i="23"/>
  <c r="Q61" i="20"/>
  <c r="Q57" i="20"/>
  <c r="Q56" i="20" s="1"/>
  <c r="U86" i="12"/>
  <c r="U98" i="12"/>
  <c r="U159" i="4" s="1"/>
  <c r="U63" i="12"/>
  <c r="U57" i="4"/>
  <c r="U132" i="4" s="1"/>
  <c r="O48" i="5"/>
  <c r="G44" i="5"/>
  <c r="H116" i="4"/>
  <c r="R74" i="24"/>
  <c r="R171" i="4" s="1"/>
  <c r="R69" i="4"/>
  <c r="R142" i="4" s="1"/>
  <c r="J160" i="23"/>
  <c r="D163" i="23"/>
  <c r="D155" i="23"/>
  <c r="D151" i="23"/>
  <c r="D158" i="23"/>
  <c r="D154" i="23"/>
  <c r="D161" i="23"/>
  <c r="D61" i="20"/>
  <c r="D57" i="20"/>
  <c r="D56" i="20" s="1"/>
  <c r="G161" i="23"/>
  <c r="G154" i="23"/>
  <c r="G151" i="23"/>
  <c r="G155" i="23"/>
  <c r="G163" i="23"/>
  <c r="G61" i="20"/>
  <c r="G57" i="20"/>
  <c r="G56" i="20" s="1"/>
  <c r="G160" i="23"/>
  <c r="G158" i="23"/>
  <c r="D157" i="23"/>
  <c r="B158" i="23"/>
  <c r="B154" i="23"/>
  <c r="B155" i="23"/>
  <c r="B151" i="23"/>
  <c r="B163" i="23"/>
  <c r="B161" i="23"/>
  <c r="B61" i="20"/>
  <c r="B57" i="20"/>
  <c r="B56" i="20" s="1"/>
  <c r="V65" i="4"/>
  <c r="V138" i="4" s="1"/>
  <c r="T175" i="23"/>
  <c r="R171" i="23"/>
  <c r="E65" i="4"/>
  <c r="E138" i="4" s="1"/>
  <c r="F57" i="20"/>
  <c r="F56" i="20" s="1"/>
  <c r="B153" i="23"/>
  <c r="L184" i="19"/>
  <c r="E160" i="18"/>
  <c r="M160" i="18"/>
  <c r="L190" i="19"/>
  <c r="T217" i="18"/>
  <c r="T173" i="18"/>
  <c r="T169" i="18"/>
  <c r="T165" i="18"/>
  <c r="T161" i="18"/>
  <c r="T172" i="18"/>
  <c r="T167" i="18"/>
  <c r="T162" i="18"/>
  <c r="T174" i="18"/>
  <c r="T164" i="18"/>
  <c r="T168" i="18"/>
  <c r="T163" i="18"/>
  <c r="T175" i="18"/>
  <c r="T170" i="18"/>
  <c r="T97" i="16"/>
  <c r="T95" i="16" s="1"/>
  <c r="T171" i="18"/>
  <c r="T166" i="18"/>
  <c r="J217" i="18"/>
  <c r="J172" i="18"/>
  <c r="J168" i="18"/>
  <c r="J164" i="18"/>
  <c r="J175" i="18"/>
  <c r="J170" i="18"/>
  <c r="J165" i="18"/>
  <c r="J167" i="18"/>
  <c r="J162" i="18"/>
  <c r="J174" i="18"/>
  <c r="J169" i="18"/>
  <c r="J173" i="18"/>
  <c r="J163" i="18"/>
  <c r="J97" i="16"/>
  <c r="J95" i="16" s="1"/>
  <c r="J161" i="18"/>
  <c r="J171" i="18"/>
  <c r="J166" i="18"/>
  <c r="H217" i="18"/>
  <c r="H175" i="18"/>
  <c r="H167" i="18"/>
  <c r="H163" i="18"/>
  <c r="H173" i="18"/>
  <c r="H168" i="18"/>
  <c r="H170" i="18"/>
  <c r="H165" i="18"/>
  <c r="H172" i="18"/>
  <c r="H161" i="18"/>
  <c r="H174" i="18"/>
  <c r="H169" i="18"/>
  <c r="H164" i="18"/>
  <c r="H162" i="18"/>
  <c r="H97" i="16"/>
  <c r="H95" i="16" s="1"/>
  <c r="E190" i="19"/>
  <c r="F160" i="17"/>
  <c r="N61" i="4"/>
  <c r="P185" i="15"/>
  <c r="P233" i="15"/>
  <c r="P183" i="15"/>
  <c r="P178" i="15"/>
  <c r="P179" i="15"/>
  <c r="P182" i="15"/>
  <c r="P176" i="15"/>
  <c r="P76" i="12"/>
  <c r="P71" i="12"/>
  <c r="P70" i="12" s="1"/>
  <c r="O233" i="15"/>
  <c r="O183" i="15"/>
  <c r="O182" i="15"/>
  <c r="O176" i="15"/>
  <c r="O178" i="15"/>
  <c r="O185" i="15"/>
  <c r="O179" i="15"/>
  <c r="O76" i="12"/>
  <c r="O71" i="12"/>
  <c r="O70" i="12" s="1"/>
  <c r="Q91" i="16"/>
  <c r="Q89" i="16" s="1"/>
  <c r="Q101" i="16"/>
  <c r="Q164" i="4" s="1"/>
  <c r="Q52" i="16"/>
  <c r="Q62" i="4"/>
  <c r="Q135" i="4" s="1"/>
  <c r="Q160" i="17"/>
  <c r="U160" i="17"/>
  <c r="R61" i="4"/>
  <c r="R134" i="4" s="1"/>
  <c r="U216" i="15"/>
  <c r="P86" i="12"/>
  <c r="P63" i="12"/>
  <c r="P57" i="4"/>
  <c r="P132" i="4" s="1"/>
  <c r="S96" i="12"/>
  <c r="S157" i="4" s="1"/>
  <c r="S55" i="4"/>
  <c r="O217" i="19"/>
  <c r="O175" i="17"/>
  <c r="O172" i="17"/>
  <c r="O168" i="17"/>
  <c r="O164" i="17"/>
  <c r="O174" i="17"/>
  <c r="O170" i="17"/>
  <c r="O166" i="17"/>
  <c r="O169" i="17"/>
  <c r="O167" i="17"/>
  <c r="O162" i="17"/>
  <c r="O53" i="16"/>
  <c r="O165" i="17"/>
  <c r="O163" i="17"/>
  <c r="O173" i="17"/>
  <c r="O161" i="17"/>
  <c r="R98" i="12"/>
  <c r="R159" i="4" s="1"/>
  <c r="R63" i="12"/>
  <c r="R86" i="12"/>
  <c r="R57" i="4"/>
  <c r="R132" i="4" s="1"/>
  <c r="M86" i="12"/>
  <c r="M98" i="12"/>
  <c r="M159" i="4" s="1"/>
  <c r="M63" i="12"/>
  <c r="M57" i="4"/>
  <c r="M132" i="4" s="1"/>
  <c r="C136" i="11"/>
  <c r="C112" i="11"/>
  <c r="C108" i="11"/>
  <c r="C115" i="11"/>
  <c r="C107" i="11"/>
  <c r="C52" i="8"/>
  <c r="C51" i="8" s="1"/>
  <c r="C106" i="11"/>
  <c r="C105" i="11"/>
  <c r="C55" i="8"/>
  <c r="C113" i="11"/>
  <c r="C109" i="11"/>
  <c r="E59" i="8"/>
  <c r="E65" i="8"/>
  <c r="E154" i="4" s="1"/>
  <c r="E52" i="4"/>
  <c r="K45" i="6"/>
  <c r="M42" i="6"/>
  <c r="B54" i="7"/>
  <c r="C48" i="6"/>
  <c r="C43" i="6"/>
  <c r="M43" i="6"/>
  <c r="N44" i="6"/>
  <c r="G42" i="5"/>
  <c r="S27" i="5"/>
  <c r="T5" i="6"/>
  <c r="Q27" i="5"/>
  <c r="W42" i="6"/>
  <c r="J74" i="24"/>
  <c r="J171" i="4" s="1"/>
  <c r="J69" i="4"/>
  <c r="J142" i="4" s="1"/>
  <c r="F89" i="16"/>
  <c r="W175" i="17"/>
  <c r="W172" i="17"/>
  <c r="W168" i="17"/>
  <c r="W164" i="17"/>
  <c r="W174" i="17"/>
  <c r="W170" i="17"/>
  <c r="W166" i="17"/>
  <c r="W161" i="17"/>
  <c r="W53" i="16"/>
  <c r="W162" i="17"/>
  <c r="W165" i="17"/>
  <c r="W163" i="17"/>
  <c r="W167" i="17"/>
  <c r="W173" i="17"/>
  <c r="W169" i="17"/>
  <c r="I48" i="6"/>
  <c r="I42" i="6"/>
  <c r="R217" i="18"/>
  <c r="R172" i="18"/>
  <c r="R168" i="18"/>
  <c r="R164" i="18"/>
  <c r="R163" i="18"/>
  <c r="R175" i="18"/>
  <c r="R170" i="18"/>
  <c r="R165" i="18"/>
  <c r="R167" i="18"/>
  <c r="R162" i="18"/>
  <c r="R161" i="18"/>
  <c r="R173" i="18"/>
  <c r="R97" i="16"/>
  <c r="R95" i="16" s="1"/>
  <c r="R174" i="18"/>
  <c r="R169" i="18"/>
  <c r="N217" i="15"/>
  <c r="N213" i="15"/>
  <c r="N209" i="15"/>
  <c r="N218" i="15"/>
  <c r="N214" i="15"/>
  <c r="N210" i="15"/>
  <c r="N220" i="15"/>
  <c r="N211" i="15"/>
  <c r="N78" i="12"/>
  <c r="N253" i="15"/>
  <c r="E220" i="15"/>
  <c r="E217" i="15"/>
  <c r="E213" i="15"/>
  <c r="E209" i="15"/>
  <c r="E253" i="15"/>
  <c r="E211" i="15"/>
  <c r="E218" i="15"/>
  <c r="E78" i="12"/>
  <c r="E210" i="15"/>
  <c r="E214" i="15"/>
  <c r="E71" i="12"/>
  <c r="E70" i="12" s="1"/>
  <c r="U59" i="8"/>
  <c r="U65" i="8"/>
  <c r="U154" i="4" s="1"/>
  <c r="U52" i="4"/>
  <c r="K48" i="6"/>
  <c r="K43" i="6"/>
  <c r="L27" i="5"/>
  <c r="J47" i="6"/>
  <c r="R48" i="6"/>
  <c r="P74" i="24"/>
  <c r="P171" i="4" s="1"/>
  <c r="P69" i="4"/>
  <c r="P142" i="4" s="1"/>
  <c r="W179" i="23"/>
  <c r="W172" i="23"/>
  <c r="W176" i="23"/>
  <c r="W171" i="23"/>
  <c r="W170" i="23"/>
  <c r="W57" i="20"/>
  <c r="W56" i="20" s="1"/>
  <c r="W62" i="20"/>
  <c r="Q74" i="24"/>
  <c r="Q171" i="4" s="1"/>
  <c r="Q69" i="4"/>
  <c r="Q142" i="4" s="1"/>
  <c r="D74" i="24"/>
  <c r="D171" i="4" s="1"/>
  <c r="D69" i="4"/>
  <c r="D142" i="4" s="1"/>
  <c r="H161" i="23"/>
  <c r="H163" i="23"/>
  <c r="H155" i="23"/>
  <c r="H151" i="23"/>
  <c r="H154" i="23"/>
  <c r="H61" i="20"/>
  <c r="H57" i="20"/>
  <c r="H56" i="20" s="1"/>
  <c r="H158" i="23"/>
  <c r="L176" i="23"/>
  <c r="L172" i="23"/>
  <c r="L170" i="23"/>
  <c r="L62" i="20"/>
  <c r="L179" i="23"/>
  <c r="I143" i="23"/>
  <c r="I139" i="23"/>
  <c r="I137" i="23"/>
  <c r="I140" i="23"/>
  <c r="I144" i="23"/>
  <c r="I57" i="20"/>
  <c r="I56" i="20" s="1"/>
  <c r="I60" i="20"/>
  <c r="T160" i="23"/>
  <c r="H153" i="23"/>
  <c r="G153" i="23"/>
  <c r="P65" i="4"/>
  <c r="P138" i="4" s="1"/>
  <c r="K74" i="24"/>
  <c r="K171" i="4" s="1"/>
  <c r="K69" i="4"/>
  <c r="K142" i="4" s="1"/>
  <c r="N65" i="4"/>
  <c r="N138" i="4" s="1"/>
  <c r="S143" i="23"/>
  <c r="S139" i="23"/>
  <c r="S144" i="23"/>
  <c r="S140" i="23"/>
  <c r="S137" i="23"/>
  <c r="S57" i="20"/>
  <c r="S56" i="20" s="1"/>
  <c r="S60" i="20"/>
  <c r="U175" i="23"/>
  <c r="I65" i="4"/>
  <c r="I138" i="4" s="1"/>
  <c r="W217" i="19"/>
  <c r="F114" i="4"/>
  <c r="D191" i="19"/>
  <c r="D187" i="19"/>
  <c r="D192" i="19"/>
  <c r="D188" i="19"/>
  <c r="D229" i="19"/>
  <c r="D185" i="19"/>
  <c r="D183" i="19"/>
  <c r="D81" i="16"/>
  <c r="D77" i="16"/>
  <c r="D76" i="16" s="1"/>
  <c r="B229" i="19"/>
  <c r="B185" i="19"/>
  <c r="B183" i="19"/>
  <c r="B192" i="19"/>
  <c r="B191" i="19"/>
  <c r="B188" i="19"/>
  <c r="B187" i="19"/>
  <c r="B81" i="16"/>
  <c r="V176" i="19"/>
  <c r="V172" i="19"/>
  <c r="V168" i="19"/>
  <c r="V217" i="19"/>
  <c r="V173" i="19"/>
  <c r="V169" i="19"/>
  <c r="V165" i="19"/>
  <c r="V167" i="19"/>
  <c r="V77" i="16"/>
  <c r="V76" i="16" s="1"/>
  <c r="V80" i="16"/>
  <c r="L217" i="18"/>
  <c r="L173" i="18"/>
  <c r="L169" i="18"/>
  <c r="L165" i="18"/>
  <c r="L161" i="18"/>
  <c r="L172" i="18"/>
  <c r="L167" i="18"/>
  <c r="L162" i="18"/>
  <c r="L174" i="18"/>
  <c r="L164" i="18"/>
  <c r="L175" i="18"/>
  <c r="L170" i="18"/>
  <c r="L97" i="16"/>
  <c r="L95" i="16" s="1"/>
  <c r="L168" i="18"/>
  <c r="L163" i="18"/>
  <c r="F160" i="18"/>
  <c r="G229" i="17"/>
  <c r="F61" i="4"/>
  <c r="Q218" i="15"/>
  <c r="Q214" i="15"/>
  <c r="Q210" i="15"/>
  <c r="Q253" i="15"/>
  <c r="Q211" i="15"/>
  <c r="Q217" i="15"/>
  <c r="Q213" i="15"/>
  <c r="Q209" i="15"/>
  <c r="Q220" i="15"/>
  <c r="Q71" i="12"/>
  <c r="Q70" i="12" s="1"/>
  <c r="Q78" i="12"/>
  <c r="V89" i="16"/>
  <c r="K160" i="17"/>
  <c r="H185" i="15"/>
  <c r="H233" i="15"/>
  <c r="H183" i="15"/>
  <c r="H178" i="15"/>
  <c r="H182" i="15"/>
  <c r="H179" i="15"/>
  <c r="H76" i="12"/>
  <c r="H71" i="12"/>
  <c r="H70" i="12" s="1"/>
  <c r="H176" i="15"/>
  <c r="G233" i="15"/>
  <c r="G183" i="15"/>
  <c r="G182" i="15"/>
  <c r="G185" i="15"/>
  <c r="G176" i="15"/>
  <c r="G178" i="15"/>
  <c r="G179" i="15"/>
  <c r="G76" i="12"/>
  <c r="G71" i="12"/>
  <c r="G70" i="12" s="1"/>
  <c r="H86" i="12"/>
  <c r="H63" i="12"/>
  <c r="H57" i="4"/>
  <c r="H132" i="4" s="1"/>
  <c r="R73" i="12"/>
  <c r="R107" i="4"/>
  <c r="V233" i="15"/>
  <c r="V182" i="15"/>
  <c r="V183" i="15"/>
  <c r="V176" i="15"/>
  <c r="V185" i="15"/>
  <c r="V76" i="12"/>
  <c r="V178" i="15"/>
  <c r="V179" i="15"/>
  <c r="V71" i="12"/>
  <c r="V70" i="12" s="1"/>
  <c r="K55" i="4"/>
  <c r="J98" i="12"/>
  <c r="J159" i="4" s="1"/>
  <c r="J86" i="12"/>
  <c r="J63" i="12"/>
  <c r="J57" i="4"/>
  <c r="J132" i="4" s="1"/>
  <c r="I55" i="4"/>
  <c r="P115" i="11"/>
  <c r="P107" i="11"/>
  <c r="P136" i="11"/>
  <c r="P112" i="11"/>
  <c r="P108" i="11"/>
  <c r="P106" i="11"/>
  <c r="P109" i="11"/>
  <c r="P55" i="8"/>
  <c r="P105" i="11"/>
  <c r="P113" i="11"/>
  <c r="P52" i="8"/>
  <c r="P51" i="8" s="1"/>
  <c r="B61" i="4"/>
  <c r="B134" i="4" s="1"/>
  <c r="U44" i="6"/>
  <c r="W147" i="11"/>
  <c r="W123" i="11"/>
  <c r="W132" i="11"/>
  <c r="W129" i="11"/>
  <c r="W130" i="11"/>
  <c r="W126" i="11"/>
  <c r="W122" i="11"/>
  <c r="W125" i="11"/>
  <c r="W56" i="8"/>
  <c r="W52" i="8"/>
  <c r="W51" i="8" s="1"/>
  <c r="N42" i="6"/>
  <c r="N41" i="6" s="1"/>
  <c r="N48" i="6"/>
  <c r="E42" i="6"/>
  <c r="W46" i="6"/>
  <c r="R52" i="4"/>
  <c r="R59" i="8"/>
  <c r="H59" i="8"/>
  <c r="H52" i="4"/>
  <c r="C47" i="6"/>
  <c r="E43" i="6"/>
  <c r="R52" i="7"/>
  <c r="D27" i="5"/>
  <c r="G48" i="6"/>
  <c r="K5" i="5"/>
  <c r="K48" i="5" s="1"/>
  <c r="T99" i="4"/>
  <c r="R46" i="6"/>
  <c r="H55" i="7"/>
  <c r="R47" i="6"/>
  <c r="I54" i="8"/>
  <c r="I100" i="4"/>
  <c r="O42" i="6"/>
  <c r="S161" i="23"/>
  <c r="S158" i="23"/>
  <c r="S154" i="23"/>
  <c r="S155" i="23"/>
  <c r="S163" i="23"/>
  <c r="S151" i="23"/>
  <c r="S61" i="20"/>
  <c r="S153" i="23"/>
  <c r="J171" i="19"/>
  <c r="I217" i="18"/>
  <c r="I163" i="18"/>
  <c r="I175" i="18"/>
  <c r="I170" i="18"/>
  <c r="I165" i="18"/>
  <c r="I172" i="18"/>
  <c r="I167" i="18"/>
  <c r="I162" i="18"/>
  <c r="I161" i="18"/>
  <c r="I173" i="18"/>
  <c r="I168" i="18"/>
  <c r="I97" i="16"/>
  <c r="I95" i="16" s="1"/>
  <c r="I164" i="18"/>
  <c r="I174" i="18"/>
  <c r="I169" i="18"/>
  <c r="K100" i="16"/>
  <c r="K163" i="4" s="1"/>
  <c r="K61" i="4"/>
  <c r="K134" i="4" s="1"/>
  <c r="R3" i="4"/>
  <c r="R5" i="4"/>
  <c r="L163" i="23"/>
  <c r="L155" i="23"/>
  <c r="L151" i="23"/>
  <c r="L158" i="23"/>
  <c r="L154" i="23"/>
  <c r="L161" i="23"/>
  <c r="L61" i="20"/>
  <c r="B217" i="19"/>
  <c r="B167" i="19"/>
  <c r="B173" i="19"/>
  <c r="B169" i="19"/>
  <c r="B165" i="19"/>
  <c r="B176" i="19"/>
  <c r="B168" i="19"/>
  <c r="B172" i="19"/>
  <c r="B80" i="16"/>
  <c r="B77" i="16"/>
  <c r="B76" i="16" s="1"/>
  <c r="W160" i="18"/>
  <c r="J3" i="4"/>
  <c r="J5" i="4"/>
  <c r="O176" i="23"/>
  <c r="O170" i="23"/>
  <c r="O172" i="23"/>
  <c r="O179" i="23"/>
  <c r="O57" i="20"/>
  <c r="O56" i="20" s="1"/>
  <c r="O62" i="20"/>
  <c r="B74" i="24"/>
  <c r="B171" i="4" s="1"/>
  <c r="B69" i="4"/>
  <c r="B142" i="4" s="1"/>
  <c r="Q160" i="23"/>
  <c r="E179" i="23"/>
  <c r="E172" i="23"/>
  <c r="E176" i="23"/>
  <c r="E170" i="23"/>
  <c r="E62" i="20"/>
  <c r="E57" i="20"/>
  <c r="E56" i="20" s="1"/>
  <c r="N143" i="23"/>
  <c r="N139" i="23"/>
  <c r="N140" i="23"/>
  <c r="N60" i="20"/>
  <c r="N144" i="23"/>
  <c r="N57" i="20"/>
  <c r="N56" i="20" s="1"/>
  <c r="N137" i="23"/>
  <c r="H65" i="4"/>
  <c r="H138" i="4" s="1"/>
  <c r="G74" i="24"/>
  <c r="G171" i="4" s="1"/>
  <c r="G69" i="4"/>
  <c r="G142" i="4" s="1"/>
  <c r="E74" i="24"/>
  <c r="E171" i="4" s="1"/>
  <c r="E69" i="4"/>
  <c r="E142" i="4" s="1"/>
  <c r="S157" i="23"/>
  <c r="I155" i="23"/>
  <c r="I151" i="23"/>
  <c r="I158" i="23"/>
  <c r="I154" i="23"/>
  <c r="I163" i="23"/>
  <c r="I161" i="23"/>
  <c r="I61" i="20"/>
  <c r="I160" i="23"/>
  <c r="F65" i="4"/>
  <c r="F138" i="4" s="1"/>
  <c r="L157" i="23"/>
  <c r="L175" i="23"/>
  <c r="J171" i="23"/>
  <c r="U229" i="19"/>
  <c r="U188" i="19"/>
  <c r="U192" i="19"/>
  <c r="U191" i="19"/>
  <c r="U187" i="19"/>
  <c r="U183" i="19"/>
  <c r="U185" i="19"/>
  <c r="U190" i="19"/>
  <c r="U81" i="16"/>
  <c r="U77" i="16"/>
  <c r="U76" i="16" s="1"/>
  <c r="U160" i="19"/>
  <c r="D217" i="18"/>
  <c r="D173" i="18"/>
  <c r="D169" i="18"/>
  <c r="D165" i="18"/>
  <c r="D161" i="18"/>
  <c r="D174" i="18"/>
  <c r="D164" i="18"/>
  <c r="D172" i="18"/>
  <c r="D167" i="18"/>
  <c r="D162" i="18"/>
  <c r="D97" i="16"/>
  <c r="D95" i="16" s="1"/>
  <c r="D175" i="18"/>
  <c r="D170" i="18"/>
  <c r="D168" i="18"/>
  <c r="D163" i="18"/>
  <c r="B217" i="18"/>
  <c r="B172" i="18"/>
  <c r="B168" i="18"/>
  <c r="B164" i="18"/>
  <c r="B167" i="18"/>
  <c r="B162" i="18"/>
  <c r="B174" i="18"/>
  <c r="B169" i="18"/>
  <c r="B163" i="18"/>
  <c r="B175" i="18"/>
  <c r="B170" i="18"/>
  <c r="B165" i="18"/>
  <c r="B97" i="16"/>
  <c r="B95" i="16" s="1"/>
  <c r="B161" i="18"/>
  <c r="B171" i="18"/>
  <c r="B166" i="18"/>
  <c r="B173" i="18"/>
  <c r="C174" i="17"/>
  <c r="C170" i="17"/>
  <c r="C166" i="17"/>
  <c r="C162" i="17"/>
  <c r="C172" i="17"/>
  <c r="C168" i="17"/>
  <c r="C164" i="17"/>
  <c r="C163" i="17"/>
  <c r="C173" i="17"/>
  <c r="C165" i="17"/>
  <c r="C53" i="16"/>
  <c r="C171" i="17"/>
  <c r="C175" i="17"/>
  <c r="C167" i="17"/>
  <c r="C161" i="17"/>
  <c r="C169" i="17"/>
  <c r="S217" i="18"/>
  <c r="S175" i="18"/>
  <c r="S170" i="18"/>
  <c r="S165" i="18"/>
  <c r="S172" i="18"/>
  <c r="S167" i="18"/>
  <c r="S162" i="18"/>
  <c r="S174" i="18"/>
  <c r="S169" i="18"/>
  <c r="S173" i="18"/>
  <c r="S168" i="18"/>
  <c r="S163" i="18"/>
  <c r="S97" i="16"/>
  <c r="S95" i="16" s="1"/>
  <c r="S171" i="18"/>
  <c r="S166" i="18"/>
  <c r="S161" i="18"/>
  <c r="S164" i="18"/>
  <c r="Q217" i="18"/>
  <c r="Q173" i="18"/>
  <c r="Q168" i="18"/>
  <c r="Q163" i="18"/>
  <c r="Q175" i="18"/>
  <c r="Q170" i="18"/>
  <c r="Q165" i="18"/>
  <c r="Q172" i="18"/>
  <c r="Q161" i="18"/>
  <c r="Q97" i="16"/>
  <c r="Q95" i="16" s="1"/>
  <c r="Q164" i="18"/>
  <c r="Q174" i="18"/>
  <c r="Q167" i="18"/>
  <c r="Q169" i="18"/>
  <c r="Q162" i="18"/>
  <c r="L160" i="17"/>
  <c r="D61" i="4"/>
  <c r="D134" i="4" s="1"/>
  <c r="I218" i="15"/>
  <c r="I214" i="15"/>
  <c r="I210" i="15"/>
  <c r="I253" i="15"/>
  <c r="I211" i="15"/>
  <c r="I217" i="15"/>
  <c r="I213" i="15"/>
  <c r="I209" i="15"/>
  <c r="I220" i="15"/>
  <c r="I78" i="12"/>
  <c r="I71" i="12"/>
  <c r="I70" i="12" s="1"/>
  <c r="M216" i="15"/>
  <c r="T55" i="4"/>
  <c r="V181" i="15"/>
  <c r="C55" i="4"/>
  <c r="S160" i="17"/>
  <c r="D220" i="15"/>
  <c r="D217" i="15"/>
  <c r="D213" i="15"/>
  <c r="D209" i="15"/>
  <c r="D253" i="15"/>
  <c r="D211" i="15"/>
  <c r="D214" i="15"/>
  <c r="D210" i="15"/>
  <c r="D218" i="15"/>
  <c r="D78" i="12"/>
  <c r="D71" i="12"/>
  <c r="D70" i="12" s="1"/>
  <c r="R101" i="12"/>
  <c r="R162" i="4" s="1"/>
  <c r="B98" i="12"/>
  <c r="B159" i="4" s="1"/>
  <c r="B63" i="12"/>
  <c r="B86" i="12"/>
  <c r="B57" i="4"/>
  <c r="B132" i="4" s="1"/>
  <c r="P111" i="11"/>
  <c r="W5" i="4"/>
  <c r="W3" i="4"/>
  <c r="W45" i="6"/>
  <c r="S136" i="11"/>
  <c r="S112" i="11"/>
  <c r="S108" i="11"/>
  <c r="S115" i="11"/>
  <c r="S107" i="11"/>
  <c r="S106" i="11"/>
  <c r="S105" i="11"/>
  <c r="S52" i="8"/>
  <c r="S51" i="8" s="1"/>
  <c r="S113" i="11"/>
  <c r="S55" i="8"/>
  <c r="S109" i="11"/>
  <c r="M44" i="6"/>
  <c r="F41" i="6"/>
  <c r="Q44" i="6"/>
  <c r="M48" i="6"/>
  <c r="O46" i="6"/>
  <c r="G45" i="5"/>
  <c r="O100" i="4"/>
  <c r="O47" i="6"/>
  <c r="Q45" i="6"/>
  <c r="S42" i="6"/>
  <c r="W48" i="6"/>
  <c r="E48" i="6"/>
  <c r="L5" i="6"/>
  <c r="P46" i="6"/>
  <c r="J46" i="6"/>
  <c r="E55" i="7"/>
  <c r="B47" i="6"/>
  <c r="B41" i="6" s="1"/>
  <c r="I27" i="5"/>
  <c r="E45" i="6"/>
  <c r="G42" i="6"/>
  <c r="G41" i="6" s="1"/>
  <c r="F27" i="5"/>
  <c r="F112" i="4" l="1"/>
  <c r="F76" i="20"/>
  <c r="F167" i="4" s="1"/>
  <c r="R113" i="4"/>
  <c r="R77" i="20"/>
  <c r="R168" i="4" s="1"/>
  <c r="U114" i="4"/>
  <c r="U78" i="20"/>
  <c r="U169" i="4" s="1"/>
  <c r="I132" i="23"/>
  <c r="W114" i="4"/>
  <c r="W78" i="20"/>
  <c r="W169" i="4" s="1"/>
  <c r="L165" i="23"/>
  <c r="C165" i="23"/>
  <c r="M165" i="23"/>
  <c r="O165" i="23"/>
  <c r="T146" i="23"/>
  <c r="H146" i="23"/>
  <c r="Q115" i="4"/>
  <c r="Q79" i="20"/>
  <c r="Q170" i="4" s="1"/>
  <c r="W146" i="23"/>
  <c r="F52" i="7"/>
  <c r="F47" i="7" s="1"/>
  <c r="F54" i="7"/>
  <c r="N53" i="7"/>
  <c r="F53" i="7"/>
  <c r="N52" i="7"/>
  <c r="N47" i="7" s="1"/>
  <c r="N54" i="7"/>
  <c r="L178" i="19"/>
  <c r="N160" i="19"/>
  <c r="U160" i="18"/>
  <c r="P61" i="4"/>
  <c r="P134" i="4" s="1"/>
  <c r="P100" i="16"/>
  <c r="P163" i="4" s="1"/>
  <c r="V52" i="7"/>
  <c r="V54" i="7"/>
  <c r="F204" i="15"/>
  <c r="I54" i="7"/>
  <c r="I53" i="7"/>
  <c r="H107" i="4"/>
  <c r="H101" i="12"/>
  <c r="H162" i="4" s="1"/>
  <c r="I52" i="7"/>
  <c r="W171" i="15"/>
  <c r="V53" i="7"/>
  <c r="H204" i="15"/>
  <c r="U47" i="7"/>
  <c r="N171" i="15"/>
  <c r="C96" i="12"/>
  <c r="C157" i="4" s="1"/>
  <c r="D54" i="8"/>
  <c r="D100" i="4"/>
  <c r="D66" i="8"/>
  <c r="D155" i="4" s="1"/>
  <c r="M47" i="7"/>
  <c r="J53" i="7"/>
  <c r="T53" i="7"/>
  <c r="N99" i="4"/>
  <c r="N65" i="8"/>
  <c r="N154" i="4" s="1"/>
  <c r="V99" i="4"/>
  <c r="V65" i="8"/>
  <c r="V154" i="4" s="1"/>
  <c r="R65" i="8"/>
  <c r="R154" i="4" s="1"/>
  <c r="J52" i="7"/>
  <c r="P47" i="7"/>
  <c r="Q53" i="7"/>
  <c r="J55" i="7"/>
  <c r="L53" i="7"/>
  <c r="L52" i="7"/>
  <c r="L54" i="7"/>
  <c r="T52" i="7"/>
  <c r="T55" i="7"/>
  <c r="G47" i="7"/>
  <c r="S47" i="7"/>
  <c r="D52" i="7"/>
  <c r="D53" i="7"/>
  <c r="D55" i="7"/>
  <c r="C47" i="7"/>
  <c r="B47" i="7"/>
  <c r="H47" i="7"/>
  <c r="O47" i="7"/>
  <c r="Q52" i="7"/>
  <c r="Q54" i="7"/>
  <c r="W47" i="7"/>
  <c r="D54" i="7"/>
  <c r="O41" i="6"/>
  <c r="K47" i="7"/>
  <c r="V5" i="5"/>
  <c r="V48" i="5" s="1"/>
  <c r="P46" i="5"/>
  <c r="P44" i="5"/>
  <c r="V45" i="6"/>
  <c r="V43" i="6"/>
  <c r="V48" i="6"/>
  <c r="V44" i="6"/>
  <c r="V42" i="6"/>
  <c r="V41" i="6" s="1"/>
  <c r="P42" i="5"/>
  <c r="E42" i="5"/>
  <c r="E41" i="5" s="1"/>
  <c r="P43" i="5"/>
  <c r="E46" i="5"/>
  <c r="P47" i="5"/>
  <c r="E45" i="5"/>
  <c r="E47" i="7"/>
  <c r="P45" i="5"/>
  <c r="E43" i="5"/>
  <c r="P48" i="5"/>
  <c r="J41" i="6"/>
  <c r="E44" i="5"/>
  <c r="I47" i="7"/>
  <c r="R47" i="7"/>
  <c r="S41" i="6"/>
  <c r="E48" i="5"/>
  <c r="E47" i="5"/>
  <c r="P44" i="6"/>
  <c r="P48" i="6"/>
  <c r="P45" i="6"/>
  <c r="P42" i="6"/>
  <c r="P43" i="6"/>
  <c r="F5" i="5"/>
  <c r="S160" i="18"/>
  <c r="W128" i="4"/>
  <c r="B160" i="18"/>
  <c r="U178" i="19"/>
  <c r="N132" i="23"/>
  <c r="O59" i="20"/>
  <c r="O115" i="4"/>
  <c r="O79" i="20"/>
  <c r="O170" i="4" s="1"/>
  <c r="L146" i="23"/>
  <c r="K44" i="5"/>
  <c r="K47" i="5"/>
  <c r="K46" i="5"/>
  <c r="K43" i="5"/>
  <c r="K45" i="5"/>
  <c r="K42" i="5"/>
  <c r="W117" i="11"/>
  <c r="J96" i="12"/>
  <c r="J157" i="4" s="1"/>
  <c r="J55" i="4"/>
  <c r="J130" i="4" s="1"/>
  <c r="V171" i="15"/>
  <c r="F134" i="4"/>
  <c r="F51" i="4"/>
  <c r="D178" i="19"/>
  <c r="I59" i="20"/>
  <c r="I113" i="4"/>
  <c r="I77" i="20"/>
  <c r="I168" i="4" s="1"/>
  <c r="L115" i="4"/>
  <c r="L79" i="20"/>
  <c r="L170" i="4" s="1"/>
  <c r="W165" i="23"/>
  <c r="I41" i="6"/>
  <c r="Q5" i="5"/>
  <c r="Q48" i="5" s="1"/>
  <c r="S130" i="4"/>
  <c r="O171" i="15"/>
  <c r="N134" i="4"/>
  <c r="N51" i="4"/>
  <c r="Q99" i="4"/>
  <c r="Q65" i="8"/>
  <c r="Q154" i="4" s="1"/>
  <c r="L107" i="4"/>
  <c r="L73" i="12"/>
  <c r="L101" i="12"/>
  <c r="L162" i="4" s="1"/>
  <c r="F160" i="19"/>
  <c r="C132" i="23"/>
  <c r="J165" i="23"/>
  <c r="V59" i="20"/>
  <c r="V114" i="4"/>
  <c r="V78" i="20"/>
  <c r="V169" i="4" s="1"/>
  <c r="P114" i="4"/>
  <c r="P78" i="20"/>
  <c r="P169" i="4" s="1"/>
  <c r="T115" i="4"/>
  <c r="T79" i="20"/>
  <c r="T170" i="4" s="1"/>
  <c r="G54" i="8"/>
  <c r="G101" i="4"/>
  <c r="G67" i="8"/>
  <c r="G156" i="4" s="1"/>
  <c r="M5" i="5"/>
  <c r="Q41" i="6"/>
  <c r="T107" i="4"/>
  <c r="T73" i="12"/>
  <c r="T101" i="12"/>
  <c r="T162" i="4" s="1"/>
  <c r="D130" i="4"/>
  <c r="D51" i="4"/>
  <c r="R110" i="4"/>
  <c r="R102" i="16"/>
  <c r="R165" i="4" s="1"/>
  <c r="R160" i="19"/>
  <c r="K132" i="23"/>
  <c r="P165" i="23"/>
  <c r="F165" i="23"/>
  <c r="Q130" i="4"/>
  <c r="K54" i="8"/>
  <c r="K100" i="4"/>
  <c r="K66" i="8"/>
  <c r="K155" i="4" s="1"/>
  <c r="R5" i="5"/>
  <c r="R48" i="5" s="1"/>
  <c r="O101" i="4"/>
  <c r="O67" i="8"/>
  <c r="O156" i="4" s="1"/>
  <c r="C114" i="4"/>
  <c r="C78" i="20"/>
  <c r="C169" i="4" s="1"/>
  <c r="H5" i="5"/>
  <c r="H48" i="5" s="1"/>
  <c r="V46" i="5"/>
  <c r="V45" i="5"/>
  <c r="V44" i="5"/>
  <c r="V47" i="5"/>
  <c r="M55" i="4"/>
  <c r="M130" i="4" s="1"/>
  <c r="R96" i="12"/>
  <c r="R157" i="4" s="1"/>
  <c r="R55" i="4"/>
  <c r="R130" i="4" s="1"/>
  <c r="M51" i="4"/>
  <c r="M129" i="4"/>
  <c r="U61" i="4"/>
  <c r="U134" i="4" s="1"/>
  <c r="J5" i="5"/>
  <c r="C41" i="6"/>
  <c r="E55" i="4"/>
  <c r="E130" i="4" s="1"/>
  <c r="U101" i="12"/>
  <c r="U162" i="4" s="1"/>
  <c r="U107" i="4"/>
  <c r="U73" i="12"/>
  <c r="U96" i="12" s="1"/>
  <c r="U157" i="4" s="1"/>
  <c r="E110" i="4"/>
  <c r="E102" i="16"/>
  <c r="E165" i="4" s="1"/>
  <c r="E79" i="16"/>
  <c r="U115" i="4"/>
  <c r="U79" i="20"/>
  <c r="U170" i="4" s="1"/>
  <c r="B102" i="4"/>
  <c r="C115" i="4"/>
  <c r="C79" i="20"/>
  <c r="C170" i="4" s="1"/>
  <c r="R146" i="23"/>
  <c r="D204" i="15"/>
  <c r="C160" i="17"/>
  <c r="D160" i="18"/>
  <c r="E165" i="23"/>
  <c r="B79" i="16"/>
  <c r="B109" i="4"/>
  <c r="B101" i="16"/>
  <c r="B164" i="4" s="1"/>
  <c r="S114" i="4"/>
  <c r="S78" i="20"/>
  <c r="S169" i="4" s="1"/>
  <c r="B178" i="19"/>
  <c r="L5" i="5"/>
  <c r="L48" i="5" s="1"/>
  <c r="E204" i="15"/>
  <c r="T43" i="6"/>
  <c r="T44" i="6"/>
  <c r="T45" i="6"/>
  <c r="T42" i="6"/>
  <c r="T47" i="6"/>
  <c r="T48" i="6"/>
  <c r="T160" i="18"/>
  <c r="G146" i="23"/>
  <c r="Q146" i="23"/>
  <c r="K171" i="15"/>
  <c r="P146" i="23"/>
  <c r="B48" i="5"/>
  <c r="B5" i="5"/>
  <c r="G117" i="11"/>
  <c r="O129" i="4"/>
  <c r="V101" i="12"/>
  <c r="V162" i="4" s="1"/>
  <c r="V107" i="4"/>
  <c r="W129" i="4"/>
  <c r="K160" i="18"/>
  <c r="K100" i="11"/>
  <c r="J114" i="4"/>
  <c r="J78" i="20"/>
  <c r="J169" i="4" s="1"/>
  <c r="J59" i="20"/>
  <c r="J129" i="4"/>
  <c r="U59" i="20"/>
  <c r="U77" i="20"/>
  <c r="U168" i="4" s="1"/>
  <c r="U113" i="4"/>
  <c r="G165" i="23"/>
  <c r="E115" i="4"/>
  <c r="E79" i="20"/>
  <c r="E170" i="4" s="1"/>
  <c r="E59" i="20"/>
  <c r="R128" i="4"/>
  <c r="S54" i="8"/>
  <c r="S100" i="4"/>
  <c r="S66" i="8"/>
  <c r="S155" i="4" s="1"/>
  <c r="I5" i="5"/>
  <c r="I48" i="5" s="1"/>
  <c r="L42" i="6"/>
  <c r="L45" i="6"/>
  <c r="L47" i="6"/>
  <c r="L48" i="6"/>
  <c r="L44" i="6"/>
  <c r="L43" i="6"/>
  <c r="I107" i="4"/>
  <c r="I73" i="12"/>
  <c r="I101" i="12"/>
  <c r="I162" i="4" s="1"/>
  <c r="Q160" i="18"/>
  <c r="I146" i="23"/>
  <c r="N59" i="20"/>
  <c r="N113" i="4"/>
  <c r="N77" i="20"/>
  <c r="N168" i="4" s="1"/>
  <c r="S146" i="23"/>
  <c r="I99" i="4"/>
  <c r="I65" i="8"/>
  <c r="I154" i="4" s="1"/>
  <c r="R129" i="4"/>
  <c r="R51" i="4"/>
  <c r="P100" i="11"/>
  <c r="V79" i="16"/>
  <c r="V109" i="4"/>
  <c r="V101" i="16"/>
  <c r="V164" i="4" s="1"/>
  <c r="W91" i="16"/>
  <c r="W52" i="16"/>
  <c r="W101" i="16"/>
  <c r="W164" i="4" s="1"/>
  <c r="W62" i="4"/>
  <c r="W135" i="4" s="1"/>
  <c r="S5" i="5"/>
  <c r="S48" i="5" s="1"/>
  <c r="O91" i="16"/>
  <c r="O52" i="16"/>
  <c r="O101" i="16"/>
  <c r="O164" i="4" s="1"/>
  <c r="O62" i="4"/>
  <c r="O135" i="4" s="1"/>
  <c r="B114" i="4"/>
  <c r="B78" i="20"/>
  <c r="B169" i="4" s="1"/>
  <c r="B59" i="20"/>
  <c r="D146" i="23"/>
  <c r="J160" i="19"/>
  <c r="P129" i="4"/>
  <c r="G55" i="4"/>
  <c r="G130" i="4" s="1"/>
  <c r="S165" i="23"/>
  <c r="O65" i="8"/>
  <c r="O154" i="4" s="1"/>
  <c r="H44" i="6"/>
  <c r="H45" i="6"/>
  <c r="H48" i="6"/>
  <c r="H43" i="6"/>
  <c r="H46" i="6"/>
  <c r="H42" i="6"/>
  <c r="L132" i="23"/>
  <c r="R115" i="4"/>
  <c r="R79" i="20"/>
  <c r="R170" i="4" s="1"/>
  <c r="U165" i="23"/>
  <c r="H54" i="8"/>
  <c r="H100" i="4"/>
  <c r="H66" i="8"/>
  <c r="H155" i="4" s="1"/>
  <c r="V130" i="4"/>
  <c r="V51" i="4"/>
  <c r="T79" i="16"/>
  <c r="T102" i="16"/>
  <c r="T165" i="4" s="1"/>
  <c r="T110" i="4"/>
  <c r="C146" i="23"/>
  <c r="U132" i="23"/>
  <c r="G129" i="4"/>
  <c r="C42" i="5"/>
  <c r="C47" i="5"/>
  <c r="C43" i="5"/>
  <c r="C46" i="5"/>
  <c r="C45" i="5"/>
  <c r="C44" i="5"/>
  <c r="D107" i="4"/>
  <c r="D73" i="12"/>
  <c r="D101" i="12"/>
  <c r="D162" i="4" s="1"/>
  <c r="C130" i="4"/>
  <c r="L114" i="4"/>
  <c r="L78" i="20"/>
  <c r="L169" i="4" s="1"/>
  <c r="P54" i="8"/>
  <c r="P100" i="4"/>
  <c r="P66" i="8"/>
  <c r="P155" i="4" s="1"/>
  <c r="G75" i="12"/>
  <c r="G105" i="4"/>
  <c r="G99" i="12"/>
  <c r="G160" i="4" s="1"/>
  <c r="Q73" i="12"/>
  <c r="Q107" i="4"/>
  <c r="Q101" i="12"/>
  <c r="Q162" i="4" s="1"/>
  <c r="S59" i="20"/>
  <c r="S113" i="4"/>
  <c r="S77" i="20"/>
  <c r="S168" i="4" s="1"/>
  <c r="W160" i="17"/>
  <c r="W41" i="6"/>
  <c r="G41" i="5"/>
  <c r="O99" i="12"/>
  <c r="O160" i="4" s="1"/>
  <c r="O75" i="12"/>
  <c r="O105" i="4"/>
  <c r="U41" i="6"/>
  <c r="F105" i="4"/>
  <c r="F75" i="12"/>
  <c r="F99" i="12"/>
  <c r="F160" i="4" s="1"/>
  <c r="B128" i="4"/>
  <c r="F101" i="12"/>
  <c r="F162" i="4" s="1"/>
  <c r="F107" i="4"/>
  <c r="J178" i="19"/>
  <c r="G128" i="4"/>
  <c r="I100" i="16"/>
  <c r="I163" i="4" s="1"/>
  <c r="I61" i="4"/>
  <c r="I134" i="4" s="1"/>
  <c r="R79" i="16"/>
  <c r="R109" i="4"/>
  <c r="R101" i="16"/>
  <c r="R164" i="4" s="1"/>
  <c r="E178" i="19"/>
  <c r="P132" i="23"/>
  <c r="T59" i="20"/>
  <c r="T114" i="4"/>
  <c r="T78" i="20"/>
  <c r="T169" i="4" s="1"/>
  <c r="P115" i="4"/>
  <c r="P79" i="20"/>
  <c r="P170" i="4" s="1"/>
  <c r="R165" i="23"/>
  <c r="J146" i="23"/>
  <c r="U5" i="5"/>
  <c r="U48" i="5" s="1"/>
  <c r="L130" i="4"/>
  <c r="L51" i="4"/>
  <c r="T178" i="19"/>
  <c r="M110" i="4"/>
  <c r="M102" i="16"/>
  <c r="M165" i="4" s="1"/>
  <c r="M79" i="16"/>
  <c r="B115" i="4"/>
  <c r="B79" i="20"/>
  <c r="B170" i="4" s="1"/>
  <c r="M204" i="15"/>
  <c r="C48" i="5"/>
  <c r="S100" i="11"/>
  <c r="I204" i="15"/>
  <c r="U110" i="4"/>
  <c r="U102" i="16"/>
  <c r="U165" i="4" s="1"/>
  <c r="U79" i="16"/>
  <c r="U108" i="4" s="1"/>
  <c r="J128" i="4"/>
  <c r="D5" i="5"/>
  <c r="D48" i="5" s="1"/>
  <c r="I130" i="4"/>
  <c r="R102" i="4"/>
  <c r="H171" i="15"/>
  <c r="L160" i="18"/>
  <c r="B102" i="16"/>
  <c r="B165" i="4" s="1"/>
  <c r="B110" i="4"/>
  <c r="N204" i="15"/>
  <c r="C54" i="8"/>
  <c r="C100" i="4"/>
  <c r="C66" i="8"/>
  <c r="C155" i="4" s="1"/>
  <c r="P55" i="4"/>
  <c r="P130" i="4" s="1"/>
  <c r="J160" i="18"/>
  <c r="F171" i="15"/>
  <c r="F79" i="16"/>
  <c r="F109" i="4"/>
  <c r="F101" i="16"/>
  <c r="F164" i="4" s="1"/>
  <c r="J115" i="4"/>
  <c r="J79" i="20"/>
  <c r="J170" i="4" s="1"/>
  <c r="N79" i="16"/>
  <c r="N109" i="4"/>
  <c r="N101" i="16"/>
  <c r="N164" i="4" s="1"/>
  <c r="R178" i="19"/>
  <c r="D115" i="4"/>
  <c r="D79" i="20"/>
  <c r="D170" i="4" s="1"/>
  <c r="F115" i="4"/>
  <c r="F79" i="20"/>
  <c r="F170" i="4" s="1"/>
  <c r="B129" i="4"/>
  <c r="K41" i="6"/>
  <c r="W43" i="5"/>
  <c r="W42" i="5"/>
  <c r="W44" i="5"/>
  <c r="W45" i="5"/>
  <c r="W47" i="5"/>
  <c r="W46" i="5"/>
  <c r="G160" i="17"/>
  <c r="B165" i="23"/>
  <c r="R114" i="4"/>
  <c r="R59" i="20"/>
  <c r="R78" i="20"/>
  <c r="R169" i="4" s="1"/>
  <c r="O41" i="5"/>
  <c r="D41" i="6"/>
  <c r="B96" i="12"/>
  <c r="B157" i="4" s="1"/>
  <c r="B55" i="4"/>
  <c r="B130" i="4" s="1"/>
  <c r="C101" i="16"/>
  <c r="C164" i="4" s="1"/>
  <c r="C52" i="16"/>
  <c r="C91" i="16"/>
  <c r="C62" i="4"/>
  <c r="C135" i="4" s="1"/>
  <c r="I114" i="4"/>
  <c r="I78" i="20"/>
  <c r="I169" i="4" s="1"/>
  <c r="B160" i="19"/>
  <c r="H129" i="4"/>
  <c r="W54" i="8"/>
  <c r="W101" i="4"/>
  <c r="W67" i="8"/>
  <c r="W156" i="4" s="1"/>
  <c r="V75" i="12"/>
  <c r="V105" i="4"/>
  <c r="V99" i="12"/>
  <c r="V160" i="4" s="1"/>
  <c r="V160" i="19"/>
  <c r="S132" i="23"/>
  <c r="W59" i="20"/>
  <c r="W115" i="4"/>
  <c r="W79" i="20"/>
  <c r="W170" i="4" s="1"/>
  <c r="E101" i="12"/>
  <c r="E162" i="4" s="1"/>
  <c r="E107" i="4"/>
  <c r="E73" i="12"/>
  <c r="R160" i="18"/>
  <c r="E129" i="4"/>
  <c r="C100" i="11"/>
  <c r="P75" i="12"/>
  <c r="P105" i="4"/>
  <c r="P99" i="12"/>
  <c r="P160" i="4" s="1"/>
  <c r="B146" i="23"/>
  <c r="L204" i="15"/>
  <c r="K75" i="12"/>
  <c r="K99" i="12"/>
  <c r="K160" i="4" s="1"/>
  <c r="K105" i="4"/>
  <c r="C59" i="20"/>
  <c r="C113" i="4"/>
  <c r="C77" i="20"/>
  <c r="C168" i="4" s="1"/>
  <c r="V146" i="23"/>
  <c r="M115" i="4"/>
  <c r="M79" i="20"/>
  <c r="M170" i="4" s="1"/>
  <c r="M59" i="20"/>
  <c r="L79" i="16"/>
  <c r="L110" i="4"/>
  <c r="L102" i="16"/>
  <c r="L165" i="4" s="1"/>
  <c r="T5" i="5"/>
  <c r="T48" i="5" s="1"/>
  <c r="O128" i="4"/>
  <c r="T204" i="15"/>
  <c r="K59" i="20"/>
  <c r="K113" i="4"/>
  <c r="K77" i="20"/>
  <c r="K168" i="4" s="1"/>
  <c r="P59" i="20"/>
  <c r="P113" i="4"/>
  <c r="P77" i="20"/>
  <c r="P168" i="4" s="1"/>
  <c r="L59" i="20"/>
  <c r="L113" i="4"/>
  <c r="L77" i="20"/>
  <c r="L168" i="4" s="1"/>
  <c r="M178" i="19"/>
  <c r="G115" i="4"/>
  <c r="G79" i="20"/>
  <c r="G170" i="4" s="1"/>
  <c r="M101" i="12"/>
  <c r="M162" i="4" s="1"/>
  <c r="M107" i="4"/>
  <c r="M73" i="12"/>
  <c r="M102" i="4" s="1"/>
  <c r="P41" i="5"/>
  <c r="T130" i="4"/>
  <c r="T51" i="4"/>
  <c r="I160" i="18"/>
  <c r="E41" i="6"/>
  <c r="K130" i="4"/>
  <c r="K51" i="4"/>
  <c r="H55" i="4"/>
  <c r="H130" i="4" s="1"/>
  <c r="G171" i="15"/>
  <c r="H75" i="12"/>
  <c r="H105" i="4"/>
  <c r="H99" i="12"/>
  <c r="H160" i="4" s="1"/>
  <c r="Q204" i="15"/>
  <c r="D79" i="16"/>
  <c r="D110" i="4"/>
  <c r="D102" i="16"/>
  <c r="D165" i="4" s="1"/>
  <c r="H59" i="20"/>
  <c r="H114" i="4"/>
  <c r="H78" i="20"/>
  <c r="H169" i="4" s="1"/>
  <c r="U129" i="4"/>
  <c r="N101" i="12"/>
  <c r="N162" i="4" s="1"/>
  <c r="N107" i="4"/>
  <c r="M41" i="6"/>
  <c r="O160" i="17"/>
  <c r="Q100" i="16"/>
  <c r="Q163" i="4" s="1"/>
  <c r="Q61" i="4"/>
  <c r="Q134" i="4" s="1"/>
  <c r="P171" i="15"/>
  <c r="H160" i="18"/>
  <c r="G59" i="20"/>
  <c r="G78" i="20"/>
  <c r="G169" i="4" s="1"/>
  <c r="G114" i="4"/>
  <c r="D59" i="20"/>
  <c r="D114" i="4"/>
  <c r="D78" i="20"/>
  <c r="D169" i="4" s="1"/>
  <c r="U55" i="4"/>
  <c r="U130" i="4" s="1"/>
  <c r="Q59" i="20"/>
  <c r="Q114" i="4"/>
  <c r="Q78" i="20"/>
  <c r="Q169" i="4" s="1"/>
  <c r="J79" i="16"/>
  <c r="J109" i="4"/>
  <c r="J101" i="16"/>
  <c r="J164" i="4" s="1"/>
  <c r="R41" i="6"/>
  <c r="W75" i="12"/>
  <c r="W105" i="4"/>
  <c r="W99" i="12"/>
  <c r="W160" i="4" s="1"/>
  <c r="C160" i="18"/>
  <c r="J102" i="16"/>
  <c r="J165" i="4" s="1"/>
  <c r="J110" i="4"/>
  <c r="S115" i="4"/>
  <c r="S79" i="20"/>
  <c r="S170" i="4" s="1"/>
  <c r="T165" i="23"/>
  <c r="O55" i="4"/>
  <c r="O130" i="4" s="1"/>
  <c r="V204" i="15"/>
  <c r="U204" i="15"/>
  <c r="P160" i="18"/>
  <c r="D165" i="23"/>
  <c r="S100" i="16"/>
  <c r="S163" i="4" s="1"/>
  <c r="S61" i="4"/>
  <c r="S134" i="4" s="1"/>
  <c r="W55" i="4"/>
  <c r="W130" i="4" s="1"/>
  <c r="N75" i="12"/>
  <c r="N105" i="4"/>
  <c r="N99" i="12"/>
  <c r="N160" i="4" s="1"/>
  <c r="H100" i="11"/>
  <c r="G91" i="16"/>
  <c r="G52" i="16"/>
  <c r="G101" i="16"/>
  <c r="G164" i="4" s="1"/>
  <c r="G62" i="4"/>
  <c r="G135" i="4" s="1"/>
  <c r="L46" i="6"/>
  <c r="T46" i="6"/>
  <c r="N45" i="5"/>
  <c r="N46" i="5"/>
  <c r="N47" i="5"/>
  <c r="N43" i="5"/>
  <c r="N44" i="5"/>
  <c r="N42" i="5"/>
  <c r="V47" i="7" l="1"/>
  <c r="J47" i="7"/>
  <c r="I51" i="4"/>
  <c r="T47" i="7"/>
  <c r="L47" i="7"/>
  <c r="H51" i="4"/>
  <c r="M96" i="12"/>
  <c r="M157" i="4" s="1"/>
  <c r="U51" i="4"/>
  <c r="E51" i="4"/>
  <c r="D99" i="4"/>
  <c r="D65" i="8"/>
  <c r="D154" i="4" s="1"/>
  <c r="Q47" i="7"/>
  <c r="D47" i="7"/>
  <c r="V42" i="5"/>
  <c r="P41" i="6"/>
  <c r="V43" i="5"/>
  <c r="N41" i="5"/>
  <c r="K112" i="4"/>
  <c r="K76" i="20"/>
  <c r="E102" i="4"/>
  <c r="F104" i="4"/>
  <c r="F98" i="12"/>
  <c r="F159" i="4" s="1"/>
  <c r="F73" i="12"/>
  <c r="Q102" i="4"/>
  <c r="Q98" i="4" s="1"/>
  <c r="Q96" i="12"/>
  <c r="Q157" i="4" s="1"/>
  <c r="S99" i="4"/>
  <c r="S98" i="4" s="1"/>
  <c r="S65" i="8"/>
  <c r="J112" i="4"/>
  <c r="J76" i="20"/>
  <c r="U100" i="16"/>
  <c r="R45" i="5"/>
  <c r="R42" i="5"/>
  <c r="R46" i="5"/>
  <c r="R47" i="5"/>
  <c r="R44" i="5"/>
  <c r="R43" i="5"/>
  <c r="V112" i="4"/>
  <c r="V76" i="20"/>
  <c r="V167" i="4" s="1"/>
  <c r="S45" i="5"/>
  <c r="S44" i="5"/>
  <c r="S47" i="5"/>
  <c r="S42" i="5"/>
  <c r="S43" i="5"/>
  <c r="S46" i="5"/>
  <c r="Q112" i="4"/>
  <c r="Q76" i="20"/>
  <c r="Q167" i="4" s="1"/>
  <c r="G112" i="4"/>
  <c r="G76" i="20"/>
  <c r="G167" i="4" s="1"/>
  <c r="N108" i="4"/>
  <c r="N100" i="16"/>
  <c r="N163" i="4" s="1"/>
  <c r="F108" i="4"/>
  <c r="F100" i="16"/>
  <c r="F163" i="4" s="1"/>
  <c r="C41" i="5"/>
  <c r="H99" i="4"/>
  <c r="H65" i="8"/>
  <c r="H154" i="4" s="1"/>
  <c r="P51" i="4"/>
  <c r="I102" i="4"/>
  <c r="I96" i="12"/>
  <c r="I157" i="4" s="1"/>
  <c r="T41" i="6"/>
  <c r="E96" i="12"/>
  <c r="E157" i="4" s="1"/>
  <c r="G99" i="4"/>
  <c r="G65" i="8"/>
  <c r="G154" i="4" s="1"/>
  <c r="L42" i="5"/>
  <c r="L47" i="5"/>
  <c r="L46" i="5"/>
  <c r="L43" i="5"/>
  <c r="L45" i="5"/>
  <c r="L44" i="5"/>
  <c r="W99" i="4"/>
  <c r="W65" i="8"/>
  <c r="W154" i="4" s="1"/>
  <c r="L112" i="4"/>
  <c r="L76" i="20"/>
  <c r="L167" i="4" s="1"/>
  <c r="C112" i="4"/>
  <c r="C76" i="20"/>
  <c r="P73" i="12"/>
  <c r="P104" i="4"/>
  <c r="P98" i="12"/>
  <c r="P159" i="4" s="1"/>
  <c r="R108" i="4"/>
  <c r="R98" i="4" s="1"/>
  <c r="R100" i="16"/>
  <c r="R163" i="4" s="1"/>
  <c r="V108" i="4"/>
  <c r="V100" i="16"/>
  <c r="L41" i="6"/>
  <c r="U112" i="4"/>
  <c r="U76" i="20"/>
  <c r="U167" i="4" s="1"/>
  <c r="E108" i="4"/>
  <c r="E100" i="16"/>
  <c r="H43" i="5"/>
  <c r="H42" i="5"/>
  <c r="H44" i="5"/>
  <c r="H46" i="5"/>
  <c r="H47" i="5"/>
  <c r="H45" i="5"/>
  <c r="T102" i="4"/>
  <c r="T96" i="12"/>
  <c r="T157" i="4" s="1"/>
  <c r="Q42" i="5"/>
  <c r="Q46" i="5"/>
  <c r="Q44" i="5"/>
  <c r="Q43" i="5"/>
  <c r="Q47" i="5"/>
  <c r="Q45" i="5"/>
  <c r="I112" i="4"/>
  <c r="I76" i="20"/>
  <c r="K41" i="5"/>
  <c r="B108" i="4"/>
  <c r="B98" i="4" s="1"/>
  <c r="B100" i="16"/>
  <c r="B163" i="4" s="1"/>
  <c r="L108" i="4"/>
  <c r="L100" i="16"/>
  <c r="L163" i="4" s="1"/>
  <c r="C89" i="16"/>
  <c r="C99" i="4"/>
  <c r="C98" i="4" s="1"/>
  <c r="C65" i="8"/>
  <c r="C154" i="4" s="1"/>
  <c r="G73" i="12"/>
  <c r="G104" i="4"/>
  <c r="G98" i="12"/>
  <c r="G159" i="4" s="1"/>
  <c r="J47" i="5"/>
  <c r="J46" i="5"/>
  <c r="J43" i="5"/>
  <c r="J45" i="5"/>
  <c r="J42" i="5"/>
  <c r="J44" i="5"/>
  <c r="G89" i="16"/>
  <c r="D108" i="4"/>
  <c r="D100" i="16"/>
  <c r="D163" i="4" s="1"/>
  <c r="H112" i="4"/>
  <c r="H76" i="20"/>
  <c r="H167" i="4" s="1"/>
  <c r="M112" i="4"/>
  <c r="M76" i="20"/>
  <c r="M167" i="4" s="1"/>
  <c r="C100" i="16"/>
  <c r="C163" i="4" s="1"/>
  <c r="C61" i="4"/>
  <c r="D43" i="5"/>
  <c r="D47" i="5"/>
  <c r="D42" i="5"/>
  <c r="D45" i="5"/>
  <c r="D44" i="5"/>
  <c r="D46" i="5"/>
  <c r="U43" i="5"/>
  <c r="U47" i="5"/>
  <c r="U45" i="5"/>
  <c r="U46" i="5"/>
  <c r="U42" i="5"/>
  <c r="U44" i="5"/>
  <c r="S112" i="4"/>
  <c r="S76" i="20"/>
  <c r="T108" i="4"/>
  <c r="T100" i="16"/>
  <c r="T163" i="4" s="1"/>
  <c r="H41" i="6"/>
  <c r="W100" i="16"/>
  <c r="W163" i="4" s="1"/>
  <c r="W61" i="4"/>
  <c r="W134" i="4" s="1"/>
  <c r="I42" i="5"/>
  <c r="I46" i="5"/>
  <c r="I44" i="5"/>
  <c r="I47" i="5"/>
  <c r="I43" i="5"/>
  <c r="I45" i="5"/>
  <c r="E112" i="4"/>
  <c r="E76" i="20"/>
  <c r="B47" i="5"/>
  <c r="B44" i="5"/>
  <c r="B43" i="5"/>
  <c r="B45" i="5"/>
  <c r="B42" i="5"/>
  <c r="B46" i="5"/>
  <c r="J48" i="5"/>
  <c r="K99" i="4"/>
  <c r="K65" i="8"/>
  <c r="W73" i="12"/>
  <c r="W104" i="4"/>
  <c r="W98" i="12"/>
  <c r="W159" i="4" s="1"/>
  <c r="P99" i="4"/>
  <c r="P65" i="8"/>
  <c r="P154" i="4" s="1"/>
  <c r="N104" i="4"/>
  <c r="N73" i="12"/>
  <c r="N98" i="12"/>
  <c r="N159" i="4" s="1"/>
  <c r="H73" i="12"/>
  <c r="H104" i="4"/>
  <c r="H98" i="12"/>
  <c r="H159" i="4" s="1"/>
  <c r="P112" i="4"/>
  <c r="P76" i="20"/>
  <c r="P167" i="4" s="1"/>
  <c r="W112" i="4"/>
  <c r="W76" i="20"/>
  <c r="T112" i="4"/>
  <c r="T76" i="20"/>
  <c r="T167" i="4" s="1"/>
  <c r="O73" i="12"/>
  <c r="O104" i="4"/>
  <c r="O98" i="12"/>
  <c r="O159" i="4" s="1"/>
  <c r="O100" i="16"/>
  <c r="O163" i="4" s="1"/>
  <c r="O61" i="4"/>
  <c r="O134" i="4" s="1"/>
  <c r="W89" i="16"/>
  <c r="N112" i="4"/>
  <c r="N76" i="20"/>
  <c r="J51" i="4"/>
  <c r="U102" i="4"/>
  <c r="Q51" i="4"/>
  <c r="M46" i="5"/>
  <c r="M47" i="5"/>
  <c r="M42" i="5"/>
  <c r="M45" i="5"/>
  <c r="M43" i="5"/>
  <c r="M44" i="5"/>
  <c r="O112" i="4"/>
  <c r="O76" i="20"/>
  <c r="F45" i="5"/>
  <c r="F43" i="5"/>
  <c r="F44" i="5"/>
  <c r="F46" i="5"/>
  <c r="F47" i="5"/>
  <c r="F42" i="5"/>
  <c r="D102" i="4"/>
  <c r="D96" i="12"/>
  <c r="D157" i="4" s="1"/>
  <c r="G100" i="16"/>
  <c r="G163" i="4" s="1"/>
  <c r="G61" i="4"/>
  <c r="J108" i="4"/>
  <c r="J100" i="16"/>
  <c r="J163" i="4" s="1"/>
  <c r="D112" i="4"/>
  <c r="D76" i="20"/>
  <c r="D167" i="4" s="1"/>
  <c r="T46" i="5"/>
  <c r="T45" i="5"/>
  <c r="T44" i="5"/>
  <c r="T47" i="5"/>
  <c r="T42" i="5"/>
  <c r="T43" i="5"/>
  <c r="K104" i="4"/>
  <c r="K98" i="12"/>
  <c r="K159" i="4" s="1"/>
  <c r="K73" i="12"/>
  <c r="V104" i="4"/>
  <c r="V98" i="12"/>
  <c r="V159" i="4" s="1"/>
  <c r="V73" i="12"/>
  <c r="R112" i="4"/>
  <c r="R76" i="20"/>
  <c r="W41" i="5"/>
  <c r="B51" i="4"/>
  <c r="M108" i="4"/>
  <c r="M100" i="16"/>
  <c r="M163" i="4" s="1"/>
  <c r="B112" i="4"/>
  <c r="B76" i="20"/>
  <c r="B167" i="4" s="1"/>
  <c r="O89" i="16"/>
  <c r="W51" i="4"/>
  <c r="V41" i="5"/>
  <c r="M48" i="5"/>
  <c r="L102" i="4"/>
  <c r="L96" i="12"/>
  <c r="L157" i="4" s="1"/>
  <c r="S51" i="4"/>
  <c r="F48" i="5"/>
  <c r="M98" i="4" l="1"/>
  <c r="M153" i="4" s="1"/>
  <c r="U98" i="4"/>
  <c r="U153" i="4" s="1"/>
  <c r="J98" i="4"/>
  <c r="L98" i="4"/>
  <c r="L153" i="4" s="1"/>
  <c r="I98" i="4"/>
  <c r="I153" i="4" s="1"/>
  <c r="H41" i="5"/>
  <c r="S41" i="5"/>
  <c r="B41" i="5"/>
  <c r="R153" i="4"/>
  <c r="N102" i="4"/>
  <c r="N98" i="4" s="1"/>
  <c r="N96" i="12"/>
  <c r="N157" i="4" s="1"/>
  <c r="P102" i="4"/>
  <c r="P96" i="12"/>
  <c r="P157" i="4" s="1"/>
  <c r="G134" i="4"/>
  <c r="G51" i="4"/>
  <c r="Q41" i="5"/>
  <c r="V102" i="4"/>
  <c r="V98" i="4" s="1"/>
  <c r="V96" i="12"/>
  <c r="V157" i="4" s="1"/>
  <c r="M41" i="5"/>
  <c r="O102" i="4"/>
  <c r="O98" i="4" s="1"/>
  <c r="O96" i="12"/>
  <c r="O157" i="4" s="1"/>
  <c r="K154" i="4"/>
  <c r="S167" i="4"/>
  <c r="I167" i="4"/>
  <c r="C167" i="4"/>
  <c r="E98" i="4"/>
  <c r="T41" i="5"/>
  <c r="P98" i="4"/>
  <c r="P153" i="4" s="1"/>
  <c r="U163" i="4"/>
  <c r="F102" i="4"/>
  <c r="F98" i="4" s="1"/>
  <c r="F96" i="12"/>
  <c r="F157" i="4" s="1"/>
  <c r="K167" i="4"/>
  <c r="R167" i="4"/>
  <c r="D98" i="4"/>
  <c r="J153" i="4"/>
  <c r="J41" i="5"/>
  <c r="V163" i="4"/>
  <c r="G98" i="4"/>
  <c r="S153" i="4"/>
  <c r="F41" i="5"/>
  <c r="O167" i="4"/>
  <c r="N167" i="4"/>
  <c r="U41" i="5"/>
  <c r="E163" i="4"/>
  <c r="J167" i="4"/>
  <c r="T98" i="4"/>
  <c r="H102" i="4"/>
  <c r="H98" i="4" s="1"/>
  <c r="H96" i="12"/>
  <c r="H157" i="4" s="1"/>
  <c r="W102" i="4"/>
  <c r="W98" i="4" s="1"/>
  <c r="W96" i="12"/>
  <c r="W157" i="4" s="1"/>
  <c r="C134" i="4"/>
  <c r="C51" i="4"/>
  <c r="E167" i="4"/>
  <c r="B153" i="4"/>
  <c r="K102" i="4"/>
  <c r="K98" i="4" s="1"/>
  <c r="K96" i="12"/>
  <c r="K157" i="4" s="1"/>
  <c r="Q153" i="4"/>
  <c r="W167" i="4"/>
  <c r="I41" i="5"/>
  <c r="D41" i="5"/>
  <c r="G102" i="4"/>
  <c r="G96" i="12"/>
  <c r="G157" i="4" s="1"/>
  <c r="O51" i="4"/>
  <c r="L41" i="5"/>
  <c r="R41" i="5"/>
  <c r="S154" i="4"/>
  <c r="K153" i="4" l="1"/>
  <c r="W153" i="4"/>
  <c r="H153" i="4"/>
  <c r="G153" i="4"/>
  <c r="O153" i="4"/>
  <c r="F153" i="4"/>
  <c r="E153" i="4"/>
  <c r="N153" i="4"/>
  <c r="C153" i="4"/>
  <c r="D153" i="4"/>
  <c r="V153" i="4"/>
  <c r="T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<sst xmlns="http://schemas.openxmlformats.org/spreadsheetml/2006/main" count="8364" uniqueCount="3249">
  <si>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</si>
  <si>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</si>
  <si>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</si>
  <si>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</si>
  <si>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</si>
  <si>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</si>
  <si>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</si>
  <si>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</si>
  <si>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</si>
  <si>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</si>
  <si>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DE</t>
  </si>
  <si>
    <t>Germany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</si>
  <si>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</si>
  <si>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</si>
  <si>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</si>
  <si>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</si>
  <si>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</si>
  <si>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</si>
  <si>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</si>
  <si>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</si>
  <si>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</si>
  <si>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</si>
  <si>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</si>
  <si>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</si>
  <si>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</si>
  <si>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</si>
  <si>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</si>
  <si>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</si>
  <si>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</si>
  <si>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</si>
  <si>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</si>
  <si>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</si>
  <si>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</si>
  <si>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</si>
  <si>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</si>
  <si>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</si>
  <si>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</si>
  <si>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</si>
  <si>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</si>
  <si>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</si>
  <si>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</si>
  <si>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</si>
  <si>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</si>
  <si>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</si>
  <si>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</si>
  <si>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</si>
  <si>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</si>
  <si>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</si>
  <si>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</si>
  <si>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</si>
  <si>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</si>
  <si>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</si>
  <si>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</si>
  <si>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</si>
  <si>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</si>
  <si>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</si>
  <si>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</si>
  <si>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</si>
  <si>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</si>
  <si>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</si>
  <si>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</si>
  <si>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</si>
  <si>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</si>
  <si>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</si>
  <si>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</si>
  <si>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</si>
  <si>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</si>
  <si>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</si>
  <si>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</si>
  <si>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</si>
  <si>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</si>
  <si>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</si>
  <si>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</si>
  <si>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</si>
  <si>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</si>
  <si>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</si>
  <si>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</si>
  <si>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</si>
  <si>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</si>
  <si>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</si>
  <si>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</si>
  <si>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</si>
  <si>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</si>
  <si>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</si>
  <si>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</si>
  <si>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</si>
  <si>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</si>
  <si>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</si>
  <si>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</si>
  <si>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</si>
  <si>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</si>
  <si>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</si>
  <si>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</si>
  <si>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</si>
  <si>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</si>
  <si>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</si>
  <si>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</si>
  <si>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</si>
  <si>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</si>
  <si>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</si>
  <si>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</si>
  <si>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</si>
  <si>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</si>
  <si>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</si>
  <si>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</si>
  <si>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</si>
  <si>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</si>
  <si>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</si>
  <si>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</si>
  <si>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</si>
  <si>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</si>
  <si>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</si>
  <si>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PROCESS_EMI.ktCO2.DE.NSI.TOTAL</t>
  </si>
  <si>
    <t>Market shares of CO2 emissions (%)</t>
  </si>
  <si>
    <t>VA.Meuro2015.DE.ISI.BF_BOF</t>
  </si>
  <si>
    <t>VA.Meuro2015.DE.ISI.EAF</t>
  </si>
  <si>
    <t>Physical output (kt steel)</t>
  </si>
  <si>
    <t>OUTPUT.kt.DE.ISI.BF_BOF</t>
  </si>
  <si>
    <t>OUTPUT.kt.DE.ISI.EAF</t>
  </si>
  <si>
    <t>Installed capacity (kt steel production)</t>
  </si>
  <si>
    <t>CAP.kt.DE.ISI.BF_BOF</t>
  </si>
  <si>
    <t>CAP.kt.DE.ISI.EAF</t>
  </si>
  <si>
    <t>Capacity investment (kt steel production)</t>
  </si>
  <si>
    <t>NEWCAP.kt.DE.ISI.BF_BOF</t>
  </si>
  <si>
    <t>NEWCAP.kt.DE.ISI.EAF</t>
  </si>
  <si>
    <t>Decommissioned capacity (kt steel production)</t>
  </si>
  <si>
    <t>Idle capacity (kt steel production)</t>
  </si>
  <si>
    <t>FEC.ktoe.DE.ISI.TOTAL.TOTAL.TOTAL.TOTAL</t>
  </si>
  <si>
    <t>FEC.ktoe.DE.ISI.TOTAL.TOTAL.TOTAL.NONCOKE_SOLIDS</t>
  </si>
  <si>
    <t>FEC.ktoe.DE.ISI.TOTAL.TOTAL.TOTAL.COKE</t>
  </si>
  <si>
    <t>FEC.ktoe.DE.ISI.TOTAL.TOTAL.TOTAL.RFG</t>
  </si>
  <si>
    <t>FEC.ktoe.DE.ISI.TOTAL.TOTAL.TOTAL.LPG</t>
  </si>
  <si>
    <t>FEC.ktoe.DE.ISI.TOTAL.TOTAL.TOTAL.DIESEL</t>
  </si>
  <si>
    <t>FEC.ktoe.DE.ISI.TOTAL.TOTAL.TOTAL.RFO</t>
  </si>
  <si>
    <t>FEC.ktoe.DE.ISI.TOTAL.TOTAL.TOTAL.OTHER</t>
  </si>
  <si>
    <t>FEC.ktoe.DE.ISI.TOTAL.TOTAL.TOTAL.NG</t>
  </si>
  <si>
    <t>FEC.ktoe.DE.ISI.TOTAL.TOTAL.TOTAL.DERIVED</t>
  </si>
  <si>
    <t>FEC.ktoe.DE.ISI.TOTAL.TOTAL.TOTAL.BIOMASS_WASTE</t>
  </si>
  <si>
    <t>FEC.ktoe.DE.ISI.TOTAL.TOTAL.TOTAL.BIOGAS</t>
  </si>
  <si>
    <t>FEC.ktoe.DE.ISI.TOTAL.TOTAL.TOTAL.LIQBIO</t>
  </si>
  <si>
    <t>FEC.ktoe.DE.ISI.TOTAL.TOTAL.TOTAL.SOLAR</t>
  </si>
  <si>
    <t>FEC.ktoe.DE.ISI.TOTAL.TOTAL.TOTAL.GEO</t>
  </si>
  <si>
    <t>FEC.ktoe.DE.ISI.TOTAL.TOTAL.TOTAL.AMBIENT</t>
  </si>
  <si>
    <t>FEC.ktoe.DE.ISI.TOTAL.TOTAL.TOTAL.STEAM_DISTR</t>
  </si>
  <si>
    <t>FEC.ktoe.DE.ISI.TOTAL.TOTAL.TOTAL.ELEC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</si>
  <si>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</si>
  <si>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</si>
  <si>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</si>
  <si>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</si>
  <si>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</si>
  <si>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</si>
  <si>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</si>
  <si>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</si>
  <si>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</si>
  <si>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FEC.ktoe.DE.ISI.BF_BOF.TOTAL.TOTAL.TOTAL</t>
  </si>
  <si>
    <t>FEC.ktoe.DE.ISI.BF_BOF.LIGHT.GENERIC.ELEC</t>
  </si>
  <si>
    <t>FEC.ktoe.DE.ISI.BF_BOF.AIRCOMP.GENERIC.ELEC</t>
  </si>
  <si>
    <t>FEC.ktoe.DE.ISI.BF_BOF.MOTOR.GENERIC.ELEC</t>
  </si>
  <si>
    <t>FEC.ktoe.DE.ISI.BF_BOF.FANS.GENERIC.ELEC</t>
  </si>
  <si>
    <t>FEC.ktoe.DE.ISI.BF_BOF.LOW_ENTH.TOTAL.TOTAL</t>
  </si>
  <si>
    <t>Diesel oil and liquid biofuels</t>
  </si>
  <si>
    <t>FEC.ktoe.DE.ISI.BF_BOF.LOW_ENTH.THERM.DIESEL_LIQBIO</t>
  </si>
  <si>
    <t>Natural gas and biogas</t>
  </si>
  <si>
    <t>FEC.ktoe.DE.ISI.BF_BOF.LOW_ENTH.THERM.NG_BIOGAS</t>
  </si>
  <si>
    <t>FEC.ktoe.DE.ISI.BF_BOF.LOW_ENTH.THERM.SOLAR_GEO</t>
  </si>
  <si>
    <t>FEC.ktoe.DE.ISI.BF_BOF.LOW_ENTH.HP.AMBIENT</t>
  </si>
  <si>
    <t>FEC.ktoe.DE.ISI.BF_BOF.LOW_ENTH.THERM.ELEC</t>
  </si>
  <si>
    <t>Steel: Sinter/Pellet-making</t>
  </si>
  <si>
    <t>FEC.ktoe.DE.ISI.BF_BOF.SINTERING.TOTAL.TOTAL</t>
  </si>
  <si>
    <t>FEC.ktoe.DE.ISI.BF_BOF.SINTERING.THERM.NONCOKE_SOLIDS</t>
  </si>
  <si>
    <t>FEC.ktoe.DE.ISI.BF_BOF.SINTERING.THERM.RFO</t>
  </si>
  <si>
    <t>FEC.ktoe.DE.ISI.BF_BOF.SINTERING.THERM.NG_BIOGAS</t>
  </si>
  <si>
    <t>FEC.ktoe.DE.ISI.BF_BOF.SINTERING.THERM.DERIVED</t>
  </si>
  <si>
    <t>FEC.ktoe.DE.ISI.BF_BOF.SINTERING.THERM.ELEC</t>
  </si>
  <si>
    <t>Steel: Blast /Basic oxygen furnace</t>
  </si>
  <si>
    <t>FEC.ktoe.DE.ISI.BF_BOF.BLAST_FURNACE.TOTAL.TOTAL</t>
  </si>
  <si>
    <t>FEC.ktoe.DE.ISI.BF_BOF.BLAST_FURNACE.THERM.NONCOKE_SOLIDS</t>
  </si>
  <si>
    <t>FEC.ktoe.DE.ISI.BF_BOF.BLAST_FURNACE.THERM.COKE</t>
  </si>
  <si>
    <t>FEC.ktoe.DE.ISI.BF_BOF.BLAST_FURNACE.THERM.RFO</t>
  </si>
  <si>
    <t>FEC.ktoe.DE.ISI.BF_BOF.BLAST_FURNACE.THERM.NG_BIOGAS</t>
  </si>
  <si>
    <t>FEC.ktoe.DE.ISI.BF_BOF.BLAST_FURNACE.THERM.DERIVED</t>
  </si>
  <si>
    <t>Steel: Furnaces, refining and rolling</t>
  </si>
  <si>
    <t>FEC.ktoe.DE.ISI.BF_BOF.REFINING.TOTAL.TOTAL</t>
  </si>
  <si>
    <t>Steel: Furnaces, refining and rolling - Thermal</t>
  </si>
  <si>
    <t>FEC.ktoe.DE.ISI.BF_BOF.REFINING.THERM.TOTAL</t>
  </si>
  <si>
    <t>FEC.ktoe.DE.ISI.BF_BOF.REFINING.THERM.LPG</t>
  </si>
  <si>
    <t>FEC.ktoe.DE.ISI.BF_BOF.REFINING.THERM.DIESEL_LIQBIO</t>
  </si>
  <si>
    <t>FEC.ktoe.DE.ISI.BF_BOF.REFINING.THERM.RFO</t>
  </si>
  <si>
    <t>FEC.ktoe.DE.ISI.BF_BOF.REFINING.THERM.NG_BIOGAS</t>
  </si>
  <si>
    <t>Steel: Furnaces, refining and rolling - Electric</t>
  </si>
  <si>
    <t>FEC.ktoe.DE.ISI.BF_BOF.REFINING.ELEC.ELEC</t>
  </si>
  <si>
    <t>Steel: Product finishing</t>
  </si>
  <si>
    <t>Steel: Product finishing - Thermal</t>
  </si>
  <si>
    <t>FEC.ktoe.DE.ISI.BF_BOF.FINISHING.THERM.TOTAL</t>
  </si>
  <si>
    <t>FEC.ktoe.DE.ISI.BF_BOF.FINISHING.THERM.LPG</t>
  </si>
  <si>
    <t>FEC.ktoe.DE.ISI.BF_BOF.FINISHING.THERM.DIESEL_LIQBIO</t>
  </si>
  <si>
    <t>FEC.ktoe.DE.ISI.BF_BOF.FINISHING.THERM.NG_BIOGAS</t>
  </si>
  <si>
    <t>Steel: Product finishing - Steam</t>
  </si>
  <si>
    <t>FEC.ktoe.DE.ISI.BF_BOF.FINISHING_STEAM.TOTAL.TOTAL</t>
  </si>
  <si>
    <t>FEC.ktoe.DE.ISI.BF_BOF.FINISHING_STEAM.STEAM.NONCOKE_SOLIDS</t>
  </si>
  <si>
    <t>FEC.ktoe.DE.ISI.BF_BOF.FINISHING_STEAM.STEAM.RFG</t>
  </si>
  <si>
    <t>FEC.ktoe.DE.ISI.BF_BOF.FINISHING_STEAM.STEAM.LPG</t>
  </si>
  <si>
    <t>FEC.ktoe.DE.ISI.BF_BOF.FINISHING_STEAM.STEAM.DIESEL_LIQBIO</t>
  </si>
  <si>
    <t>FEC.ktoe.DE.ISI.BF_BOF.FINISHING_STEAM.STEAM.RFO</t>
  </si>
  <si>
    <t>FEC.ktoe.DE.ISI.BF_BOF.FINISHING_STEAM.STEAM.OTHER</t>
  </si>
  <si>
    <t>FEC.ktoe.DE.ISI.BF_BOF.FINISHING_STEAM.STEAM.NG_BIOGAS</t>
  </si>
  <si>
    <t>FEC.ktoe.DE.ISI.BF_BOF.FINISHING_STEAM.STEAM.DERIVED</t>
  </si>
  <si>
    <t>FEC.ktoe.DE.ISI.BF_BOF.FINISHING_STEAM.STEAM.BIOMASS_WASTE</t>
  </si>
  <si>
    <t>FEC.ktoe.DE.ISI.BF_BOF.FINISHING_STEAM.STEAM.STEAM_DISTR</t>
  </si>
  <si>
    <t>Steel: Product finishing - Electric</t>
  </si>
  <si>
    <t>FEC.ktoe.DE.ISI.BF_BOF.FINISHING.ELEC.ELEC</t>
  </si>
  <si>
    <t>FEC.ktoe.DE.ISI.EAF.TOTAL.TOTAL.TOTAL</t>
  </si>
  <si>
    <t>FEC.ktoe.DE.ISI.EAF.LIGHT.GENERIC.ELEC</t>
  </si>
  <si>
    <t>FEC.ktoe.DE.ISI.EAF.AIRCOMP.GENERIC.ELEC</t>
  </si>
  <si>
    <t>FEC.ktoe.DE.ISI.EAF.MOTOR.GENERIC.ELEC</t>
  </si>
  <si>
    <t>FEC.ktoe.DE.ISI.EAF.FANS.GENERIC.ELEC</t>
  </si>
  <si>
    <t>FEC.ktoe.DE.ISI.EAF.LOW_ENTH.TOTAL.TOTAL</t>
  </si>
  <si>
    <t>FEC.ktoe.DE.ISI.EAF.LOW_ENTH.THERM.DIESEL_LIQBIO</t>
  </si>
  <si>
    <t>FEC.ktoe.DE.ISI.EAF.LOW_ENTH.THERM.NG_BIOGAS</t>
  </si>
  <si>
    <t>FEC.ktoe.DE.ISI.EAF.LOW_ENTH.THERM.SOLAR_GEO</t>
  </si>
  <si>
    <t>FEC.ktoe.DE.ISI.EAF.LOW_ENTH.HP.AMBIENT</t>
  </si>
  <si>
    <t>FEC.ktoe.DE.ISI.EAF.LOW_ENTH.THERM.ELEC</t>
  </si>
  <si>
    <t>Steel: Smelters</t>
  </si>
  <si>
    <t>FEC.ktoe.DE.ISI.EAF.SMELTING.TOTAL.TOTAL</t>
  </si>
  <si>
    <t>FEC.ktoe.DE.ISI.EAF.SMELTING.THERM.NONCOKE_SOLIDS</t>
  </si>
  <si>
    <t>FEC.ktoe.DE.ISI.EAF.SMELTING.THERM.RFO</t>
  </si>
  <si>
    <t>FEC.ktoe.DE.ISI.EAF.SMELTING.THERM.NG_BIOGAS</t>
  </si>
  <si>
    <t>FEC.ktoe.DE.ISI.EAF.SMELTING.THERM.DERIVED</t>
  </si>
  <si>
    <t>Steel: Electric arc</t>
  </si>
  <si>
    <t>FEC.ktoe.DE.ISI.EAF.ARC_FURNACE.ELEC.ELEC</t>
  </si>
  <si>
    <t>FEC.ktoe.DE.ISI.EAF.REFINING.TOTAL.TOTAL</t>
  </si>
  <si>
    <t>FEC.ktoe.DE.ISI.EAF.REFINING.THERM.TOTAL</t>
  </si>
  <si>
    <t>FEC.ktoe.DE.ISI.EAF.REFINING.THERM.LPG</t>
  </si>
  <si>
    <t>FEC.ktoe.DE.ISI.EAF.REFINING.THERM.DIESEL_LIQBIO</t>
  </si>
  <si>
    <t>FEC.ktoe.DE.ISI.EAF.REFINING.THERM.RFO</t>
  </si>
  <si>
    <t>FEC.ktoe.DE.ISI.EAF.REFINING.THERM.NG_BIOGAS</t>
  </si>
  <si>
    <t>FEC.ktoe.DE.ISI.EAF.REFINING.ELEC.ELEC</t>
  </si>
  <si>
    <t>FEC.ktoe.DE.ISI.EAF.FINISHING.THERM.TOTAL</t>
  </si>
  <si>
    <t>FEC.ktoe.DE.ISI.EAF.FINISHING.THERM.LPG</t>
  </si>
  <si>
    <t>FEC.ktoe.DE.ISI.EAF.FINISHING.THERM.DIESEL_LIQBIO</t>
  </si>
  <si>
    <t>FEC.ktoe.DE.ISI.EAF.FINISHING.THERM.NG_BIOGAS</t>
  </si>
  <si>
    <t>FEC.ktoe.DE.ISI.EAF.FINISHING_STEAM.TOTAL.TOTAL</t>
  </si>
  <si>
    <t>FEC.ktoe.DE.ISI.EAF.FINISHING_STEAM.STEAM.NONCOKE_SOLIDS</t>
  </si>
  <si>
    <t>FEC.ktoe.DE.ISI.EAF.FINISHING_STEAM.STEAM.RFG</t>
  </si>
  <si>
    <t>FEC.ktoe.DE.ISI.EAF.FINISHING_STEAM.STEAM.LPG</t>
  </si>
  <si>
    <t>FEC.ktoe.DE.ISI.EAF.FINISHING_STEAM.STEAM.DIESEL_LIQBIO</t>
  </si>
  <si>
    <t>FEC.ktoe.DE.ISI.EAF.FINISHING_STEAM.STEAM.RFO</t>
  </si>
  <si>
    <t>FEC.ktoe.DE.ISI.EAF.FINISHING_STEAM.STEAM.OTHER</t>
  </si>
  <si>
    <t>FEC.ktoe.DE.ISI.EAF.FINISHING_STEAM.STEAM.NG_BIOGAS</t>
  </si>
  <si>
    <t>FEC.ktoe.DE.ISI.EAF.FINISHING_STEAM.STEAM.DERIVED</t>
  </si>
  <si>
    <t>FEC.ktoe.DE.ISI.EAF.FINISHING_STEAM.STEAM.BIOMASS_WASTE</t>
  </si>
  <si>
    <t>FEC.ktoe.DE.ISI.EAF.FINISHING_STEAM.STEAM.STEAM_DISTR</t>
  </si>
  <si>
    <t>FEC.ktoe.DE.ISI.EAF.FINISHING.ELEC.ELEC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</si>
  <si>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</si>
  <si>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</si>
  <si>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</si>
  <si>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UED.ktoe.DE.ISI.BF_BOF.TOTAL.TOTAL.TOTAL</t>
  </si>
  <si>
    <t>UED.ktoe.DE.ISI.BF_BOF.LIGHT.GENERIC.ELEC</t>
  </si>
  <si>
    <t>UED.ktoe.DE.ISI.BF_BOF.AIRCOMP.GENERIC.ELEC</t>
  </si>
  <si>
    <t>UED.ktoe.DE.ISI.BF_BOF.MOTOR.GENERIC.ELEC</t>
  </si>
  <si>
    <t>UED.ktoe.DE.ISI.BF_BOF.FANS.GENERIC.ELEC</t>
  </si>
  <si>
    <t>UED.ktoe.DE.ISI.BF_BOF.LOW_ENTH.TOTAL.TOTAL</t>
  </si>
  <si>
    <t>UED.ktoe.DE.ISI.BF_BOF.LOW_ENTH.THERM.DIESEL_LIQBIO</t>
  </si>
  <si>
    <t>UED.ktoe.DE.ISI.BF_BOF.LOW_ENTH.THERM.NG_BIOGAS</t>
  </si>
  <si>
    <t>UED.ktoe.DE.ISI.BF_BOF.LOW_ENTH.THERM.SOLAR_GEO</t>
  </si>
  <si>
    <t>UED.ktoe.DE.ISI.BF_BOF.LOW_ENTH.HP.AMBIENT</t>
  </si>
  <si>
    <t>UED.ktoe.DE.ISI.BF_BOF.LOW_ENTH.THERM.ELEC</t>
  </si>
  <si>
    <t>UED.ktoe.DE.ISI.BF_BOF.SINTERING.TOTAL.TOTAL</t>
  </si>
  <si>
    <t>UED.ktoe.DE.ISI.BF_BOF.SINTERING.THERM.NONCOKE_SOLIDS</t>
  </si>
  <si>
    <t>UED.ktoe.DE.ISI.BF_BOF.SINTERING.THERM.RFO</t>
  </si>
  <si>
    <t>UED.ktoe.DE.ISI.BF_BOF.SINTERING.THERM.NG_BIOGAS</t>
  </si>
  <si>
    <t>UED.ktoe.DE.ISI.BF_BOF.SINTERING.THERM.DERIVED</t>
  </si>
  <si>
    <t>UED.ktoe.DE.ISI.BF_BOF.SINTERING.THERM.ELEC</t>
  </si>
  <si>
    <t>UED.ktoe.DE.ISI.BF_BOF.BLAST_FURNACE.TOTAL.TOTAL</t>
  </si>
  <si>
    <t>UED.ktoe.DE.ISI.BF_BOF.BLAST_FURNACE.THERM.NONCOKE_SOLIDS</t>
  </si>
  <si>
    <t>UED.ktoe.DE.ISI.BF_BOF.BLAST_FURNACE.THERM.COKE</t>
  </si>
  <si>
    <t>UED.ktoe.DE.ISI.BF_BOF.BLAST_FURNACE.THERM.RFO</t>
  </si>
  <si>
    <t>UED.ktoe.DE.ISI.BF_BOF.BLAST_FURNACE.THERM.NG_BIOGAS</t>
  </si>
  <si>
    <t>UED.ktoe.DE.ISI.BF_BOF.BLAST_FURNACE.THERM.DERIVED</t>
  </si>
  <si>
    <t>UED.ktoe.DE.ISI.BF_BOF.REFINING.TOTAL.TOTAL</t>
  </si>
  <si>
    <t>UED.ktoe.DE.ISI.BF_BOF.REFINING.THERM.TOTAL</t>
  </si>
  <si>
    <t>UED.ktoe.DE.ISI.BF_BOF.REFINING.THERM.LPG</t>
  </si>
  <si>
    <t>UED.ktoe.DE.ISI.BF_BOF.REFINING.THERM.DIESEL_LIQBIO</t>
  </si>
  <si>
    <t>UED.ktoe.DE.ISI.BF_BOF.REFINING.THERM.RFO</t>
  </si>
  <si>
    <t>UED.ktoe.DE.ISI.BF_BOF.REFINING.THERM.NG_BIOGAS</t>
  </si>
  <si>
    <t>UED.ktoe.DE.ISI.BF_BOF.REFINING.ELEC.ELEC</t>
  </si>
  <si>
    <t>UED.ktoe.DE.ISI.BF_BOF.FINISHING.THERM.TOTAL</t>
  </si>
  <si>
    <t>UED.ktoe.DE.ISI.BF_BOF.FINISHING.THERM.LPG</t>
  </si>
  <si>
    <t>UED.ktoe.DE.ISI.BF_BOF.FINISHING.THERM.DIESEL_LIQBIO</t>
  </si>
  <si>
    <t>UED.ktoe.DE.ISI.BF_BOF.FINISHING.THERM.NG_BIOGAS</t>
  </si>
  <si>
    <t>UED.ktoe.DE.ISI.BF_BOF.FINISHING_STEAM.TOTAL.TOTAL</t>
  </si>
  <si>
    <t>UED.ktoe.DE.ISI.BF_BOF.FINISHING_STEAM.STEAM.NONCOKE_SOLIDS</t>
  </si>
  <si>
    <t>UED.ktoe.DE.ISI.BF_BOF.FINISHING_STEAM.STEAM.RFG</t>
  </si>
  <si>
    <t>UED.ktoe.DE.ISI.BF_BOF.FINISHING_STEAM.STEAM.LPG</t>
  </si>
  <si>
    <t>UED.ktoe.DE.ISI.BF_BOF.FINISHING_STEAM.STEAM.DIESEL_LIQBIO</t>
  </si>
  <si>
    <t>UED.ktoe.DE.ISI.BF_BOF.FINISHING_STEAM.STEAM.RFO</t>
  </si>
  <si>
    <t>UED.ktoe.DE.ISI.BF_BOF.FINISHING_STEAM.STEAM.OTHER</t>
  </si>
  <si>
    <t>UED.ktoe.DE.ISI.BF_BOF.FINISHING_STEAM.STEAM.NG_BIOGAS</t>
  </si>
  <si>
    <t>UED.ktoe.DE.ISI.BF_BOF.FINISHING_STEAM.STEAM.DERIVED</t>
  </si>
  <si>
    <t>UED.ktoe.DE.ISI.BF_BOF.FINISHING_STEAM.STEAM.BIOMASS_WASTE</t>
  </si>
  <si>
    <t>UED.ktoe.DE.ISI.BF_BOF.FINISHING_STEAM.STEAM.STEAM_DISTR</t>
  </si>
  <si>
    <t>UED.ktoe.DE.ISI.BF_BOF.FINISHING.ELEC.ELEC</t>
  </si>
  <si>
    <t>UED.ktoe.DE.ISI.EAF.TOTAL.TOTAL.TOTAL</t>
  </si>
  <si>
    <t>UED.ktoe.DE.ISI.EAF.LIGHT.GENERIC.ELEC</t>
  </si>
  <si>
    <t>UED.ktoe.DE.ISI.EAF.AIRCOMP.GENERIC.ELEC</t>
  </si>
  <si>
    <t>UED.ktoe.DE.ISI.EAF.MOTOR.GENERIC.ELEC</t>
  </si>
  <si>
    <t>UED.ktoe.DE.ISI.EAF.FANS.GENERIC.ELEC</t>
  </si>
  <si>
    <t>UED.ktoe.DE.ISI.EAF.LOW_ENTH.TOTAL.TOTAL</t>
  </si>
  <si>
    <t>UED.ktoe.DE.ISI.EAF.LOW_ENTH.THERM.DIESEL_LIQBIO</t>
  </si>
  <si>
    <t>UED.ktoe.DE.ISI.EAF.LOW_ENTH.THERM.NG_BIOGAS</t>
  </si>
  <si>
    <t>UED.ktoe.DE.ISI.EAF.LOW_ENTH.THERM.SOLAR_GEO</t>
  </si>
  <si>
    <t>UED.ktoe.DE.ISI.EAF.LOW_ENTH.HP.AMBIENT</t>
  </si>
  <si>
    <t>UED.ktoe.DE.ISI.EAF.LOW_ENTH.THERM.ELEC</t>
  </si>
  <si>
    <t>UED.ktoe.DE.ISI.EAF.SMELTING.TOTAL.TOTAL</t>
  </si>
  <si>
    <t>UED.ktoe.DE.ISI.EAF.SMELTING.THERM.NONCOKE_SOLIDS</t>
  </si>
  <si>
    <t>UED.ktoe.DE.ISI.EAF.SMELTING.THERM.RFO</t>
  </si>
  <si>
    <t>UED.ktoe.DE.ISI.EAF.SMELTING.THERM.NG_BIOGAS</t>
  </si>
  <si>
    <t>UED.ktoe.DE.ISI.EAF.SMELTING.THERM.DERIVED</t>
  </si>
  <si>
    <t>UED.ktoe.DE.ISI.EAF.ARC_FURNACE.ELEC.ELEC</t>
  </si>
  <si>
    <t>UED.ktoe.DE.ISI.EAF.REFINING.TOTAL.TOTAL</t>
  </si>
  <si>
    <t>UED.ktoe.DE.ISI.EAF.REFINING.THERM.TOTAL</t>
  </si>
  <si>
    <t>UED.ktoe.DE.ISI.EAF.REFINING.THERM.LPG</t>
  </si>
  <si>
    <t>UED.ktoe.DE.ISI.EAF.REFINING.THERM.DIESEL_LIQBIO</t>
  </si>
  <si>
    <t>UED.ktoe.DE.ISI.EAF.REFINING.THERM.RFO</t>
  </si>
  <si>
    <t>UED.ktoe.DE.ISI.EAF.REFINING.THERM.NG_BIOGAS</t>
  </si>
  <si>
    <t>UED.ktoe.DE.ISI.EAF.REFINING.ELEC.ELEC</t>
  </si>
  <si>
    <t>UED.ktoe.DE.ISI.EAF.FINISHING.THERM.TOTAL</t>
  </si>
  <si>
    <t>UED.ktoe.DE.ISI.EAF.FINISHING.THERM.LPG</t>
  </si>
  <si>
    <t>UED.ktoe.DE.ISI.EAF.FINISHING.THERM.DIESEL_LIQBIO</t>
  </si>
  <si>
    <t>UED.ktoe.DE.ISI.EAF.FINISHING.THERM.NG_BIOGAS</t>
  </si>
  <si>
    <t>UED.ktoe.DE.ISI.EAF.FINISHING_STEAM.TOTAL.TOTAL</t>
  </si>
  <si>
    <t>UED.ktoe.DE.ISI.EAF.FINISHING_STEAM.STEAM.NONCOKE_SOLIDS</t>
  </si>
  <si>
    <t>UED.ktoe.DE.ISI.EAF.FINISHING_STEAM.STEAM.RFG</t>
  </si>
  <si>
    <t>UED.ktoe.DE.ISI.EAF.FINISHING_STEAM.STEAM.LPG</t>
  </si>
  <si>
    <t>UED.ktoe.DE.ISI.EAF.FINISHING_STEAM.STEAM.DIESEL_LIQBIO</t>
  </si>
  <si>
    <t>UED.ktoe.DE.ISI.EAF.FINISHING_STEAM.STEAM.RFO</t>
  </si>
  <si>
    <t>UED.ktoe.DE.ISI.EAF.FINISHING_STEAM.STEAM.OTHER</t>
  </si>
  <si>
    <t>UED.ktoe.DE.ISI.EAF.FINISHING_STEAM.STEAM.NG_BIOGAS</t>
  </si>
  <si>
    <t>UED.ktoe.DE.ISI.EAF.FINISHING_STEAM.STEAM.DERIVED</t>
  </si>
  <si>
    <t>UED.ktoe.DE.ISI.EAF.FINISHING_STEAM.STEAM.BIOMASS_WASTE</t>
  </si>
  <si>
    <t>UED.ktoe.DE.ISI.EAF.FINISHING_STEAM.STEAM.STEAM_DISTR</t>
  </si>
  <si>
    <t>UED.ktoe.DE.ISI.EAF.FINISHING.ELEC.ELEC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</si>
  <si>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</si>
  <si>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</si>
  <si>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</si>
  <si>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FUEL_EMI.ktCO2.DE.ISI.BF_BOF.LIGHT.GENERIC.ELEC</t>
  </si>
  <si>
    <t>FUEL_EMI.ktCO2.DE.ISI.BF_BOF.AIRCOMP.GENERIC.ELEC</t>
  </si>
  <si>
    <t>FUEL_EMI.ktCO2.DE.ISI.BF_BOF.MOTOR.GENERIC.ELEC</t>
  </si>
  <si>
    <t>FUEL_EMI.ktCO2.DE.ISI.BF_BOF.FANS.GENERIC.ELEC</t>
  </si>
  <si>
    <t>FUEL_EMI.ktCO2.DE.ISI.BF_BOF.LOW_ENTH.TOTAL.TOTAL</t>
  </si>
  <si>
    <t>FUEL_EMI.ktCO2.DE.ISI.BF_BOF.LOW_ENTH.THERM.DIESEL_LIQBIO</t>
  </si>
  <si>
    <t>FUEL_EMI.ktCO2.DE.ISI.BF_BOF.LOW_ENTH.THERM.NG_BIOGAS</t>
  </si>
  <si>
    <t>FUEL_EMI.ktCO2.DE.ISI.BF_BOF.LOW_ENTH.THERM.SOLAR_GEO</t>
  </si>
  <si>
    <t>FUEL_EMI.ktCO2.DE.ISI.BF_BOF.LOW_ENTH.HP.AMBIENT</t>
  </si>
  <si>
    <t>FUEL_EMI.ktCO2.DE.ISI.BF_BOF.LOW_ENTH.THERM.ELEC</t>
  </si>
  <si>
    <t>FUEL_EMI.ktCO2.DE.ISI.BF_BOF.SINTERING.TOTAL.TOTAL</t>
  </si>
  <si>
    <t>FUEL_EMI.ktCO2.DE.ISI.BF_BOF.SINTERING.THERM.NONCOKE_SOLIDS</t>
  </si>
  <si>
    <t>FUEL_EMI.ktCO2.DE.ISI.BF_BOF.SINTERING.THERM.RFO</t>
  </si>
  <si>
    <t>FUEL_EMI.ktCO2.DE.ISI.BF_BOF.SINTERING.THERM.NG_BIOGAS</t>
  </si>
  <si>
    <t>FUEL_EMI.ktCO2.DE.ISI.BF_BOF.SINTERING.THERM.DERIVED</t>
  </si>
  <si>
    <t>FUEL_EMI.ktCO2.DE.ISI.BF_BOF.SINTERING.THERM.ELEC</t>
  </si>
  <si>
    <t>FUEL_EMI.ktCO2.DE.ISI.BF_BOF.BLAST_FURNACE.TOTAL.TOTAL</t>
  </si>
  <si>
    <t>FUEL_EMI.ktCO2.DE.ISI.BF_BOF.BLAST_FURNACE.THERM.NONCOKE_SOLIDS</t>
  </si>
  <si>
    <t>FUEL_EMI.ktCO2.DE.ISI.BF_BOF.BLAST_FURNACE.THERM.COKE</t>
  </si>
  <si>
    <t>FUEL_EMI.ktCO2.DE.ISI.BF_BOF.BLAST_FURNACE.THERM.RFO</t>
  </si>
  <si>
    <t>FUEL_EMI.ktCO2.DE.ISI.BF_BOF.BLAST_FURNACE.THERM.NG_BIOGAS</t>
  </si>
  <si>
    <t>FUEL_EMI.ktCO2.DE.ISI.BF_BOF.BLAST_FURNACE.THERM.DERIVED</t>
  </si>
  <si>
    <t>FUEL_EMI.ktCO2.DE.ISI.BF_BOF.REFINING.TOTAL.TOTAL</t>
  </si>
  <si>
    <t>FUEL_EMI.ktCO2.DE.ISI.BF_BOF.REFINING.THERM.TOTAL</t>
  </si>
  <si>
    <t>FUEL_EMI.ktCO2.DE.ISI.BF_BOF.REFINING.THERM.LPG</t>
  </si>
  <si>
    <t>FUEL_EMI.ktCO2.DE.ISI.BF_BOF.REFINING.THERM.DIESEL_LIQBIO</t>
  </si>
  <si>
    <t>FUEL_EMI.ktCO2.DE.ISI.BF_BOF.REFINING.THERM.RFO</t>
  </si>
  <si>
    <t>FUEL_EMI.ktCO2.DE.ISI.BF_BOF.REFINING.THERM.NG_BIOGAS</t>
  </si>
  <si>
    <t>FUEL_EMI.ktCO2.DE.ISI.BF_BOF.REFINING.ELEC.ELEC</t>
  </si>
  <si>
    <t>FUEL_EMI.ktCO2.DE.ISI.BF_BOF.FINISHING.THERM.TOTAL</t>
  </si>
  <si>
    <t>FUEL_EMI.ktCO2.DE.ISI.BF_BOF.FINISHING.THERM.LPG</t>
  </si>
  <si>
    <t>FUEL_EMI.ktCO2.DE.ISI.BF_BOF.FINISHING.THERM.DIESEL_LIQBIO</t>
  </si>
  <si>
    <t>FUEL_EMI.ktCO2.DE.ISI.BF_BOF.FINISHING.THERM.NG_BIOGAS</t>
  </si>
  <si>
    <t>FUEL_EMI.ktCO2.DE.ISI.BF_BOF.FINISHING_STEAM.TOTAL.TOTAL</t>
  </si>
  <si>
    <t>FUEL_EMI.ktCO2.DE.ISI.BF_BOF.FINISHING_STEAM.STEAM.NONCOKE_SOLIDS</t>
  </si>
  <si>
    <t>FUEL_EMI.ktCO2.DE.ISI.BF_BOF.FINISHING_STEAM.STEAM.RFG</t>
  </si>
  <si>
    <t>FUEL_EMI.ktCO2.DE.ISI.BF_BOF.FINISHING_STEAM.STEAM.LPG</t>
  </si>
  <si>
    <t>FUEL_EMI.ktCO2.DE.ISI.BF_BOF.FINISHING_STEAM.STEAM.DIESEL_LIQBIO</t>
  </si>
  <si>
    <t>FUEL_EMI.ktCO2.DE.ISI.BF_BOF.FINISHING_STEAM.STEAM.RFO</t>
  </si>
  <si>
    <t>FUEL_EMI.ktCO2.DE.ISI.BF_BOF.FINISHING_STEAM.STEAM.OTHER</t>
  </si>
  <si>
    <t>FUEL_EMI.ktCO2.DE.ISI.BF_BOF.FINISHING_STEAM.STEAM.NG_BIOGAS</t>
  </si>
  <si>
    <t>FUEL_EMI.ktCO2.DE.ISI.BF_BOF.FINISHING_STEAM.STEAM.DERIVED</t>
  </si>
  <si>
    <t>FUEL_EMI.ktCO2.DE.ISI.BF_BOF.FINISHING_STEAM.STEAM.BIOMASS_WASTE</t>
  </si>
  <si>
    <t>FUEL_EMI.ktCO2.DE.ISI.BF_BOF.FINISHING_STEAM.STEAM.STEAM_DISTR</t>
  </si>
  <si>
    <t>FUEL_EMI.ktCO2.DE.ISI.BF_BOF.FINISHING.ELEC.ELEC</t>
  </si>
  <si>
    <t>PROCESS_EMI.ktCO2.DE.ISI.BF_BOF</t>
  </si>
  <si>
    <t>FUEL_EMI.ktCO2.DE.ISI.EAF.LIGHT.GENERIC.ELEC</t>
  </si>
  <si>
    <t>FUEL_EMI.ktCO2.DE.ISI.EAF.AIRCOMP.GENERIC.ELEC</t>
  </si>
  <si>
    <t>FUEL_EMI.ktCO2.DE.ISI.EAF.MOTOR.GENERIC.ELEC</t>
  </si>
  <si>
    <t>FUEL_EMI.ktCO2.DE.ISI.EAF.FANS.GENERIC.ELEC</t>
  </si>
  <si>
    <t>FUEL_EMI.ktCO2.DE.ISI.EAF.LOW_ENTH.TOTAL.TOTAL</t>
  </si>
  <si>
    <t>FUEL_EMI.ktCO2.DE.ISI.EAF.LOW_ENTH.THERM.DIESEL_LIQBIO</t>
  </si>
  <si>
    <t>FUEL_EMI.ktCO2.DE.ISI.EAF.LOW_ENTH.THERM.NG_BIOGAS</t>
  </si>
  <si>
    <t>FUEL_EMI.ktCO2.DE.ISI.EAF.LOW_ENTH.THERM.SOLAR_GEO</t>
  </si>
  <si>
    <t>FUEL_EMI.ktCO2.DE.ISI.EAF.LOW_ENTH.HP.AMBIENT</t>
  </si>
  <si>
    <t>FUEL_EMI.ktCO2.DE.ISI.EAF.LOW_ENTH.THERM.ELEC</t>
  </si>
  <si>
    <t>FUEL_EMI.ktCO2.DE.ISI.EAF.SMELTING.TOTAL.TOTAL</t>
  </si>
  <si>
    <t>FUEL_EMI.ktCO2.DE.ISI.EAF.SMELTING.THERM.NONCOKE_SOLIDS</t>
  </si>
  <si>
    <t>FUEL_EMI.ktCO2.DE.ISI.EAF.SMELTING.THERM.RFO</t>
  </si>
  <si>
    <t>FUEL_EMI.ktCO2.DE.ISI.EAF.SMELTING.THERM.NG_BIOGAS</t>
  </si>
  <si>
    <t>FUEL_EMI.ktCO2.DE.ISI.EAF.SMELTING.THERM.DERIVED</t>
  </si>
  <si>
    <t>FUEL_EMI.ktCO2.DE.ISI.EAF.ARC_FURNACE.ELEC.ELEC</t>
  </si>
  <si>
    <t>FUEL_EMI.ktCO2.DE.ISI.EAF.REFINING.TOTAL.TOTAL</t>
  </si>
  <si>
    <t>FUEL_EMI.ktCO2.DE.ISI.EAF.REFINING.THERM.TOTAL</t>
  </si>
  <si>
    <t>FUEL_EMI.ktCO2.DE.ISI.EAF.REFINING.THERM.LPG</t>
  </si>
  <si>
    <t>FUEL_EMI.ktCO2.DE.ISI.EAF.REFINING.THERM.DIESEL_LIQBIO</t>
  </si>
  <si>
    <t>FUEL_EMI.ktCO2.DE.ISI.EAF.REFINING.THERM.RFO</t>
  </si>
  <si>
    <t>FUEL_EMI.ktCO2.DE.ISI.EAF.REFINING.THERM.NG_BIOGAS</t>
  </si>
  <si>
    <t>FUEL_EMI.ktCO2.DE.ISI.EAF.REFINING.ELEC.ELEC</t>
  </si>
  <si>
    <t>FUEL_EMI.ktCO2.DE.ISI.EAF.FINISHING.THERM.TOTAL</t>
  </si>
  <si>
    <t>FUEL_EMI.ktCO2.DE.ISI.EAF.FINISHING.THERM.LPG</t>
  </si>
  <si>
    <t>FUEL_EMI.ktCO2.DE.ISI.EAF.FINISHING.THERM.DIESEL_LIQBIO</t>
  </si>
  <si>
    <t>FUEL_EMI.ktCO2.DE.ISI.EAF.FINISHING.THERM.NG_BIOGAS</t>
  </si>
  <si>
    <t>FUEL_EMI.ktCO2.DE.ISI.EAF.FINISHING_STEAM.TOTAL.TOTAL</t>
  </si>
  <si>
    <t>FUEL_EMI.ktCO2.DE.ISI.EAF.FINISHING_STEAM.STEAM.NONCOKE_SOLIDS</t>
  </si>
  <si>
    <t>FUEL_EMI.ktCO2.DE.ISI.EAF.FINISHING_STEAM.STEAM.RFG</t>
  </si>
  <si>
    <t>FUEL_EMI.ktCO2.DE.ISI.EAF.FINISHING_STEAM.STEAM.LPG</t>
  </si>
  <si>
    <t>FUEL_EMI.ktCO2.DE.ISI.EAF.FINISHING_STEAM.STEAM.DIESEL_LIQBIO</t>
  </si>
  <si>
    <t>FUEL_EMI.ktCO2.DE.ISI.EAF.FINISHING_STEAM.STEAM.RFO</t>
  </si>
  <si>
    <t>FUEL_EMI.ktCO2.DE.ISI.EAF.FINISHING_STEAM.STEAM.OTHER</t>
  </si>
  <si>
    <t>FUEL_EMI.ktCO2.DE.ISI.EAF.FINISHING_STEAM.STEAM.NG_BIOGAS</t>
  </si>
  <si>
    <t>FUEL_EMI.ktCO2.DE.ISI.EAF.FINISHING_STEAM.STEAM.DERIVED</t>
  </si>
  <si>
    <t>FUEL_EMI.ktCO2.DE.ISI.EAF.FINISHING_STEAM.STEAM.BIOMASS_WASTE</t>
  </si>
  <si>
    <t>FUEL_EMI.ktCO2.DE.ISI.EAF.FINISHING_STEAM.STEAM.STEAM_DISTR</t>
  </si>
  <si>
    <t>FUEL_EMI.ktCO2.DE.ISI.EAF.FINISHING.ELEC.ELEC</t>
  </si>
  <si>
    <t>PROCESS_EMI.ktCO2.DE.ISI.EAF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</si>
  <si>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</si>
  <si>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</si>
  <si>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</si>
  <si>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</si>
  <si>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VA.Meuro2015.DE.NFM.ALUMINA</t>
  </si>
  <si>
    <t>VA.Meuro2015.DE.NFM.PRIM_ALU</t>
  </si>
  <si>
    <t>VA.Meuro2015.DE.NFM.SEC_ALU</t>
  </si>
  <si>
    <t>VA.Meuro2015.DE.NFM.OTHER_NFM</t>
  </si>
  <si>
    <t>Physical output (kt)</t>
  </si>
  <si>
    <t>Alumina production (kt)</t>
  </si>
  <si>
    <t>OUTPUT.kt.DE.NFM.ALUMINA</t>
  </si>
  <si>
    <t>Aluminium production (kt)</t>
  </si>
  <si>
    <t>OUTPUT.kt.DE.NFM.PRIM_ALU</t>
  </si>
  <si>
    <t>OUTPUT.kt.DE.NFM.SEC_ALU</t>
  </si>
  <si>
    <t>Other non-ferrous metals (kt lead eq.)</t>
  </si>
  <si>
    <t>OUTPUT.kt.DE.NFM.OTHER_NFM</t>
  </si>
  <si>
    <t>Installed capacity (kt production)</t>
  </si>
  <si>
    <t>CAP.kt.DE.NFM.ALUMINA</t>
  </si>
  <si>
    <t>CAP.kt.DE.NFM.PRIM_ALU</t>
  </si>
  <si>
    <t>CAP.kt.DE.NFM.SEC_ALU</t>
  </si>
  <si>
    <t>CAP.kt.DE.NFM.OTHER_NFM</t>
  </si>
  <si>
    <t>Capacity investment (kt production)</t>
  </si>
  <si>
    <t>NEWCAP.kt.DE.NFM.ALUMINA</t>
  </si>
  <si>
    <t>NEWCAP.kt.DE.NFM.PRIM_ALU</t>
  </si>
  <si>
    <t>NEWCAP.kt.DE.NFM.SEC_ALU</t>
  </si>
  <si>
    <t>NEWCAP.kt.DE.NFM.OTHER_NFM</t>
  </si>
  <si>
    <t>Decommissioned capacity (kt production)</t>
  </si>
  <si>
    <t>Idle capacity (kt production)</t>
  </si>
  <si>
    <t>FEC.ktoe.DE.NFM.TOTAL.TOTAL.TOTAL.TOTAL</t>
  </si>
  <si>
    <t>FEC.ktoe.DE.NFM.TOTAL.TOTAL.TOTAL.SOLIDS</t>
  </si>
  <si>
    <t>FEC.ktoe.DE.NFM.TOTAL.TOTAL.TOTAL.RFG</t>
  </si>
  <si>
    <t>FEC.ktoe.DE.NFM.TOTAL.TOTAL.TOTAL.LPG</t>
  </si>
  <si>
    <t>FEC.ktoe.DE.NFM.TOTAL.TOTAL.TOTAL.DIESEL</t>
  </si>
  <si>
    <t>FEC.ktoe.DE.NFM.TOTAL.TOTAL.TOTAL.RFO</t>
  </si>
  <si>
    <t>FEC.ktoe.DE.NFM.TOTAL.TOTAL.TOTAL.OTHER</t>
  </si>
  <si>
    <t>FEC.ktoe.DE.NFM.TOTAL.TOTAL.TOTAL.NG</t>
  </si>
  <si>
    <t>FEC.ktoe.DE.NFM.TOTAL.TOTAL.TOTAL.DERIVED</t>
  </si>
  <si>
    <t>FEC.ktoe.DE.NFM.TOTAL.TOTAL.TOTAL.BIOMASS_WASTE</t>
  </si>
  <si>
    <t>FEC.ktoe.DE.NFM.TOTAL.TOTAL.TOTAL.BIOGAS</t>
  </si>
  <si>
    <t>FEC.ktoe.DE.NFM.TOTAL.TOTAL.TOTAL.LIQBIO</t>
  </si>
  <si>
    <t>FEC.ktoe.DE.NFM.TOTAL.TOTAL.TOTAL.SOLAR</t>
  </si>
  <si>
    <t>FEC.ktoe.DE.NFM.TOTAL.TOTAL.TOTAL.GEO</t>
  </si>
  <si>
    <t>FEC.ktoe.DE.NFM.TOTAL.TOTAL.TOTAL.AMBIENT</t>
  </si>
  <si>
    <t>FEC.ktoe.DE.NFM.TOTAL.TOTAL.TOTAL.STEAM_DISTR</t>
  </si>
  <si>
    <t>FEC.ktoe.DE.NFM.TOTAL.TOTAL.TOTAL.ELEC</t>
  </si>
  <si>
    <t>FEC.ktoe.DE.NFM.ALUMINA.TOTAL.TOTAL.TOTAL</t>
  </si>
  <si>
    <t>FEC.ktoe.DE.NFM.ALUMINA.LIGHT.GENERIC.ELEC</t>
  </si>
  <si>
    <t>FEC.ktoe.DE.NFM.ALUMINA.AIRCOMP.GENERIC.ELEC</t>
  </si>
  <si>
    <t>FEC.ktoe.DE.NFM.ALUMINA.MOTOR.GENERIC.ELEC</t>
  </si>
  <si>
    <t>FEC.ktoe.DE.NFM.ALUMINA.FANS.GENERIC.ELEC</t>
  </si>
  <si>
    <t>FEC.ktoe.DE.NFM.ALUMINA.LOW_ENTH.TOTAL.TOTAL</t>
  </si>
  <si>
    <t>FEC.ktoe.DE.NFM.ALUMINA.LOW_ENTH.THERM.DIESEL_LIQBIO</t>
  </si>
  <si>
    <t>FEC.ktoe.DE.NFM.ALUMINA.LOW_ENTH.THERM.NG_BIOGAS</t>
  </si>
  <si>
    <t>FEC.ktoe.DE.NFM.ALUMINA.LOW_ENTH.THERM.SOLAR_GEO</t>
  </si>
  <si>
    <t>FEC.ktoe.DE.NFM.ALUMINA.LOW_ENTH.HP.AMBIENT</t>
  </si>
  <si>
    <t>FEC.ktoe.DE.NFM.ALUMINA.LOW_ENTH.THERM.ELEC</t>
  </si>
  <si>
    <t>Alumina production: High-enthalpy heat</t>
  </si>
  <si>
    <t>FEC.ktoe.DE.NFM.ALUMINA.A_PRODUCTION.TOTAL.TOTAL</t>
  </si>
  <si>
    <t>FEC.ktoe.DE.NFM.ALUMINA.A_PRODUCTION.STEAM.SOLIDS</t>
  </si>
  <si>
    <t>FEC.ktoe.DE.NFM.ALUMINA.A_PRODUCTION.STEAM.RFG</t>
  </si>
  <si>
    <t>FEC.ktoe.DE.NFM.ALUMINA.A_PRODUCTION.STEAM.LPG</t>
  </si>
  <si>
    <t>FEC.ktoe.DE.NFM.ALUMINA.A_PRODUCTION.STEAM.DIESEL_LIQBIO</t>
  </si>
  <si>
    <t>FEC.ktoe.DE.NFM.ALUMINA.A_PRODUCTION.STEAM.RFO</t>
  </si>
  <si>
    <t>FEC.ktoe.DE.NFM.ALUMINA.A_PRODUCTION.STEAM.OTHER</t>
  </si>
  <si>
    <t>FEC.ktoe.DE.NFM.ALUMINA.A_PRODUCTION.STEAM.NG_BIOGAS</t>
  </si>
  <si>
    <t>FEC.ktoe.DE.NFM.ALUMINA.A_PRODUCTION.STEAM.DERIVED</t>
  </si>
  <si>
    <t>FEC.ktoe.DE.NFM.ALUMINA.A_PRODUCTION.STEAM.BIOMASS_WASTE</t>
  </si>
  <si>
    <t>FEC.ktoe.DE.NFM.ALUMINA.A_PRODUCTION.STEAM.STEAM_DISTR</t>
  </si>
  <si>
    <t>Alumina production: Refining</t>
  </si>
  <si>
    <t>FEC.ktoe.DE.NFM.ALUMINA.A_REFINING.TOTAL.TOTAL</t>
  </si>
  <si>
    <t>FEC.ktoe.DE.NFM.ALUMINA.A_REFINING.THERM.LPG</t>
  </si>
  <si>
    <t>FEC.ktoe.DE.NFM.ALUMINA.A_REFINING.THERM.DIESEL_LIQBIO</t>
  </si>
  <si>
    <t>FEC.ktoe.DE.NFM.ALUMINA.A_REFINING.THERM.RFO</t>
  </si>
  <si>
    <t>FEC.ktoe.DE.NFM.ALUMINA.A_REFINING.THERM.NG_BIOGAS</t>
  </si>
  <si>
    <t>FEC.ktoe.DE.NFM.ALUMINA.A_REFINING.THERM.ELEC</t>
  </si>
  <si>
    <t>FEC.ktoe.DE.NFM.PRIM_ALU.TOTAL.TOTAL.TOTAL</t>
  </si>
  <si>
    <t>FEC.ktoe.DE.NFM.PRIM_ALU.LIGHT.GENERIC.ELEC</t>
  </si>
  <si>
    <t>FEC.ktoe.DE.NFM.PRIM_ALU.AIRCOMP.GENERIC.ELEC</t>
  </si>
  <si>
    <t>FEC.ktoe.DE.NFM.PRIM_ALU.MOTOR.GENERIC.ELEC</t>
  </si>
  <si>
    <t>FEC.ktoe.DE.NFM.PRIM_ALU.FANS.GENERIC.ELEC</t>
  </si>
  <si>
    <t>FEC.ktoe.DE.NFM.PRIM_ALU.LOW_ENTH.TOTAL.TOTAL</t>
  </si>
  <si>
    <t>FEC.ktoe.DE.NFM.PRIM_ALU.LOW_ENTH.THERM.DIESEL_LIQBIO</t>
  </si>
  <si>
    <t>FEC.ktoe.DE.NFM.PRIM_ALU.LOW_ENTH.THERM.NG_BIOGAS</t>
  </si>
  <si>
    <t>FEC.ktoe.DE.NFM.PRIM_ALU.LOW_ENTH.THERM.SOLAR_GEO</t>
  </si>
  <si>
    <t>FEC.ktoe.DE.NFM.PRIM_ALU.LOW_ENTH.HP.AMBIENT</t>
  </si>
  <si>
    <t>FEC.ktoe.DE.NFM.PRIM_ALU.LOW_ENTH.THERM.ELEC</t>
  </si>
  <si>
    <t>Aluminium electrolysis (smelting)</t>
  </si>
  <si>
    <t>FEC.ktoe.DE.NFM.PRIM_ALU.SMELTING.ELEC.ELEC</t>
  </si>
  <si>
    <t>Aluminium processing  (metallurgy e.g. cast house, reheating)</t>
  </si>
  <si>
    <t>FEC.ktoe.DE.NFM.PRIM_ALU.PROCESSING.TOTAL.TOTAL</t>
  </si>
  <si>
    <t>Aluminium processing - Thermal</t>
  </si>
  <si>
    <t>FEC.ktoe.DE.NFM.PRIM_ALU.PROCESSING.THERM.TOTAL</t>
  </si>
  <si>
    <t>FEC.ktoe.DE.NFM.PRIM_ALU.PROCESSING.THERM.LPG</t>
  </si>
  <si>
    <t>FEC.ktoe.DE.NFM.PRIM_ALU.PROCESSING.THERM.DIESEL_LIQBIO</t>
  </si>
  <si>
    <t>FEC.ktoe.DE.NFM.PRIM_ALU.PROCESSING.THERM.RFO</t>
  </si>
  <si>
    <t>FEC.ktoe.DE.NFM.PRIM_ALU.PROCESSING.THERM.NG_BIOGAS</t>
  </si>
  <si>
    <t>Aluminium processing - Electric</t>
  </si>
  <si>
    <t>FEC.ktoe.DE.NFM.PRIM_ALU.PROCESSING.ELEC.ELEC</t>
  </si>
  <si>
    <t>Aluminium finishing</t>
  </si>
  <si>
    <t>Aluminium finishing - Thermal</t>
  </si>
  <si>
    <t>FEC.ktoe.DE.NFM.PRIM_ALU.FINISHING.THERM.TOTAL</t>
  </si>
  <si>
    <t>FEC.ktoe.DE.NFM.PRIM_ALU.FINISHING.THERM.LPG</t>
  </si>
  <si>
    <t>FEC.ktoe.DE.NFM.PRIM_ALU.FINISHING.THERM.DIESEL_LIQBIO</t>
  </si>
  <si>
    <t>FEC.ktoe.DE.NFM.PRIM_ALU.FINISHING.THERM.NG_BIOGAS</t>
  </si>
  <si>
    <t>Aluminium finishing - Steam</t>
  </si>
  <si>
    <t>FEC.ktoe.DE.NFM.PRIM_ALU.FINISHING_STEAM.TOTAL.TOTAL</t>
  </si>
  <si>
    <t>FEC.ktoe.DE.NFM.PRIM_ALU.FINISHING_STEAM.STEAM.SOLIDS</t>
  </si>
  <si>
    <t>FEC.ktoe.DE.NFM.PRIM_ALU.FINISHING_STEAM.STEAM.RFG</t>
  </si>
  <si>
    <t>FEC.ktoe.DE.NFM.PRIM_ALU.FINISHING_STEAM.STEAM.LPG</t>
  </si>
  <si>
    <t>FEC.ktoe.DE.NFM.PRIM_ALU.FINISHING_STEAM.STEAM.DIESEL_LIQBIO</t>
  </si>
  <si>
    <t>FEC.ktoe.DE.NFM.PRIM_ALU.FINISHING_STEAM.STEAM.RFO</t>
  </si>
  <si>
    <t>FEC.ktoe.DE.NFM.PRIM_ALU.FINISHING_STEAM.STEAM.OTHER</t>
  </si>
  <si>
    <t>FEC.ktoe.DE.NFM.PRIM_ALU.FINISHING_STEAM.STEAM.NG_BIOGAS</t>
  </si>
  <si>
    <t>FEC.ktoe.DE.NFM.PRIM_ALU.FINISHING_STEAM.STEAM.DERIVED</t>
  </si>
  <si>
    <t>FEC.ktoe.DE.NFM.PRIM_ALU.FINISHING_STEAM.STEAM.BIOMASS_WASTE</t>
  </si>
  <si>
    <t>FEC.ktoe.DE.NFM.PRIM_ALU.FINISHING_STEAM.STEAM.STEAM_DISTR</t>
  </si>
  <si>
    <t>Aluminium finishing - Electric</t>
  </si>
  <si>
    <t>FEC.ktoe.DE.NFM.PRIM_ALU.FINISHING.ELEC.ELEC</t>
  </si>
  <si>
    <t>FEC.ktoe.DE.NFM.SEC_ALU.TOTAL.TOTAL.TOTAL</t>
  </si>
  <si>
    <t>FEC.ktoe.DE.NFM.SEC_ALU.LIGHT.GENERIC.ELEC</t>
  </si>
  <si>
    <t>FEC.ktoe.DE.NFM.SEC_ALU.AIRCOMP.GENERIC.ELEC</t>
  </si>
  <si>
    <t>FEC.ktoe.DE.NFM.SEC_ALU.MOTOR.GENERIC.ELEC</t>
  </si>
  <si>
    <t>FEC.ktoe.DE.NFM.SEC_ALU.FANS.GENERIC.ELEC</t>
  </si>
  <si>
    <t>FEC.ktoe.DE.NFM.SEC_ALU.LOW_ENTH.TOTAL.TOTAL</t>
  </si>
  <si>
    <t>FEC.ktoe.DE.NFM.SEC_ALU.LOW_ENTH.THERM.DIESEL_LIQBIO</t>
  </si>
  <si>
    <t>FEC.ktoe.DE.NFM.SEC_ALU.LOW_ENTH.THERM.NG_BIOGAS</t>
  </si>
  <si>
    <t>FEC.ktoe.DE.NFM.SEC_ALU.LOW_ENTH.THERM.SOLAR_GEO</t>
  </si>
  <si>
    <t>FEC.ktoe.DE.NFM.SEC_ALU.LOW_ENTH.HP.AMBIENT</t>
  </si>
  <si>
    <t>FEC.ktoe.DE.NFM.SEC_ALU.LOW_ENTH.THERM.ELEC</t>
  </si>
  <si>
    <t>Secondary aluminium (incl. pre-treatment, remelting)</t>
  </si>
  <si>
    <t>FEC.ktoe.DE.NFM.SEC_ALU.SEC_REMELTING.TOTAL.TOTAL</t>
  </si>
  <si>
    <t>Secondary aluminium - Thermal</t>
  </si>
  <si>
    <t>FEC.ktoe.DE.NFM.SEC_ALU.SEC_REMELTING.THERM.TOTAL</t>
  </si>
  <si>
    <t>FEC.ktoe.DE.NFM.SEC_ALU.SEC_REMELTING.THERM.LPG</t>
  </si>
  <si>
    <t>FEC.ktoe.DE.NFM.SEC_ALU.SEC_REMELTING.THERM.DIESEL_LIQBIO</t>
  </si>
  <si>
    <t>FEC.ktoe.DE.NFM.SEC_ALU.SEC_REMELTING.THERM.RFO</t>
  </si>
  <si>
    <t>FEC.ktoe.DE.NFM.SEC_ALU.SEC_REMELTING.THERM.NG_BIOGAS</t>
  </si>
  <si>
    <t>Secondary aluminium - Electric</t>
  </si>
  <si>
    <t>FEC.ktoe.DE.NFM.SEC_ALU.SEC_REMELTING.ELEC.ELEC</t>
  </si>
  <si>
    <t>FEC.ktoe.DE.NFM.SEC_ALU.SEC_PROCESSING.TOTAL.TOTAL</t>
  </si>
  <si>
    <t>FEC.ktoe.DE.NFM.SEC_ALU.SEC_PROCESSING.THERM.TOTAL</t>
  </si>
  <si>
    <t>FEC.ktoe.DE.NFM.SEC_ALU.SEC_PROCESSING.THERM.LPG</t>
  </si>
  <si>
    <t>FEC.ktoe.DE.NFM.SEC_ALU.SEC_PROCESSING.THERM.DIESEL_LIQBIO</t>
  </si>
  <si>
    <t>FEC.ktoe.DE.NFM.SEC_ALU.SEC_PROCESSING.THERM.RFO</t>
  </si>
  <si>
    <t>FEC.ktoe.DE.NFM.SEC_ALU.SEC_PROCESSING.THERM.NG_BIOGAS</t>
  </si>
  <si>
    <t>FEC.ktoe.DE.NFM.SEC_ALU.SEC_PROCESSING.ELEC.ELEC</t>
  </si>
  <si>
    <t>FEC.ktoe.DE.NFM.SEC_ALU.SEC_FINISHING.THERM.TOTAL</t>
  </si>
  <si>
    <t>FEC.ktoe.DE.NFM.SEC_ALU.SEC_FINISHING.THERM.LPG</t>
  </si>
  <si>
    <t>FEC.ktoe.DE.NFM.SEC_ALU.SEC_FINISHING.THERM.DIESEL_LIQBIO</t>
  </si>
  <si>
    <t>FEC.ktoe.DE.NFM.SEC_ALU.SEC_FINISHING.THERM.NG_BIOGAS</t>
  </si>
  <si>
    <t>FEC.ktoe.DE.NFM.SEC_ALU.SEC_FINISHING_STEAM.TOTAL.TOTAL</t>
  </si>
  <si>
    <t>FEC.ktoe.DE.NFM.SEC_ALU.SEC_FINISHING_STEAM.STEAM.SOLIDS</t>
  </si>
  <si>
    <t>FEC.ktoe.DE.NFM.SEC_ALU.SEC_FINISHING_STEAM.STEAM.RFG</t>
  </si>
  <si>
    <t>FEC.ktoe.DE.NFM.SEC_ALU.SEC_FINISHING_STEAM.STEAM.LPG</t>
  </si>
  <si>
    <t>FEC.ktoe.DE.NFM.SEC_ALU.SEC_FINISHING_STEAM.STEAM.DIESEL_LIQBIO</t>
  </si>
  <si>
    <t>FEC.ktoe.DE.NFM.SEC_ALU.SEC_FINISHING_STEAM.STEAM.RFO</t>
  </si>
  <si>
    <t>FEC.ktoe.DE.NFM.SEC_ALU.SEC_FINISHING_STEAM.STEAM.OTHER</t>
  </si>
  <si>
    <t>FEC.ktoe.DE.NFM.SEC_ALU.SEC_FINISHING_STEAM.STEAM.NG_BIOGAS</t>
  </si>
  <si>
    <t>FEC.ktoe.DE.NFM.SEC_ALU.SEC_FINISHING_STEAM.STEAM.DERIVED</t>
  </si>
  <si>
    <t>FEC.ktoe.DE.NFM.SEC_ALU.SEC_FINISHING_STEAM.STEAM.BIOMASS_WASTE</t>
  </si>
  <si>
    <t>FEC.ktoe.DE.NFM.SEC_ALU.SEC_FINISHING_STEAM.STEAM.STEAM_DISTR</t>
  </si>
  <si>
    <t>FEC.ktoe.DE.NFM.SEC_ALU.SEC_FINISHING.ELEC.ELEC</t>
  </si>
  <si>
    <t>FEC.ktoe.DE.NFM.OTHER_NFM.TOTAL.TOTAL.TOTAL</t>
  </si>
  <si>
    <t>FEC.ktoe.DE.NFM.OTHER_NFM.LIGHT.GENERIC.ELEC</t>
  </si>
  <si>
    <t>FEC.ktoe.DE.NFM.OTHER_NFM.AIRCOMP.GENERIC.ELEC</t>
  </si>
  <si>
    <t>FEC.ktoe.DE.NFM.OTHER_NFM.MOTOR.GENERIC.ELEC</t>
  </si>
  <si>
    <t>FEC.ktoe.DE.NFM.OTHER_NFM.FANS.GENERIC.ELEC</t>
  </si>
  <si>
    <t>FEC.ktoe.DE.NFM.OTHER_NFM.LOW_ENTH.TOTAL.TOTAL</t>
  </si>
  <si>
    <t>FEC.ktoe.DE.NFM.OTHER_NFM.LOW_ENTH.THERM.DIESEL_LIQBIO</t>
  </si>
  <si>
    <t>FEC.ktoe.DE.NFM.OTHER_NFM.LOW_ENTH.THERM.NG_BIOGAS</t>
  </si>
  <si>
    <t>FEC.ktoe.DE.NFM.OTHER_NFM.LOW_ENTH.THERM.SOLAR_GEO</t>
  </si>
  <si>
    <t>FEC.ktoe.DE.NFM.OTHER_NFM.LOW_ENTH.HP.AMBIENT</t>
  </si>
  <si>
    <t>FEC.ktoe.DE.NFM.OTHER_NFM.LOW_ENTH.THERM.ELEC</t>
  </si>
  <si>
    <t>Other Metals: production</t>
  </si>
  <si>
    <t>FEC.ktoe.DE.NFM.OTHER_NFM.OTH_PRODUCTION.TOTAL.TOTAL</t>
  </si>
  <si>
    <t>Metal production - Thermal</t>
  </si>
  <si>
    <t>FEC.ktoe.DE.NFM.OTHER_NFM.OTH_PRODUCTION.THERM.TOTAL</t>
  </si>
  <si>
    <t>FEC.ktoe.DE.NFM.OTHER_NFM.OTH_PRODUCTION.THERM.SOLIDS</t>
  </si>
  <si>
    <t>FEC.ktoe.DE.NFM.OTHER_NFM.OTH_PRODUCTION.THERM.LPG</t>
  </si>
  <si>
    <t>FEC.ktoe.DE.NFM.OTHER_NFM.OTH_PRODUCTION.THERM.DIESEL_LIQBIO</t>
  </si>
  <si>
    <t>FEC.ktoe.DE.NFM.OTHER_NFM.OTH_PRODUCTION.THERM.RFO</t>
  </si>
  <si>
    <t>FEC.ktoe.DE.NFM.OTHER_NFM.OTH_PRODUCTION.THERM.NG_BIOGAS</t>
  </si>
  <si>
    <t>Metal production - Electric</t>
  </si>
  <si>
    <t>FEC.ktoe.DE.NFM.OTHER_NFM.OTH_PRODUCTION.ELEC.ELEC</t>
  </si>
  <si>
    <t>Metal processing  (metallurgy e.g. cast house, reheating)</t>
  </si>
  <si>
    <t>FEC.ktoe.DE.NFM.OTHER_NFM.OTH_PROCESSING.TOTAL.TOTAL</t>
  </si>
  <si>
    <t>Metal processing - Thermal</t>
  </si>
  <si>
    <t>FEC.ktoe.DE.NFM.OTHER_NFM.OTH_PROCESSING.THERM.TOTAL</t>
  </si>
  <si>
    <t>FEC.ktoe.DE.NFM.OTHER_NFM.OTH_PROCESSING.THERM.LPG</t>
  </si>
  <si>
    <t>FEC.ktoe.DE.NFM.OTHER_NFM.OTH_PROCESSING.THERM.DIESEL_LIQBIO</t>
  </si>
  <si>
    <t>FEC.ktoe.DE.NFM.OTHER_NFM.OTH_PROCESSING.THERM.RFO</t>
  </si>
  <si>
    <t>FEC.ktoe.DE.NFM.OTHER_NFM.OTH_PROCESSING.THERM.NG_BIOGAS</t>
  </si>
  <si>
    <t>Metal processing - Electric</t>
  </si>
  <si>
    <t>FEC.ktoe.DE.NFM.OTHER_NFM.OTH_PROCESSING.ELEC.ELEC</t>
  </si>
  <si>
    <t>Metal finishing</t>
  </si>
  <si>
    <t>Metal finishing - Thermal</t>
  </si>
  <si>
    <t>FEC.ktoe.DE.NFM.OTHER_NFM.OTH_FINISHING.THERM.TOTAL</t>
  </si>
  <si>
    <t>FEC.ktoe.DE.NFM.OTHER_NFM.OTH_FINISHING.THERM.LPG</t>
  </si>
  <si>
    <t>FEC.ktoe.DE.NFM.OTHER_NFM.OTH_FINISHING.THERM.DIESEL_LIQBIO</t>
  </si>
  <si>
    <t>FEC.ktoe.DE.NFM.OTHER_NFM.OTH_FINISHING.THERM.NG_BIOGAS</t>
  </si>
  <si>
    <t>Metal finishing - Steam</t>
  </si>
  <si>
    <t>FEC.ktoe.DE.NFM.OTHER_NFM.OTH_FINISHING_STEAM.TOTAL.TOTAL</t>
  </si>
  <si>
    <t>FEC.ktoe.DE.NFM.OTHER_NFM.OTH_FINISHING_STEAM.STEAM.SOLIDS</t>
  </si>
  <si>
    <t>FEC.ktoe.DE.NFM.OTHER_NFM.OTH_FINISHING_STEAM.STEAM.RFG</t>
  </si>
  <si>
    <t>FEC.ktoe.DE.NFM.OTHER_NFM.OTH_FINISHING_STEAM.STEAM.LPG</t>
  </si>
  <si>
    <t>FEC.ktoe.DE.NFM.OTHER_NFM.OTH_FINISHING_STEAM.STEAM.DIESEL_LIQBIO</t>
  </si>
  <si>
    <t>FEC.ktoe.DE.NFM.OTHER_NFM.OTH_FINISHING_STEAM.STEAM.RFO</t>
  </si>
  <si>
    <t>FEC.ktoe.DE.NFM.OTHER_NFM.OTH_FINISHING_STEAM.STEAM.OTHER</t>
  </si>
  <si>
    <t>FEC.ktoe.DE.NFM.OTHER_NFM.OTH_FINISHING_STEAM.STEAM.NG_BIOGAS</t>
  </si>
  <si>
    <t>FEC.ktoe.DE.NFM.OTHER_NFM.OTH_FINISHING_STEAM.STEAM.DERIVED</t>
  </si>
  <si>
    <t>FEC.ktoe.DE.NFM.OTHER_NFM.OTH_FINISHING_STEAM.STEAM.BIOMASS_WASTE</t>
  </si>
  <si>
    <t>FEC.ktoe.DE.NFM.OTHER_NFM.OTH_FINISHING_STEAM.STEAM.STEAM_DISTR</t>
  </si>
  <si>
    <t>Metal finishing - Electric</t>
  </si>
  <si>
    <t>FEC.ktoe.DE.NFM.OTHER_NFM.OTH_FINISHING.ELEC.ELEC</t>
  </si>
  <si>
    <t>UED.ktoe.DE.NFM.ALUMINA.TOTAL.TOTAL.TOTAL</t>
  </si>
  <si>
    <t>UED.ktoe.DE.NFM.ALUMINA.LIGHT.GENERIC.ELEC</t>
  </si>
  <si>
    <t>UED.ktoe.DE.NFM.ALUMINA.AIRCOMP.GENERIC.ELEC</t>
  </si>
  <si>
    <t>UED.ktoe.DE.NFM.ALUMINA.MOTOR.GENERIC.ELEC</t>
  </si>
  <si>
    <t>UED.ktoe.DE.NFM.ALUMINA.FANS.GENERIC.ELEC</t>
  </si>
  <si>
    <t>UED.ktoe.DE.NFM.ALUMINA.LOW_ENTH.TOTAL.TOTAL</t>
  </si>
  <si>
    <t>UED.ktoe.DE.NFM.ALUMINA.LOW_ENTH.THERM.DIESEL_LIQBIO</t>
  </si>
  <si>
    <t>UED.ktoe.DE.NFM.ALUMINA.LOW_ENTH.THERM.NG_BIOGAS</t>
  </si>
  <si>
    <t>UED.ktoe.DE.NFM.ALUMINA.LOW_ENTH.THERM.SOLAR_GEO</t>
  </si>
  <si>
    <t>UED.ktoe.DE.NFM.ALUMINA.LOW_ENTH.HP.AMBIENT</t>
  </si>
  <si>
    <t>UED.ktoe.DE.NFM.ALUMINA.LOW_ENTH.THERM.ELEC</t>
  </si>
  <si>
    <t>UED.ktoe.DE.NFM.ALUMINA.A_PRODUCTION.TOTAL.TOTAL</t>
  </si>
  <si>
    <t>UED.ktoe.DE.NFM.ALUMINA.A_PRODUCTION.STEAM.SOLIDS</t>
  </si>
  <si>
    <t>UED.ktoe.DE.NFM.ALUMINA.A_PRODUCTION.STEAM.RFG</t>
  </si>
  <si>
    <t>UED.ktoe.DE.NFM.ALUMINA.A_PRODUCTION.STEAM.LPG</t>
  </si>
  <si>
    <t>UED.ktoe.DE.NFM.ALUMINA.A_PRODUCTION.STEAM.DIESEL_LIQBIO</t>
  </si>
  <si>
    <t>UED.ktoe.DE.NFM.ALUMINA.A_PRODUCTION.STEAM.RFO</t>
  </si>
  <si>
    <t>UED.ktoe.DE.NFM.ALUMINA.A_PRODUCTION.STEAM.OTHER</t>
  </si>
  <si>
    <t>UED.ktoe.DE.NFM.ALUMINA.A_PRODUCTION.STEAM.NG_BIOGAS</t>
  </si>
  <si>
    <t>UED.ktoe.DE.NFM.ALUMINA.A_PRODUCTION.STEAM.DERIVED</t>
  </si>
  <si>
    <t>UED.ktoe.DE.NFM.ALUMINA.A_PRODUCTION.STEAM.BIOMASS_WASTE</t>
  </si>
  <si>
    <t>UED.ktoe.DE.NFM.ALUMINA.A_PRODUCTION.STEAM.STEAM_DISTR</t>
  </si>
  <si>
    <t>UED.ktoe.DE.NFM.ALUMINA.A_REFINING.TOTAL.TOTAL</t>
  </si>
  <si>
    <t>UED.ktoe.DE.NFM.ALUMINA.A_REFINING.THERM.LPG</t>
  </si>
  <si>
    <t>UED.ktoe.DE.NFM.ALUMINA.A_REFINING.THERM.DIESEL_LIQBIO</t>
  </si>
  <si>
    <t>UED.ktoe.DE.NFM.ALUMINA.A_REFINING.THERM.RFO</t>
  </si>
  <si>
    <t>UED.ktoe.DE.NFM.ALUMINA.A_REFINING.THERM.NG_BIOGAS</t>
  </si>
  <si>
    <t>UED.ktoe.DE.NFM.ALUMINA.A_REFINING.THERM.ELEC</t>
  </si>
  <si>
    <t>UED.ktoe.DE.NFM.PRIM_ALU.TOTAL.TOTAL.TOTAL</t>
  </si>
  <si>
    <t>UED.ktoe.DE.NFM.PRIM_ALU.LIGHT.GENERIC.ELEC</t>
  </si>
  <si>
    <t>UED.ktoe.DE.NFM.PRIM_ALU.AIRCOMP.GENERIC.ELEC</t>
  </si>
  <si>
    <t>UED.ktoe.DE.NFM.PRIM_ALU.MOTOR.GENERIC.ELEC</t>
  </si>
  <si>
    <t>UED.ktoe.DE.NFM.PRIM_ALU.FANS.GENERIC.ELEC</t>
  </si>
  <si>
    <t>UED.ktoe.DE.NFM.PRIM_ALU.LOW_ENTH.TOTAL.TOTAL</t>
  </si>
  <si>
    <t>UED.ktoe.DE.NFM.PRIM_ALU.LOW_ENTH.THERM.DIESEL_LIQBIO</t>
  </si>
  <si>
    <t>UED.ktoe.DE.NFM.PRIM_ALU.LOW_ENTH.THERM.NG_BIOGAS</t>
  </si>
  <si>
    <t>UED.ktoe.DE.NFM.PRIM_ALU.LOW_ENTH.THERM.SOLAR_GEO</t>
  </si>
  <si>
    <t>UED.ktoe.DE.NFM.PRIM_ALU.LOW_ENTH.HP.AMBIENT</t>
  </si>
  <si>
    <t>UED.ktoe.DE.NFM.PRIM_ALU.LOW_ENTH.THERM.ELEC</t>
  </si>
  <si>
    <t>UED.ktoe.DE.NFM.PRIM_ALU.SMELTING.ELEC.ELEC</t>
  </si>
  <si>
    <t>UED.ktoe.DE.NFM.PRIM_ALU.PROCESSING.TOTAL.TOTAL</t>
  </si>
  <si>
    <t>UED.ktoe.DE.NFM.PRIM_ALU.PROCESSING.THERM.TOTAL</t>
  </si>
  <si>
    <t>UED.ktoe.DE.NFM.PRIM_ALU.PROCESSING.THERM.LPG</t>
  </si>
  <si>
    <t>UED.ktoe.DE.NFM.PRIM_ALU.PROCESSING.THERM.DIESEL_LIQBIO</t>
  </si>
  <si>
    <t>UED.ktoe.DE.NFM.PRIM_ALU.PROCESSING.THERM.RFO</t>
  </si>
  <si>
    <t>UED.ktoe.DE.NFM.PRIM_ALU.PROCESSING.THERM.NG_BIOGAS</t>
  </si>
  <si>
    <t>UED.ktoe.DE.NFM.PRIM_ALU.PROCESSING.ELEC.ELEC</t>
  </si>
  <si>
    <t>UED.ktoe.DE.NFM.PRIM_ALU.FINISHING.THERM.TOTAL</t>
  </si>
  <si>
    <t>UED.ktoe.DE.NFM.PRIM_ALU.FINISHING.THERM.LPG</t>
  </si>
  <si>
    <t>UED.ktoe.DE.NFM.PRIM_ALU.FINISHING.THERM.DIESEL_LIQBIO</t>
  </si>
  <si>
    <t>UED.ktoe.DE.NFM.PRIM_ALU.FINISHING.THERM.NG_BIOGAS</t>
  </si>
  <si>
    <t>UED.ktoe.DE.NFM.PRIM_ALU.FINISHING_STEAM.TOTAL.TOTAL</t>
  </si>
  <si>
    <t>UED.ktoe.DE.NFM.PRIM_ALU.FINISHING_STEAM.STEAM.SOLIDS</t>
  </si>
  <si>
    <t>UED.ktoe.DE.NFM.PRIM_ALU.FINISHING_STEAM.STEAM.RFG</t>
  </si>
  <si>
    <t>UED.ktoe.DE.NFM.PRIM_ALU.FINISHING_STEAM.STEAM.LPG</t>
  </si>
  <si>
    <t>UED.ktoe.DE.NFM.PRIM_ALU.FINISHING_STEAM.STEAM.DIESEL_LIQBIO</t>
  </si>
  <si>
    <t>UED.ktoe.DE.NFM.PRIM_ALU.FINISHING_STEAM.STEAM.RFO</t>
  </si>
  <si>
    <t>UED.ktoe.DE.NFM.PRIM_ALU.FINISHING_STEAM.STEAM.OTHER</t>
  </si>
  <si>
    <t>UED.ktoe.DE.NFM.PRIM_ALU.FINISHING_STEAM.STEAM.NG_BIOGAS</t>
  </si>
  <si>
    <t>UED.ktoe.DE.NFM.PRIM_ALU.FINISHING_STEAM.STEAM.DERIVED</t>
  </si>
  <si>
    <t>UED.ktoe.DE.NFM.PRIM_ALU.FINISHING_STEAM.STEAM.BIOMASS_WASTE</t>
  </si>
  <si>
    <t>UED.ktoe.DE.NFM.PRIM_ALU.FINISHING_STEAM.STEAM.STEAM_DISTR</t>
  </si>
  <si>
    <t>UED.ktoe.DE.NFM.PRIM_ALU.FINISHING.ELEC.ELEC</t>
  </si>
  <si>
    <t>UED.ktoe.DE.NFM.SEC_ALU.TOTAL.TOTAL.TOTAL</t>
  </si>
  <si>
    <t>UED.ktoe.DE.NFM.SEC_ALU.LIGHT.GENERIC.ELEC</t>
  </si>
  <si>
    <t>UED.ktoe.DE.NFM.SEC_ALU.AIRCOMP.GENERIC.ELEC</t>
  </si>
  <si>
    <t>UED.ktoe.DE.NFM.SEC_ALU.MOTOR.GENERIC.ELEC</t>
  </si>
  <si>
    <t>UED.ktoe.DE.NFM.SEC_ALU.FANS.GENERIC.ELEC</t>
  </si>
  <si>
    <t>UED.ktoe.DE.NFM.SEC_ALU.LOW_ENTH.TOTAL.TOTAL</t>
  </si>
  <si>
    <t>UED.ktoe.DE.NFM.SEC_ALU.LOW_ENTH.THERM.DIESEL_LIQBIO</t>
  </si>
  <si>
    <t>UED.ktoe.DE.NFM.SEC_ALU.LOW_ENTH.THERM.NG_BIOGAS</t>
  </si>
  <si>
    <t>UED.ktoe.DE.NFM.SEC_ALU.LOW_ENTH.THERM.SOLAR_GEO</t>
  </si>
  <si>
    <t>UED.ktoe.DE.NFM.SEC_ALU.LOW_ENTH.HP.AMBIENT</t>
  </si>
  <si>
    <t>UED.ktoe.DE.NFM.SEC_ALU.LOW_ENTH.THERM.ELEC</t>
  </si>
  <si>
    <t>UED.ktoe.DE.NFM.SEC_ALU.SEC_REMELTING.TOTAL.TOTAL</t>
  </si>
  <si>
    <t>UED.ktoe.DE.NFM.SEC_ALU.SEC_REMELTING.THERM.TOTAL</t>
  </si>
  <si>
    <t>UED.ktoe.DE.NFM.SEC_ALU.SEC_REMELTING.THERM.LPG</t>
  </si>
  <si>
    <t>UED.ktoe.DE.NFM.SEC_ALU.SEC_REMELTING.THERM.DIESEL_LIQBIO</t>
  </si>
  <si>
    <t>UED.ktoe.DE.NFM.SEC_ALU.SEC_REMELTING.THERM.RFO</t>
  </si>
  <si>
    <t>UED.ktoe.DE.NFM.SEC_ALU.SEC_REMELTING.THERM.NG_BIOGAS</t>
  </si>
  <si>
    <t>UED.ktoe.DE.NFM.SEC_ALU.SEC_REMELTING.ELEC.ELEC</t>
  </si>
  <si>
    <t>UED.ktoe.DE.NFM.SEC_ALU.SEC_PROCESSING.TOTAL.TOTAL</t>
  </si>
  <si>
    <t>UED.ktoe.DE.NFM.SEC_ALU.SEC_PROCESSING.THERM.TOTAL</t>
  </si>
  <si>
    <t>UED.ktoe.DE.NFM.SEC_ALU.SEC_PROCESSING.THERM.LPG</t>
  </si>
  <si>
    <t>UED.ktoe.DE.NFM.SEC_ALU.SEC_PROCESSING.THERM.DIESEL_LIQBIO</t>
  </si>
  <si>
    <t>UED.ktoe.DE.NFM.SEC_ALU.SEC_PROCESSING.THERM.RFO</t>
  </si>
  <si>
    <t>UED.ktoe.DE.NFM.SEC_ALU.SEC_PROCESSING.THERM.NG_BIOGAS</t>
  </si>
  <si>
    <t>UED.ktoe.DE.NFM.SEC_ALU.SEC_PROCESSING.ELEC.ELEC</t>
  </si>
  <si>
    <t>UED.ktoe.DE.NFM.SEC_ALU.SEC_FINISHING.THERM.TOTAL</t>
  </si>
  <si>
    <t>UED.ktoe.DE.NFM.SEC_ALU.SEC_FINISHING.THERM.LPG</t>
  </si>
  <si>
    <t>UED.ktoe.DE.NFM.SEC_ALU.SEC_FINISHING.THERM.DIESEL_LIQBIO</t>
  </si>
  <si>
    <t>UED.ktoe.DE.NFM.SEC_ALU.SEC_FINISHING.THERM.NG_BIOGAS</t>
  </si>
  <si>
    <t>UED.ktoe.DE.NFM.SEC_ALU.SEC_FINISHING_STEAM.TOTAL.TOTAL</t>
  </si>
  <si>
    <t>UED.ktoe.DE.NFM.SEC_ALU.SEC_FINISHING_STEAM.STEAM.SOLIDS</t>
  </si>
  <si>
    <t>UED.ktoe.DE.NFM.SEC_ALU.SEC_FINISHING_STEAM.STEAM.RFG</t>
  </si>
  <si>
    <t>UED.ktoe.DE.NFM.SEC_ALU.SEC_FINISHING_STEAM.STEAM.LPG</t>
  </si>
  <si>
    <t>UED.ktoe.DE.NFM.SEC_ALU.SEC_FINISHING_STEAM.STEAM.DIESEL_LIQBIO</t>
  </si>
  <si>
    <t>UED.ktoe.DE.NFM.SEC_ALU.SEC_FINISHING_STEAM.STEAM.RFO</t>
  </si>
  <si>
    <t>UED.ktoe.DE.NFM.SEC_ALU.SEC_FINISHING_STEAM.STEAM.OTHER</t>
  </si>
  <si>
    <t>UED.ktoe.DE.NFM.SEC_ALU.SEC_FINISHING_STEAM.STEAM.NG_BIOGAS</t>
  </si>
  <si>
    <t>UED.ktoe.DE.NFM.SEC_ALU.SEC_FINISHING_STEAM.STEAM.DERIVED</t>
  </si>
  <si>
    <t>UED.ktoe.DE.NFM.SEC_ALU.SEC_FINISHING_STEAM.STEAM.BIOMASS_WASTE</t>
  </si>
  <si>
    <t>UED.ktoe.DE.NFM.SEC_ALU.SEC_FINISHING_STEAM.STEAM.STEAM_DISTR</t>
  </si>
  <si>
    <t>UED.ktoe.DE.NFM.SEC_ALU.SEC_FINISHING.ELEC.ELEC</t>
  </si>
  <si>
    <t>UED.ktoe.DE.NFM.OTHER_NFM.TOTAL.TOTAL.TOTAL</t>
  </si>
  <si>
    <t>UED.ktoe.DE.NFM.OTHER_NFM.LIGHT.GENERIC.ELEC</t>
  </si>
  <si>
    <t>UED.ktoe.DE.NFM.OTHER_NFM.AIRCOMP.GENERIC.ELEC</t>
  </si>
  <si>
    <t>UED.ktoe.DE.NFM.OTHER_NFM.MOTOR.GENERIC.ELEC</t>
  </si>
  <si>
    <t>UED.ktoe.DE.NFM.OTHER_NFM.FANS.GENERIC.ELEC</t>
  </si>
  <si>
    <t>UED.ktoe.DE.NFM.OTHER_NFM.LOW_ENTH.TOTAL.TOTAL</t>
  </si>
  <si>
    <t>UED.ktoe.DE.NFM.OTHER_NFM.LOW_ENTH.THERM.DIESEL_LIQBIO</t>
  </si>
  <si>
    <t>UED.ktoe.DE.NFM.OTHER_NFM.LOW_ENTH.THERM.NG_BIOGAS</t>
  </si>
  <si>
    <t>UED.ktoe.DE.NFM.OTHER_NFM.LOW_ENTH.THERM.SOLAR_GEO</t>
  </si>
  <si>
    <t>UED.ktoe.DE.NFM.OTHER_NFM.LOW_ENTH.HP.AMBIENT</t>
  </si>
  <si>
    <t>UED.ktoe.DE.NFM.OTHER_NFM.LOW_ENTH.THERM.ELEC</t>
  </si>
  <si>
    <t>UED.ktoe.DE.NFM.OTHER_NFM.OTH_PRODUCTION.TOTAL.TOTAL</t>
  </si>
  <si>
    <t>UED.ktoe.DE.NFM.OTHER_NFM.OTH_PRODUCTION.THERM.TOTAL</t>
  </si>
  <si>
    <t>UED.ktoe.DE.NFM.OTHER_NFM.OTH_PRODUCTION.THERM.SOLIDS</t>
  </si>
  <si>
    <t>UED.ktoe.DE.NFM.OTHER_NFM.OTH_PRODUCTION.THERM.LPG</t>
  </si>
  <si>
    <t>UED.ktoe.DE.NFM.OTHER_NFM.OTH_PRODUCTION.THERM.DIESEL_LIQBIO</t>
  </si>
  <si>
    <t>UED.ktoe.DE.NFM.OTHER_NFM.OTH_PRODUCTION.THERM.RFO</t>
  </si>
  <si>
    <t>UED.ktoe.DE.NFM.OTHER_NFM.OTH_PRODUCTION.THERM.NG_BIOGAS</t>
  </si>
  <si>
    <t>UED.ktoe.DE.NFM.OTHER_NFM.OTH_PRODUCTION.ELEC.ELEC</t>
  </si>
  <si>
    <t>UED.ktoe.DE.NFM.OTHER_NFM.OTH_PROCESSING.TOTAL.TOTAL</t>
  </si>
  <si>
    <t>UED.ktoe.DE.NFM.OTHER_NFM.OTH_PROCESSING.THERM.TOTAL</t>
  </si>
  <si>
    <t>UED.ktoe.DE.NFM.OTHER_NFM.OTH_PROCESSING.THERM.LPG</t>
  </si>
  <si>
    <t>UED.ktoe.DE.NFM.OTHER_NFM.OTH_PROCESSING.THERM.DIESEL_LIQBIO</t>
  </si>
  <si>
    <t>UED.ktoe.DE.NFM.OTHER_NFM.OTH_PROCESSING.THERM.RFO</t>
  </si>
  <si>
    <t>UED.ktoe.DE.NFM.OTHER_NFM.OTH_PROCESSING.THERM.NG_BIOGAS</t>
  </si>
  <si>
    <t>UED.ktoe.DE.NFM.OTHER_NFM.OTH_PROCESSING.ELEC.ELEC</t>
  </si>
  <si>
    <t>UED.ktoe.DE.NFM.OTHER_NFM.OTH_FINISHING.THERM.TOTAL</t>
  </si>
  <si>
    <t>UED.ktoe.DE.NFM.OTHER_NFM.OTH_FINISHING.THERM.LPG</t>
  </si>
  <si>
    <t>UED.ktoe.DE.NFM.OTHER_NFM.OTH_FINISHING.THERM.DIESEL_LIQBIO</t>
  </si>
  <si>
    <t>UED.ktoe.DE.NFM.OTHER_NFM.OTH_FINISHING.THERM.NG_BIOGAS</t>
  </si>
  <si>
    <t>UED.ktoe.DE.NFM.OTHER_NFM.OTH_FINISHING_STEAM.TOTAL.TOTAL</t>
  </si>
  <si>
    <t>UED.ktoe.DE.NFM.OTHER_NFM.OTH_FINISHING_STEAM.STEAM.SOLIDS</t>
  </si>
  <si>
    <t>UED.ktoe.DE.NFM.OTHER_NFM.OTH_FINISHING_STEAM.STEAM.RFG</t>
  </si>
  <si>
    <t>UED.ktoe.DE.NFM.OTHER_NFM.OTH_FINISHING_STEAM.STEAM.LPG</t>
  </si>
  <si>
    <t>UED.ktoe.DE.NFM.OTHER_NFM.OTH_FINISHING_STEAM.STEAM.DIESEL_LIQBIO</t>
  </si>
  <si>
    <t>UED.ktoe.DE.NFM.OTHER_NFM.OTH_FINISHING_STEAM.STEAM.RFO</t>
  </si>
  <si>
    <t>UED.ktoe.DE.NFM.OTHER_NFM.OTH_FINISHING_STEAM.STEAM.OTHER</t>
  </si>
  <si>
    <t>UED.ktoe.DE.NFM.OTHER_NFM.OTH_FINISHING_STEAM.STEAM.NG_BIOGAS</t>
  </si>
  <si>
    <t>UED.ktoe.DE.NFM.OTHER_NFM.OTH_FINISHING_STEAM.STEAM.DERIVED</t>
  </si>
  <si>
    <t>UED.ktoe.DE.NFM.OTHER_NFM.OTH_FINISHING_STEAM.STEAM.BIOMASS_WASTE</t>
  </si>
  <si>
    <t>UED.ktoe.DE.NFM.OTHER_NFM.OTH_FINISHING_STEAM.STEAM.STEAM_DISTR</t>
  </si>
  <si>
    <t>UED.ktoe.DE.NFM.OTHER_NFM.OTH_FINISHING.ELEC.ELEC</t>
  </si>
  <si>
    <t>FUEL_EMI.ktCO2.DE.NFM.ALUMINA.TOTAL.TOTAL.TOTAL</t>
  </si>
  <si>
    <t>FUEL_EMI.ktCO2.DE.NFM.ALUMINA.LIGHT.GENERIC.ELEC</t>
  </si>
  <si>
    <t>FUEL_EMI.ktCO2.DE.NFM.ALUMINA.AIRCOMP.GENERIC.ELEC</t>
  </si>
  <si>
    <t>FUEL_EMI.ktCO2.DE.NFM.ALUMINA.MOTOR.GENERIC.ELEC</t>
  </si>
  <si>
    <t>FUEL_EMI.ktCO2.DE.NFM.ALUMINA.FANS.GENERIC.ELEC</t>
  </si>
  <si>
    <t>FUEL_EMI.ktCO2.DE.NFM.ALUMINA.LOW_ENTH.TOTAL.TOTAL</t>
  </si>
  <si>
    <t>FUEL_EMI.ktCO2.DE.NFM.ALUMINA.LOW_ENTH.THERM.DIESEL_LIQBIO</t>
  </si>
  <si>
    <t>FUEL_EMI.ktCO2.DE.NFM.ALUMINA.LOW_ENTH.THERM.NG_BIOGAS</t>
  </si>
  <si>
    <t>FUEL_EMI.ktCO2.DE.NFM.ALUMINA.LOW_ENTH.THERM.SOLAR_GEO</t>
  </si>
  <si>
    <t>FUEL_EMI.ktCO2.DE.NFM.ALUMINA.LOW_ENTH.HP.AMBIENT</t>
  </si>
  <si>
    <t>FUEL_EMI.ktCO2.DE.NFM.ALUMINA.LOW_ENTH.THERM.ELEC</t>
  </si>
  <si>
    <t>FUEL_EMI.ktCO2.DE.NFM.ALUMINA.A_PRODUCTION.TOTAL.TOTAL</t>
  </si>
  <si>
    <t>FUEL_EMI.ktCO2.DE.NFM.ALUMINA.A_PRODUCTION.STEAM.SOLIDS</t>
  </si>
  <si>
    <t>FUEL_EMI.ktCO2.DE.NFM.ALUMINA.A_PRODUCTION.STEAM.RFG</t>
  </si>
  <si>
    <t>FUEL_EMI.ktCO2.DE.NFM.ALUMINA.A_PRODUCTION.STEAM.LPG</t>
  </si>
  <si>
    <t>FUEL_EMI.ktCO2.DE.NFM.ALUMINA.A_PRODUCTION.STEAM.DIESEL_LIQBIO</t>
  </si>
  <si>
    <t>FUEL_EMI.ktCO2.DE.NFM.ALUMINA.A_PRODUCTION.STEAM.RFO</t>
  </si>
  <si>
    <t>FUEL_EMI.ktCO2.DE.NFM.ALUMINA.A_PRODUCTION.STEAM.OTHER</t>
  </si>
  <si>
    <t>FUEL_EMI.ktCO2.DE.NFM.ALUMINA.A_PRODUCTION.STEAM.NG_BIOGAS</t>
  </si>
  <si>
    <t>FUEL_EMI.ktCO2.DE.NFM.ALUMINA.A_PRODUCTION.STEAM.DERIVED</t>
  </si>
  <si>
    <t>FUEL_EMI.ktCO2.DE.NFM.ALUMINA.A_PRODUCTION.STEAM.BIOMASS_WASTE</t>
  </si>
  <si>
    <t>FUEL_EMI.ktCO2.DE.NFM.ALUMINA.A_PRODUCTION.STEAM.STEAM_DISTR</t>
  </si>
  <si>
    <t>FUEL_EMI.ktCO2.DE.NFM.ALUMINA.A_REFINING.TOTAL.TOTAL</t>
  </si>
  <si>
    <t>FUEL_EMI.ktCO2.DE.NFM.ALUMINA.A_REFINING.THERM.LPG</t>
  </si>
  <si>
    <t>FUEL_EMI.ktCO2.DE.NFM.ALUMINA.A_REFINING.THERM.DIESEL_LIQBIO</t>
  </si>
  <si>
    <t>FUEL_EMI.ktCO2.DE.NFM.ALUMINA.A_REFINING.THERM.RFO</t>
  </si>
  <si>
    <t>FUEL_EMI.ktCO2.DE.NFM.ALUMINA.A_REFINING.THERM.NG_BIOGAS</t>
  </si>
  <si>
    <t>FUEL_EMI.ktCO2.DE.NFM.ALUMINA.A_REFINING.THERM.ELEC</t>
  </si>
  <si>
    <t>FUEL_EMI.ktCO2.DE.NFM.PRIM_ALU.LIGHT.GENERIC.ELEC</t>
  </si>
  <si>
    <t>FUEL_EMI.ktCO2.DE.NFM.PRIM_ALU.AIRCOMP.GENERIC.ELEC</t>
  </si>
  <si>
    <t>FUEL_EMI.ktCO2.DE.NFM.PRIM_ALU.MOTOR.GENERIC.ELEC</t>
  </si>
  <si>
    <t>FUEL_EMI.ktCO2.DE.NFM.PRIM_ALU.FANS.GENERIC.ELEC</t>
  </si>
  <si>
    <t>FUEL_EMI.ktCO2.DE.NFM.PRIM_ALU.LOW_ENTH.TOTAL.TOTAL</t>
  </si>
  <si>
    <t>FUEL_EMI.ktCO2.DE.NFM.PRIM_ALU.LOW_ENTH.THERM.DIESEL_LIQBIO</t>
  </si>
  <si>
    <t>FUEL_EMI.ktCO2.DE.NFM.PRIM_ALU.LOW_ENTH.THERM.NG_BIOGAS</t>
  </si>
  <si>
    <t>FUEL_EMI.ktCO2.DE.NFM.PRIM_ALU.LOW_ENTH.THERM.SOLAR_GEO</t>
  </si>
  <si>
    <t>FUEL_EMI.ktCO2.DE.NFM.PRIM_ALU.LOW_ENTH.HP.AMBIENT</t>
  </si>
  <si>
    <t>FUEL_EMI.ktCO2.DE.NFM.PRIM_ALU.LOW_ENTH.THERM.ELEC</t>
  </si>
  <si>
    <t>FUEL_EMI.ktCO2.DE.NFM.PRIM_ALU.SMELTING.ELEC.ELEC</t>
  </si>
  <si>
    <t>FUEL_EMI.ktCO2.DE.NFM.PRIM_ALU.PROCESSING.TOTAL.TOTAL</t>
  </si>
  <si>
    <t>FUEL_EMI.ktCO2.DE.NFM.PRIM_ALU.PROCESSING.THERM.TOTAL</t>
  </si>
  <si>
    <t>FUEL_EMI.ktCO2.DE.NFM.PRIM_ALU.PROCESSING.THERM.LPG</t>
  </si>
  <si>
    <t>FUEL_EMI.ktCO2.DE.NFM.PRIM_ALU.PROCESSING.THERM.DIESEL_LIQBIO</t>
  </si>
  <si>
    <t>FUEL_EMI.ktCO2.DE.NFM.PRIM_ALU.PROCESSING.THERM.RFO</t>
  </si>
  <si>
    <t>FUEL_EMI.ktCO2.DE.NFM.PRIM_ALU.PROCESSING.THERM.NG_BIOGAS</t>
  </si>
  <si>
    <t>FUEL_EMI.ktCO2.DE.NFM.PRIM_ALU.PROCESSING.ELEC.ELEC</t>
  </si>
  <si>
    <t>FUEL_EMI.ktCO2.DE.NFM.PRIM_ALU.FINISHING.THERM.TOTAL</t>
  </si>
  <si>
    <t>FUEL_EMI.ktCO2.DE.NFM.PRIM_ALU.FINISHING.THERM.LPG</t>
  </si>
  <si>
    <t>FUEL_EMI.ktCO2.DE.NFM.PRIM_ALU.FINISHING.THERM.DIESEL_LIQBIO</t>
  </si>
  <si>
    <t>FUEL_EMI.ktCO2.DE.NFM.PRIM_ALU.FINISHING.THERM.NG_BIOGAS</t>
  </si>
  <si>
    <t>FUEL_EMI.ktCO2.DE.NFM.PRIM_ALU.FINISHING_STEAM.TOTAL.TOTAL</t>
  </si>
  <si>
    <t>FUEL_EMI.ktCO2.DE.NFM.PRIM_ALU.FINISHING_STEAM.STEAM.SOLIDS</t>
  </si>
  <si>
    <t>FUEL_EMI.ktCO2.DE.NFM.PRIM_ALU.FINISHING_STEAM.STEAM.RFG</t>
  </si>
  <si>
    <t>FUEL_EMI.ktCO2.DE.NFM.PRIM_ALU.FINISHING_STEAM.STEAM.LPG</t>
  </si>
  <si>
    <t>FUEL_EMI.ktCO2.DE.NFM.PRIM_ALU.FINISHING_STEAM.STEAM.DIESEL_LIQBIO</t>
  </si>
  <si>
    <t>FUEL_EMI.ktCO2.DE.NFM.PRIM_ALU.FINISHING_STEAM.STEAM.RFO</t>
  </si>
  <si>
    <t>FUEL_EMI.ktCO2.DE.NFM.PRIM_ALU.FINISHING_STEAM.STEAM.OTHER</t>
  </si>
  <si>
    <t>FUEL_EMI.ktCO2.DE.NFM.PRIM_ALU.FINISHING_STEAM.STEAM.NG_BIOGAS</t>
  </si>
  <si>
    <t>FUEL_EMI.ktCO2.DE.NFM.PRIM_ALU.FINISHING_STEAM.STEAM.DERIVED</t>
  </si>
  <si>
    <t>FUEL_EMI.ktCO2.DE.NFM.PRIM_ALU.FINISHING_STEAM.STEAM.BIOMASS_WASTE</t>
  </si>
  <si>
    <t>FUEL_EMI.ktCO2.DE.NFM.PRIM_ALU.FINISHING_STEAM.STEAM.STEAM_DISTR</t>
  </si>
  <si>
    <t>FUEL_EMI.ktCO2.DE.NFM.PRIM_ALU.FINISHING.ELEC.ELEC</t>
  </si>
  <si>
    <t>PROCESS_EMI.ktCO2.DE.NFM.PRIM_ALU</t>
  </si>
  <si>
    <t>FUEL_EMI.ktCO2.DE.NFM.SEC_ALU.TOTAL.TOTAL.TOTAL</t>
  </si>
  <si>
    <t>FUEL_EMI.ktCO2.DE.NFM.SEC_ALU.LIGHT.GENERIC.ELEC</t>
  </si>
  <si>
    <t>FUEL_EMI.ktCO2.DE.NFM.SEC_ALU.AIRCOMP.GENERIC.ELEC</t>
  </si>
  <si>
    <t>FUEL_EMI.ktCO2.DE.NFM.SEC_ALU.MOTOR.GENERIC.ELEC</t>
  </si>
  <si>
    <t>FUEL_EMI.ktCO2.DE.NFM.SEC_ALU.FANS.GENERIC.ELEC</t>
  </si>
  <si>
    <t>FUEL_EMI.ktCO2.DE.NFM.SEC_ALU.LOW_ENTH.TOTAL.TOTAL</t>
  </si>
  <si>
    <t>FUEL_EMI.ktCO2.DE.NFM.SEC_ALU.LOW_ENTH.THERM.DIESEL_LIQBIO</t>
  </si>
  <si>
    <t>FUEL_EMI.ktCO2.DE.NFM.SEC_ALU.LOW_ENTH.THERM.NG_BIOGAS</t>
  </si>
  <si>
    <t>FUEL_EMI.ktCO2.DE.NFM.SEC_ALU.LOW_ENTH.THERM.SOLAR_GEO</t>
  </si>
  <si>
    <t>FUEL_EMI.ktCO2.DE.NFM.SEC_ALU.LOW_ENTH.HP.AMBIENT</t>
  </si>
  <si>
    <t>FUEL_EMI.ktCO2.DE.NFM.SEC_ALU.LOW_ENTH.THERM.ELEC</t>
  </si>
  <si>
    <t>FUEL_EMI.ktCO2.DE.NFM.SEC_ALU.SEC_REMELTING.TOTAL.TOTAL</t>
  </si>
  <si>
    <t>FUEL_EMI.ktCO2.DE.NFM.SEC_ALU.SEC_REMELTING.THERM.TOTAL</t>
  </si>
  <si>
    <t>FUEL_EMI.ktCO2.DE.NFM.SEC_ALU.SEC_REMELTING.THERM.LPG</t>
  </si>
  <si>
    <t>FUEL_EMI.ktCO2.DE.NFM.SEC_ALU.SEC_REMELTING.THERM.DIESEL_LIQBIO</t>
  </si>
  <si>
    <t>FUEL_EMI.ktCO2.DE.NFM.SEC_ALU.SEC_REMELTING.THERM.RFO</t>
  </si>
  <si>
    <t>FUEL_EMI.ktCO2.DE.NFM.SEC_ALU.SEC_REMELTING.THERM.NG_BIOGAS</t>
  </si>
  <si>
    <t>FUEL_EMI.ktCO2.DE.NFM.SEC_ALU.SEC_REMELTING.ELEC.ELEC</t>
  </si>
  <si>
    <t>FUEL_EMI.ktCO2.DE.NFM.SEC_ALU.SEC_PROCESSING.TOTAL.TOTAL</t>
  </si>
  <si>
    <t>FUEL_EMI.ktCO2.DE.NFM.SEC_ALU.SEC_PROCESSING.THERM.TOTAL</t>
  </si>
  <si>
    <t>FUEL_EMI.ktCO2.DE.NFM.SEC_ALU.SEC_PROCESSING.THERM.LPG</t>
  </si>
  <si>
    <t>FUEL_EMI.ktCO2.DE.NFM.SEC_ALU.SEC_PROCESSING.THERM.DIESEL_LIQBIO</t>
  </si>
  <si>
    <t>FUEL_EMI.ktCO2.DE.NFM.SEC_ALU.SEC_PROCESSING.THERM.RFO</t>
  </si>
  <si>
    <t>FUEL_EMI.ktCO2.DE.NFM.SEC_ALU.SEC_PROCESSING.THERM.NG_BIOGAS</t>
  </si>
  <si>
    <t>FUEL_EMI.ktCO2.DE.NFM.SEC_ALU.SEC_PROCESSING.ELEC.ELEC</t>
  </si>
  <si>
    <t>FUEL_EMI.ktCO2.DE.NFM.SEC_ALU.SEC_FINISHING.THERM.TOTAL</t>
  </si>
  <si>
    <t>FUEL_EMI.ktCO2.DE.NFM.SEC_ALU.SEC_FINISHING.THERM.LPG</t>
  </si>
  <si>
    <t>FUEL_EMI.ktCO2.DE.NFM.SEC_ALU.SEC_FINISHING.THERM.DIESEL_LIQBIO</t>
  </si>
  <si>
    <t>FUEL_EMI.ktCO2.DE.NFM.SEC_ALU.SEC_FINISHING.THERM.NG_BIOGAS</t>
  </si>
  <si>
    <t>FUEL_EMI.ktCO2.DE.NFM.SEC_ALU.SEC_FINISHING_STEAM.TOTAL.TOTAL</t>
  </si>
  <si>
    <t>FUEL_EMI.ktCO2.DE.NFM.SEC_ALU.SEC_FINISHING_STEAM.STEAM.SOLIDS</t>
  </si>
  <si>
    <t>FUEL_EMI.ktCO2.DE.NFM.SEC_ALU.SEC_FINISHING_STEAM.STEAM.RFG</t>
  </si>
  <si>
    <t>FUEL_EMI.ktCO2.DE.NFM.SEC_ALU.SEC_FINISHING_STEAM.STEAM.LPG</t>
  </si>
  <si>
    <t>FUEL_EMI.ktCO2.DE.NFM.SEC_ALU.SEC_FINISHING_STEAM.STEAM.DIESEL_LIQBIO</t>
  </si>
  <si>
    <t>FUEL_EMI.ktCO2.DE.NFM.SEC_ALU.SEC_FINISHING_STEAM.STEAM.RFO</t>
  </si>
  <si>
    <t>FUEL_EMI.ktCO2.DE.NFM.SEC_ALU.SEC_FINISHING_STEAM.STEAM.OTHER</t>
  </si>
  <si>
    <t>FUEL_EMI.ktCO2.DE.NFM.SEC_ALU.SEC_FINISHING_STEAM.STEAM.NG_BIOGAS</t>
  </si>
  <si>
    <t>FUEL_EMI.ktCO2.DE.NFM.SEC_ALU.SEC_FINISHING_STEAM.STEAM.DERIVED</t>
  </si>
  <si>
    <t>FUEL_EMI.ktCO2.DE.NFM.SEC_ALU.SEC_FINISHING_STEAM.STEAM.BIOMASS_WASTE</t>
  </si>
  <si>
    <t>FUEL_EMI.ktCO2.DE.NFM.SEC_ALU.SEC_FINISHING_STEAM.STEAM.STEAM_DISTR</t>
  </si>
  <si>
    <t>FUEL_EMI.ktCO2.DE.NFM.SEC_ALU.SEC_FINISHING.ELEC.ELEC</t>
  </si>
  <si>
    <t>FUEL_EMI.ktCO2.DE.NFM.OTHER_NFM.LIGHT.GENERIC.ELEC</t>
  </si>
  <si>
    <t>FUEL_EMI.ktCO2.DE.NFM.OTHER_NFM.AIRCOMP.GENERIC.ELEC</t>
  </si>
  <si>
    <t>FUEL_EMI.ktCO2.DE.NFM.OTHER_NFM.MOTOR.GENERIC.ELEC</t>
  </si>
  <si>
    <t>FUEL_EMI.ktCO2.DE.NFM.OTHER_NFM.FANS.GENERIC.ELEC</t>
  </si>
  <si>
    <t>FUEL_EMI.ktCO2.DE.NFM.OTHER_NFM.LOW_ENTH.TOTAL.TOTAL</t>
  </si>
  <si>
    <t>FUEL_EMI.ktCO2.DE.NFM.OTHER_NFM.LOW_ENTH.THERM.DIESEL_LIQBIO</t>
  </si>
  <si>
    <t>FUEL_EMI.ktCO2.DE.NFM.OTHER_NFM.LOW_ENTH.THERM.NG_BIOGAS</t>
  </si>
  <si>
    <t>FUEL_EMI.ktCO2.DE.NFM.OTHER_NFM.LOW_ENTH.THERM.SOLAR_GEO</t>
  </si>
  <si>
    <t>FUEL_EMI.ktCO2.DE.NFM.OTHER_NFM.LOW_ENTH.HP.AMBIENT</t>
  </si>
  <si>
    <t>FUEL_EMI.ktCO2.DE.NFM.OTHER_NFM.LOW_ENTH.THERM.ELEC</t>
  </si>
  <si>
    <t>FUEL_EMI.ktCO2.DE.NFM.OTHER_NFM.OTH_PRODUCTION.TOTAL.TOTAL</t>
  </si>
  <si>
    <t>FUEL_EMI.ktCO2.DE.NFM.OTHER_NFM.OTH_PRODUCTION.THERM.TOTAL</t>
  </si>
  <si>
    <t>FUEL_EMI.ktCO2.DE.NFM.OTHER_NFM.OTH_PRODUCTION.THERM.SOLIDS</t>
  </si>
  <si>
    <t>FUEL_EMI.ktCO2.DE.NFM.OTHER_NFM.OTH_PRODUCTION.THERM.LPG</t>
  </si>
  <si>
    <t>FUEL_EMI.ktCO2.DE.NFM.OTHER_NFM.OTH_PRODUCTION.THERM.DIESEL_LIQBIO</t>
  </si>
  <si>
    <t>FUEL_EMI.ktCO2.DE.NFM.OTHER_NFM.OTH_PRODUCTION.THERM.RFO</t>
  </si>
  <si>
    <t>FUEL_EMI.ktCO2.DE.NFM.OTHER_NFM.OTH_PRODUCTION.THERM.NG_BIOGAS</t>
  </si>
  <si>
    <t>FUEL_EMI.ktCO2.DE.NFM.OTHER_NFM.OTH_PRODUCTION.ELEC.ELEC</t>
  </si>
  <si>
    <t>FUEL_EMI.ktCO2.DE.NFM.OTHER_NFM.OTH_PROCESSING.TOTAL.TOTAL</t>
  </si>
  <si>
    <t>FUEL_EMI.ktCO2.DE.NFM.OTHER_NFM.OTH_PROCESSING.THERM.TOTAL</t>
  </si>
  <si>
    <t>FUEL_EMI.ktCO2.DE.NFM.OTHER_NFM.OTH_PROCESSING.THERM.LPG</t>
  </si>
  <si>
    <t>FUEL_EMI.ktCO2.DE.NFM.OTHER_NFM.OTH_PROCESSING.THERM.DIESEL_LIQBIO</t>
  </si>
  <si>
    <t>FUEL_EMI.ktCO2.DE.NFM.OTHER_NFM.OTH_PROCESSING.THERM.RFO</t>
  </si>
  <si>
    <t>FUEL_EMI.ktCO2.DE.NFM.OTHER_NFM.OTH_PROCESSING.THERM.NG_BIOGAS</t>
  </si>
  <si>
    <t>FUEL_EMI.ktCO2.DE.NFM.OTHER_NFM.OTH_PROCESSING.ELEC.ELEC</t>
  </si>
  <si>
    <t>FUEL_EMI.ktCO2.DE.NFM.OTHER_NFM.OTH_FINISHING.THERM.TOTAL</t>
  </si>
  <si>
    <t>FUEL_EMI.ktCO2.DE.NFM.OTHER_NFM.OTH_FINISHING.THERM.LPG</t>
  </si>
  <si>
    <t>FUEL_EMI.ktCO2.DE.NFM.OTHER_NFM.OTH_FINISHING.THERM.DIESEL_LIQBIO</t>
  </si>
  <si>
    <t>FUEL_EMI.ktCO2.DE.NFM.OTHER_NFM.OTH_FINISHING.THERM.NG_BIOGAS</t>
  </si>
  <si>
    <t>FUEL_EMI.ktCO2.DE.NFM.OTHER_NFM.OTH_FINISHING_STEAM.TOTAL.TOTAL</t>
  </si>
  <si>
    <t>FUEL_EMI.ktCO2.DE.NFM.OTHER_NFM.OTH_FINISHING_STEAM.STEAM.SOLIDS</t>
  </si>
  <si>
    <t>FUEL_EMI.ktCO2.DE.NFM.OTHER_NFM.OTH_FINISHING_STEAM.STEAM.RFG</t>
  </si>
  <si>
    <t>FUEL_EMI.ktCO2.DE.NFM.OTHER_NFM.OTH_FINISHING_STEAM.STEAM.LPG</t>
  </si>
  <si>
    <t>FUEL_EMI.ktCO2.DE.NFM.OTHER_NFM.OTH_FINISHING_STEAM.STEAM.DIESEL_LIQBIO</t>
  </si>
  <si>
    <t>FUEL_EMI.ktCO2.DE.NFM.OTHER_NFM.OTH_FINISHING_STEAM.STEAM.RFO</t>
  </si>
  <si>
    <t>FUEL_EMI.ktCO2.DE.NFM.OTHER_NFM.OTH_FINISHING_STEAM.STEAM.OTHER</t>
  </si>
  <si>
    <t>FUEL_EMI.ktCO2.DE.NFM.OTHER_NFM.OTH_FINISHING_STEAM.STEAM.NG_BIOGAS</t>
  </si>
  <si>
    <t>FUEL_EMI.ktCO2.DE.NFM.OTHER_NFM.OTH_FINISHING_STEAM.STEAM.DERIVED</t>
  </si>
  <si>
    <t>FUEL_EMI.ktCO2.DE.NFM.OTHER_NFM.OTH_FINISHING_STEAM.STEAM.BIOMASS_WASTE</t>
  </si>
  <si>
    <t>FUEL_EMI.ktCO2.DE.NFM.OTHER_NFM.OTH_FINISHING_STEAM.STEAM.STEAM_DISTR</t>
  </si>
  <si>
    <t>FUEL_EMI.ktCO2.DE.NFM.OTHER_NFM.OTH_FINISHING.ELEC.ELEC</t>
  </si>
  <si>
    <t>PROCESS_EMI.ktCO2.DE.NFM.OTHER_NFM</t>
  </si>
  <si>
    <t>Aluminium - primary production (without process emissions)</t>
  </si>
  <si>
    <t>Other non-ferrous metals (without process emissions)</t>
  </si>
  <si>
    <t>Basic and other chemicals</t>
  </si>
  <si>
    <t>VA.Meuro2015.DE.CHI.BASIC_CHEM</t>
  </si>
  <si>
    <t>VA.Meuro2015.DE.CHI.OTHER_CHEM</t>
  </si>
  <si>
    <t>VA.Meuro2015.DE.CHI.PHARM</t>
  </si>
  <si>
    <t>Basic chemicals (kt ethylene eq.)</t>
  </si>
  <si>
    <t>OUTPUT.kt.DE.CHI.BASIC_CHEM</t>
  </si>
  <si>
    <t>Other chemicals (kt ethylene eq.)</t>
  </si>
  <si>
    <t>OUTPUT.kt.DE.CHI.OTHER_CHEM</t>
  </si>
  <si>
    <t>Pharmaceutical products etc. (kt ethylene eq.)</t>
  </si>
  <si>
    <t>OUTPUT.kt.DE.CHI.PHARM</t>
  </si>
  <si>
    <t>CAP.kt.DE.CHI.BASIC_CHEM</t>
  </si>
  <si>
    <t>CAP.kt.DE.CHI.OTHER_CHEM</t>
  </si>
  <si>
    <t>CAP.kt.DE.CHI.PHARM</t>
  </si>
  <si>
    <t>NEWCAP.kt.DE.CHI.BASIC_CHEM</t>
  </si>
  <si>
    <t>NEWCAP.kt.DE.CHI.OTHER_CHEM</t>
  </si>
  <si>
    <t>NEWCAP.kt.DE.CHI.PHARM</t>
  </si>
  <si>
    <t>FEC.ktoe.DE.CHI.TOTAL.TOTAL.TOTAL.TOTAL</t>
  </si>
  <si>
    <t>FEC.ktoe.DE.CHI.TOTAL.TOTAL.TOTAL.SOLIDS</t>
  </si>
  <si>
    <t>FEC.ktoe.DE.CHI.TOTAL.TOTAL.TOTAL.RFG</t>
  </si>
  <si>
    <t>FEC.ktoe.DE.CHI.TOTAL.TOTAL.TOTAL.LPG</t>
  </si>
  <si>
    <t>FEC.ktoe.DE.CHI.TOTAL.TOTAL.TOTAL.DIESEL</t>
  </si>
  <si>
    <t>FEC.ktoe.DE.CHI.TOTAL.TOTAL.TOTAL.RFO</t>
  </si>
  <si>
    <t>FEC.ktoe.DE.CHI.TOTAL.TOTAL.TOTAL.OTHER</t>
  </si>
  <si>
    <t>FEC.ktoe.DE.CHI.TOTAL.TOTAL.TOTAL.NG</t>
  </si>
  <si>
    <t>FEC.ktoe.DE.CHI.TOTAL.TOTAL.TOTAL.DERIVED</t>
  </si>
  <si>
    <t>FEC.ktoe.DE.CHI.TOTAL.TOTAL.TOTAL.BIOMASS_WASTE</t>
  </si>
  <si>
    <t>FEC.ktoe.DE.CHI.TOTAL.TOTAL.TOTAL.BIOGAS</t>
  </si>
  <si>
    <t>FEC.ktoe.DE.CHI.TOTAL.TOTAL.TOTAL.LIQBIO</t>
  </si>
  <si>
    <t>FEC.ktoe.DE.CHI.TOTAL.TOTAL.TOTAL.SOLAR</t>
  </si>
  <si>
    <t>FEC.ktoe.DE.CHI.TOTAL.TOTAL.TOTAL.GEO</t>
  </si>
  <si>
    <t>FEC.ktoe.DE.CHI.TOTAL.TOTAL.TOTAL.AMBIENT</t>
  </si>
  <si>
    <t>FEC.ktoe.DE.CHI.TOTAL.TOTAL.TOTAL.STEAM_DISTR</t>
  </si>
  <si>
    <t>FEC.ktoe.DE.CHI.TOTAL.TOTAL.TOTAL.ELEC</t>
  </si>
  <si>
    <t>Non-energy use in the Chemical industry (ktoe)</t>
  </si>
  <si>
    <t>NONENERGY.ktoe.DE.CHI.TOTAL.TOTAL.TOTAL.TOTAL</t>
  </si>
  <si>
    <t>NONENERGY.ktoe.DE.CHI.TOTAL.TOTAL.TOTAL.SOLIDS</t>
  </si>
  <si>
    <t>NONENERGY.ktoe.DE.CHI.TOTAL.TOTAL.TOTAL.RFG</t>
  </si>
  <si>
    <t>NONENERGY.ktoe.DE.CHI.TOTAL.TOTAL.TOTAL.LPG</t>
  </si>
  <si>
    <t>NONENERGY.ktoe.DE.CHI.TOTAL.TOTAL.TOTAL.DIESEL</t>
  </si>
  <si>
    <t>NONENERGY.ktoe.DE.CHI.TOTAL.TOTAL.TOTAL.RFO</t>
  </si>
  <si>
    <t>NONENERGY.ktoe.DE.CHI.TOTAL.TOTAL.TOTAL.OTHER</t>
  </si>
  <si>
    <t>NONENERGY.ktoe.DE.CHI.TOTAL.TOTAL.TOTAL.NAPHTHA</t>
  </si>
  <si>
    <t>NONENERGY.ktoe.DE.CHI.TOTAL.TOTAL.TOTAL.NG_BIOGAS</t>
  </si>
  <si>
    <t>NONENERGY.ktoe.DE.CHI.TOTAL.TOTAL.TOTAL.DERIVED</t>
  </si>
  <si>
    <t>NONENERGY.ktoe.DE.CHI.TOTAL.TOTAL.TOTAL.BIOMASS_WASTE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</si>
  <si>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</si>
  <si>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</si>
  <si>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</si>
  <si>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</si>
  <si>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</si>
  <si>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FEC.ktoe.DE.CHI.BASIC_CHEM.LIGHT.GENERIC.ELEC</t>
  </si>
  <si>
    <t>FEC.ktoe.DE.CHI.BASIC_CHEM.AIRCOMP.GENERIC.ELEC</t>
  </si>
  <si>
    <t>FEC.ktoe.DE.CHI.BASIC_CHEM.MOTOR.GENERIC.ELEC</t>
  </si>
  <si>
    <t>FEC.ktoe.DE.CHI.BASIC_CHEM.FANS.GENERIC.ELEC</t>
  </si>
  <si>
    <t>FEC.ktoe.DE.CHI.BASIC_CHEM.LOW_ENTH.TOTAL.TOTAL</t>
  </si>
  <si>
    <t>FEC.ktoe.DE.CHI.BASIC_CHEM.LOW_ENTH.THERM.DIESEL_LIQBIO</t>
  </si>
  <si>
    <t>FEC.ktoe.DE.CHI.BASIC_CHEM.LOW_ENTH.THERM.NG_BIOGAS</t>
  </si>
  <si>
    <t>FEC.ktoe.DE.CHI.BASIC_CHEM.LOW_ENTH.THERM.SOLAR_GEO</t>
  </si>
  <si>
    <t>FEC.ktoe.DE.CHI.BASIC_CHEM.LOW_ENTH.HP.AMBIENT</t>
  </si>
  <si>
    <t>FEC.ktoe.DE.CHI.BASIC_CHEM.LOW_ENTH.THERM.ELEC</t>
  </si>
  <si>
    <t>Chemicals: Feedstock (energy used as raw material)</t>
  </si>
  <si>
    <t>Chemicals: Steam processing</t>
  </si>
  <si>
    <t>FEC.ktoe.DE.CHI.BASIC_CHEM.PROCESSING.TOTAL.TOTAL</t>
  </si>
  <si>
    <t>FEC.ktoe.DE.CHI.BASIC_CHEM.PROCESSING.STEAM.SOLIDS</t>
  </si>
  <si>
    <t>FEC.ktoe.DE.CHI.BASIC_CHEM.PROCESSING.STEAM.RFG</t>
  </si>
  <si>
    <t>FEC.ktoe.DE.CHI.BASIC_CHEM.PROCESSING.STEAM.LPG</t>
  </si>
  <si>
    <t>FEC.ktoe.DE.CHI.BASIC_CHEM.PROCESSING.STEAM.DIESEL_LIQBIO</t>
  </si>
  <si>
    <t>FEC.ktoe.DE.CHI.BASIC_CHEM.PROCESSING.STEAM.RFO</t>
  </si>
  <si>
    <t>FEC.ktoe.DE.CHI.BASIC_CHEM.PROCESSING.STEAM.OTHER</t>
  </si>
  <si>
    <t>FEC.ktoe.DE.CHI.BASIC_CHEM.PROCESSING.STEAM.NG_BIOGAS</t>
  </si>
  <si>
    <t>FEC.ktoe.DE.CHI.BASIC_CHEM.PROCESSING.STEAM.DERIVED</t>
  </si>
  <si>
    <t>FEC.ktoe.DE.CHI.BASIC_CHEM.PROCESSING.STEAM.BIOMASS_WASTE</t>
  </si>
  <si>
    <t>FEC.ktoe.DE.CHI.BASIC_CHEM.PROCESSING.STEAM.STEAM_DISTR</t>
  </si>
  <si>
    <t>Chemicals: Furnaces</t>
  </si>
  <si>
    <t>FEC.ktoe.DE.CHI.BASIC_CHEM.PROC_HEAT.TOTAL.TOTAL</t>
  </si>
  <si>
    <t>Chemicals: Furnaces - Thermal</t>
  </si>
  <si>
    <t>FEC.ktoe.DE.CHI.BASIC_CHEM.PROC_HEAT.THERM.TOTAL</t>
  </si>
  <si>
    <t>FEC.ktoe.DE.CHI.BASIC_CHEM.PROC_HEAT.THERM.SOLIDS</t>
  </si>
  <si>
    <t>FEC.ktoe.DE.CHI.BASIC_CHEM.PROC_HEAT.THERM.LPG</t>
  </si>
  <si>
    <t>FEC.ktoe.DE.CHI.BASIC_CHEM.PROC_HEAT.THERM.DIESEL_LIQBIO</t>
  </si>
  <si>
    <t>FEC.ktoe.DE.CHI.BASIC_CHEM.PROC_HEAT.THERM.RFO</t>
  </si>
  <si>
    <t>FEC.ktoe.DE.CHI.BASIC_CHEM.PROC_HEAT.THERM.NG_BIOGAS</t>
  </si>
  <si>
    <t>Chemicals: Furnaces - Electric</t>
  </si>
  <si>
    <t>FEC.ktoe.DE.CHI.BASIC_CHEM.PROC_HEAT.ELEC.ELEC</t>
  </si>
  <si>
    <t>Chemicals: Process cooling</t>
  </si>
  <si>
    <t>Chemicals: Process cooling - Natural gas and biogas</t>
  </si>
  <si>
    <t>FEC.ktoe.DE.CHI.BASIC_CHEM.PROC_COOL.THERM.NG_BIOGAS</t>
  </si>
  <si>
    <t>Chemicals: Process cooling - Steam</t>
  </si>
  <si>
    <t>FEC.ktoe.DE.CHI.BASIC_CHEM.PROC_COOL_STEAM.TOTAL.TOTAL</t>
  </si>
  <si>
    <t>FEC.ktoe.DE.CHI.BASIC_CHEM.PROC_COOL_STEAM.STEAM.SOLIDS</t>
  </si>
  <si>
    <t>FEC.ktoe.DE.CHI.BASIC_CHEM.PROC_COOL_STEAM.STEAM.RFG</t>
  </si>
  <si>
    <t>FEC.ktoe.DE.CHI.BASIC_CHEM.PROC_COOL_STEAM.STEAM.LPG</t>
  </si>
  <si>
    <t>FEC.ktoe.DE.CHI.BASIC_CHEM.PROC_COOL_STEAM.STEAM.DIESEL_LIQBIO</t>
  </si>
  <si>
    <t>FEC.ktoe.DE.CHI.BASIC_CHEM.PROC_COOL_STEAM.STEAM.RFO</t>
  </si>
  <si>
    <t>FEC.ktoe.DE.CHI.BASIC_CHEM.PROC_COOL_STEAM.STEAM.OTHER</t>
  </si>
  <si>
    <t>FEC.ktoe.DE.CHI.BASIC_CHEM.PROC_COOL_STEAM.STEAM.NG_BIOGAS</t>
  </si>
  <si>
    <t>FEC.ktoe.DE.CHI.BASIC_CHEM.PROC_COOL_STEAM.STEAM.DERIVED</t>
  </si>
  <si>
    <t>FEC.ktoe.DE.CHI.BASIC_CHEM.PROC_COOL_STEAM.STEAM.BIOMASS_WASTE</t>
  </si>
  <si>
    <t>FEC.ktoe.DE.CHI.BASIC_CHEM.PROC_COOL_STEAM.STEAM.STEAM_DISTR</t>
  </si>
  <si>
    <t>Chemicals: Process cooling - Electric</t>
  </si>
  <si>
    <t>FEC.ktoe.DE.CHI.BASIC_CHEM.PROC_COOL.ELEC.ELEC</t>
  </si>
  <si>
    <t>Chemicals: Generic electric process</t>
  </si>
  <si>
    <t>FEC.ktoe.DE.CHI.BASIC_CHEM.GENERIC.MECH.ELEC</t>
  </si>
  <si>
    <t>FEC.ktoe.DE.CHI.OTHER_CHEM.TOTAL.TOTAL.TOTAL</t>
  </si>
  <si>
    <t>FEC.ktoe.DE.CHI.OTHER_CHEM.LIGHT.GENERIC.ELEC</t>
  </si>
  <si>
    <t>FEC.ktoe.DE.CHI.OTHER_CHEM.AIRCOMP.GENERIC.ELEC</t>
  </si>
  <si>
    <t>FEC.ktoe.DE.CHI.OTHER_CHEM.MOTOR.GENERIC.ELEC</t>
  </si>
  <si>
    <t>FEC.ktoe.DE.CHI.OTHER_CHEM.FANS.GENERIC.ELEC</t>
  </si>
  <si>
    <t>FEC.ktoe.DE.CHI.OTHER_CHEM.LOW_ENTH.TOTAL.TOTAL</t>
  </si>
  <si>
    <t>FEC.ktoe.DE.CHI.OTHER_CHEM.LOW_ENTH.THERM.DIESEL_LIQBIO</t>
  </si>
  <si>
    <t>FEC.ktoe.DE.CHI.OTHER_CHEM.LOW_ENTH.THERM.NG_BIOGAS</t>
  </si>
  <si>
    <t>FEC.ktoe.DE.CHI.OTHER_CHEM.LOW_ENTH.THERM.SOLAR_GEO</t>
  </si>
  <si>
    <t>FEC.ktoe.DE.CHI.OTHER_CHEM.LOW_ENTH.HP.AMBIENT</t>
  </si>
  <si>
    <t>FEC.ktoe.DE.CHI.OTHER_CHEM.LOW_ENTH.THERM.ELEC</t>
  </si>
  <si>
    <t>Chemicals: High-enthalpy heat processing</t>
  </si>
  <si>
    <t>High-enthalpy heat processing - Steam</t>
  </si>
  <si>
    <t>FEC.ktoe.DE.CHI.OTHER_CHEM.PROCESSING_STEAM.TOTAL.TOTAL</t>
  </si>
  <si>
    <t>FEC.ktoe.DE.CHI.OTHER_CHEM.PROCESSING_STEAM.STEAM.SOLIDS</t>
  </si>
  <si>
    <t>FEC.ktoe.DE.CHI.OTHER_CHEM.PROCESSING_STEAM.STEAM.RFG</t>
  </si>
  <si>
    <t>FEC.ktoe.DE.CHI.OTHER_CHEM.PROCESSING_STEAM.STEAM.LPG</t>
  </si>
  <si>
    <t>FEC.ktoe.DE.CHI.OTHER_CHEM.PROCESSING_STEAM.STEAM.DIESEL_LIQBIO</t>
  </si>
  <si>
    <t>FEC.ktoe.DE.CHI.OTHER_CHEM.PROCESSING_STEAM.STEAM.RFO</t>
  </si>
  <si>
    <t>FEC.ktoe.DE.CHI.OTHER_CHEM.PROCESSING_STEAM.STEAM.OTHER</t>
  </si>
  <si>
    <t>FEC.ktoe.DE.CHI.OTHER_CHEM.PROCESSING_STEAM.STEAM.NG_BIOGAS</t>
  </si>
  <si>
    <t>FEC.ktoe.DE.CHI.OTHER_CHEM.PROCESSING_STEAM.STEAM.DERIVED</t>
  </si>
  <si>
    <t>FEC.ktoe.DE.CHI.OTHER_CHEM.PROCESSING_STEAM.STEAM.BIOMASS_WASTE</t>
  </si>
  <si>
    <t>FEC.ktoe.DE.CHI.OTHER_CHEM.PROCESSING_STEAM.STEAM.STEAM_DISTR</t>
  </si>
  <si>
    <t>High-enthalpy heat processing - Electric (microwave)</t>
  </si>
  <si>
    <t>FEC.ktoe.DE.CHI.OTHER_CHEM.PROCESSING.MICROW.ELEC</t>
  </si>
  <si>
    <t>FEC.ktoe.DE.CHI.OTHER_CHEM.PROC_HEAT.TOTAL.TOTAL</t>
  </si>
  <si>
    <t>FEC.ktoe.DE.CHI.OTHER_CHEM.PROC_HEAT.THERM.TOTAL</t>
  </si>
  <si>
    <t>FEC.ktoe.DE.CHI.OTHER_CHEM.PROC_HEAT.THERM.SOLIDS</t>
  </si>
  <si>
    <t>FEC.ktoe.DE.CHI.OTHER_CHEM.PROC_HEAT.THERM.LPG</t>
  </si>
  <si>
    <t>FEC.ktoe.DE.CHI.OTHER_CHEM.PROC_HEAT.THERM.DIESEL_LIQBIO</t>
  </si>
  <si>
    <t>FEC.ktoe.DE.CHI.OTHER_CHEM.PROC_HEAT.THERM.RFO</t>
  </si>
  <si>
    <t>FEC.ktoe.DE.CHI.OTHER_CHEM.PROC_HEAT.THERM.NG_BIOGAS</t>
  </si>
  <si>
    <t>FEC.ktoe.DE.CHI.OTHER_CHEM.PROC_HEAT.ELEC.ELEC</t>
  </si>
  <si>
    <t>FEC.ktoe.DE.CHI.OTHER_CHEM.PROC_COOL.THERM.NG_BIOGAS</t>
  </si>
  <si>
    <t>FEC.ktoe.DE.CHI.OTHER_CHEM.PROC_COOL_STEAM.TOTAL.TOTAL</t>
  </si>
  <si>
    <t>FEC.ktoe.DE.CHI.OTHER_CHEM.PROC_COOL_STEAM.STEAM.SOLIDS</t>
  </si>
  <si>
    <t>FEC.ktoe.DE.CHI.OTHER_CHEM.PROC_COOL_STEAM.STEAM.RFG</t>
  </si>
  <si>
    <t>FEC.ktoe.DE.CHI.OTHER_CHEM.PROC_COOL_STEAM.STEAM.LPG</t>
  </si>
  <si>
    <t>FEC.ktoe.DE.CHI.OTHER_CHEM.PROC_COOL_STEAM.STEAM.DIESEL_LIQBIO</t>
  </si>
  <si>
    <t>FEC.ktoe.DE.CHI.OTHER_CHEM.PROC_COOL_STEAM.STEAM.RFO</t>
  </si>
  <si>
    <t>FEC.ktoe.DE.CHI.OTHER_CHEM.PROC_COOL_STEAM.STEAM.OTHER</t>
  </si>
  <si>
    <t>FEC.ktoe.DE.CHI.OTHER_CHEM.PROC_COOL_STEAM.STEAM.NG_BIOGAS</t>
  </si>
  <si>
    <t>FEC.ktoe.DE.CHI.OTHER_CHEM.PROC_COOL_STEAM.STEAM.DERIVED</t>
  </si>
  <si>
    <t>FEC.ktoe.DE.CHI.OTHER_CHEM.PROC_COOL_STEAM.STEAM.BIOMASS_WASTE</t>
  </si>
  <si>
    <t>FEC.ktoe.DE.CHI.OTHER_CHEM.PROC_COOL_STEAM.STEAM.STEAM_DISTR</t>
  </si>
  <si>
    <t>FEC.ktoe.DE.CHI.OTHER_CHEM.PROC_COOL.ELEC.ELEC</t>
  </si>
  <si>
    <t>FEC.ktoe.DE.CHI.OTHER_CHEM.GENERIC.MECH.ELEC</t>
  </si>
  <si>
    <t>FEC.ktoe.DE.CHI.PHARM.TOTAL.TOTAL.TOTAL</t>
  </si>
  <si>
    <t>FEC.ktoe.DE.CHI.PHARM.LIGHT.GENERIC.ELEC</t>
  </si>
  <si>
    <t>FEC.ktoe.DE.CHI.PHARM.AIRCOMP.GENERIC.ELEC</t>
  </si>
  <si>
    <t>FEC.ktoe.DE.CHI.PHARM.MOTOR.GENERIC.ELEC</t>
  </si>
  <si>
    <t>FEC.ktoe.DE.CHI.PHARM.FANS.GENERIC.ELEC</t>
  </si>
  <si>
    <t>FEC.ktoe.DE.CHI.PHARM.LOW_ENTH.TOTAL.TOTAL</t>
  </si>
  <si>
    <t>FEC.ktoe.DE.CHI.PHARM.LOW_ENTH.THERM.DIESEL_LIQBIO</t>
  </si>
  <si>
    <t>FEC.ktoe.DE.CHI.PHARM.LOW_ENTH.THERM.NG_BIOGAS</t>
  </si>
  <si>
    <t>FEC.ktoe.DE.CHI.PHARM.LOW_ENTH.THERM.SOLAR_GEO</t>
  </si>
  <si>
    <t>FEC.ktoe.DE.CHI.PHARM.LOW_ENTH.HP.AMBIENT</t>
  </si>
  <si>
    <t>FEC.ktoe.DE.CHI.PHARM.LOW_ENTH.THERM.ELEC</t>
  </si>
  <si>
    <t>FEC.ktoe.DE.CHI.PHARM.PROCESSING_STEAM.TOTAL.TOTAL</t>
  </si>
  <si>
    <t>FEC.ktoe.DE.CHI.PHARM.PROCESSING_STEAM.STEAM.SOLIDS</t>
  </si>
  <si>
    <t>FEC.ktoe.DE.CHI.PHARM.PROCESSING_STEAM.STEAM.RFG</t>
  </si>
  <si>
    <t>FEC.ktoe.DE.CHI.PHARM.PROCESSING_STEAM.STEAM.LPG</t>
  </si>
  <si>
    <t>FEC.ktoe.DE.CHI.PHARM.PROCESSING_STEAM.STEAM.DIESEL_LIQBIO</t>
  </si>
  <si>
    <t>FEC.ktoe.DE.CHI.PHARM.PROCESSING_STEAM.STEAM.RFO</t>
  </si>
  <si>
    <t>FEC.ktoe.DE.CHI.PHARM.PROCESSING_STEAM.STEAM.OTHER</t>
  </si>
  <si>
    <t>FEC.ktoe.DE.CHI.PHARM.PROCESSING_STEAM.STEAM.NG_BIOGAS</t>
  </si>
  <si>
    <t>FEC.ktoe.DE.CHI.PHARM.PROCESSING_STEAM.STEAM.DERIVED</t>
  </si>
  <si>
    <t>FEC.ktoe.DE.CHI.PHARM.PROCESSING_STEAM.STEAM.BIOMASS_WASTE</t>
  </si>
  <si>
    <t>FEC.ktoe.DE.CHI.PHARM.PROCESSING_STEAM.STEAM.STEAM_DISTR</t>
  </si>
  <si>
    <t>FEC.ktoe.DE.CHI.PHARM.PROCESSING.MICROW.ELEC</t>
  </si>
  <si>
    <t>FEC.ktoe.DE.CHI.PHARM.PROC_HEAT.TOTAL.TOTAL</t>
  </si>
  <si>
    <t>FEC.ktoe.DE.CHI.PHARM.PROC_HEAT.THERM.TOTAL</t>
  </si>
  <si>
    <t>FEC.ktoe.DE.CHI.PHARM.PROC_HEAT.THERM.SOLIDS</t>
  </si>
  <si>
    <t>FEC.ktoe.DE.CHI.PHARM.PROC_HEAT.THERM.LPG</t>
  </si>
  <si>
    <t>FEC.ktoe.DE.CHI.PHARM.PROC_HEAT.THERM.DIESEL_LIQBIO</t>
  </si>
  <si>
    <t>FEC.ktoe.DE.CHI.PHARM.PROC_HEAT.THERM.RFO</t>
  </si>
  <si>
    <t>FEC.ktoe.DE.CHI.PHARM.PROC_HEAT.THERM.NG_BIOGAS</t>
  </si>
  <si>
    <t>FEC.ktoe.DE.CHI.PHARM.PROC_HEAT.ELEC.ELEC</t>
  </si>
  <si>
    <t>FEC.ktoe.DE.CHI.PHARM.PROC_COOL.THERM.NG_BIOGAS</t>
  </si>
  <si>
    <t>FEC.ktoe.DE.CHI.PHARM.PROC_COOL_STEAM.TOTAL.TOTAL</t>
  </si>
  <si>
    <t>FEC.ktoe.DE.CHI.PHARM.PROC_COOL_STEAM.STEAM.SOLIDS</t>
  </si>
  <si>
    <t>FEC.ktoe.DE.CHI.PHARM.PROC_COOL_STEAM.STEAM.RFG</t>
  </si>
  <si>
    <t>FEC.ktoe.DE.CHI.PHARM.PROC_COOL_STEAM.STEAM.LPG</t>
  </si>
  <si>
    <t>FEC.ktoe.DE.CHI.PHARM.PROC_COOL_STEAM.STEAM.DIESEL_LIQBIO</t>
  </si>
  <si>
    <t>FEC.ktoe.DE.CHI.PHARM.PROC_COOL_STEAM.STEAM.RFO</t>
  </si>
  <si>
    <t>FEC.ktoe.DE.CHI.PHARM.PROC_COOL_STEAM.STEAM.OTHER</t>
  </si>
  <si>
    <t>FEC.ktoe.DE.CHI.PHARM.PROC_COOL_STEAM.STEAM.NG_BIOGAS</t>
  </si>
  <si>
    <t>FEC.ktoe.DE.CHI.PHARM.PROC_COOL_STEAM.STEAM.DERIVED</t>
  </si>
  <si>
    <t>FEC.ktoe.DE.CHI.PHARM.PROC_COOL_STEAM.STEAM.BIOMASS_WASTE</t>
  </si>
  <si>
    <t>FEC.ktoe.DE.CHI.PHARM.PROC_COOL_STEAM.STEAM.STEAM_DISTR</t>
  </si>
  <si>
    <t>FEC.ktoe.DE.CHI.PHARM.PROC_COOL.ELEC.ELEC</t>
  </si>
  <si>
    <t>FEC.ktoe.DE.CHI.PHARM.GENERIC.MECH.ELEC</t>
  </si>
  <si>
    <t>Chemicals: Process cooling - Natural gas</t>
  </si>
  <si>
    <t>UED.ktoe.DE.CHI.BASIC_CHEM.LIGHT.GENERIC.ELEC</t>
  </si>
  <si>
    <t>UED.ktoe.DE.CHI.BASIC_CHEM.AIRCOMP.GENERIC.ELEC</t>
  </si>
  <si>
    <t>UED.ktoe.DE.CHI.BASIC_CHEM.MOTOR.GENERIC.ELEC</t>
  </si>
  <si>
    <t>UED.ktoe.DE.CHI.BASIC_CHEM.FANS.GENERIC.ELEC</t>
  </si>
  <si>
    <t>UED.ktoe.DE.CHI.BASIC_CHEM.LOW_ENTH.TOTAL.TOTAL</t>
  </si>
  <si>
    <t>UED.ktoe.DE.CHI.BASIC_CHEM.LOW_ENTH.THERM.DIESEL_LIQBIO</t>
  </si>
  <si>
    <t>UED.ktoe.DE.CHI.BASIC_CHEM.LOW_ENTH.THERM.NG_BIOGAS</t>
  </si>
  <si>
    <t>UED.ktoe.DE.CHI.BASIC_CHEM.LOW_ENTH.THERM.SOLAR_GEO</t>
  </si>
  <si>
    <t>UED.ktoe.DE.CHI.BASIC_CHEM.LOW_ENTH.HP.AMBIENT</t>
  </si>
  <si>
    <t>UED.ktoe.DE.CHI.BASIC_CHEM.LOW_ENTH.THERM.ELEC</t>
  </si>
  <si>
    <t>UED.ktoe.DE.CHI.BASIC_CHEM.PROCESSING.TOTAL.TOTAL</t>
  </si>
  <si>
    <t>UED.ktoe.DE.CHI.BASIC_CHEM.PROCESSING.STEAM.SOLIDS</t>
  </si>
  <si>
    <t>UED.ktoe.DE.CHI.BASIC_CHEM.PROCESSING.STEAM.RFG</t>
  </si>
  <si>
    <t>UED.ktoe.DE.CHI.BASIC_CHEM.PROCESSING.STEAM.LPG</t>
  </si>
  <si>
    <t>UED.ktoe.DE.CHI.BASIC_CHEM.PROCESSING.STEAM.DIESEL_LIQBIO</t>
  </si>
  <si>
    <t>UED.ktoe.DE.CHI.BASIC_CHEM.PROCESSING.STEAM.RFO</t>
  </si>
  <si>
    <t>UED.ktoe.DE.CHI.BASIC_CHEM.PROCESSING.STEAM.OTHER</t>
  </si>
  <si>
    <t>UED.ktoe.DE.CHI.BASIC_CHEM.PROCESSING.STEAM.NG_BIOGAS</t>
  </si>
  <si>
    <t>UED.ktoe.DE.CHI.BASIC_CHEM.PROCESSING.STEAM.DERIVED</t>
  </si>
  <si>
    <t>UED.ktoe.DE.CHI.BASIC_CHEM.PROCESSING.STEAM.BIOMASS_WASTE</t>
  </si>
  <si>
    <t>UED.ktoe.DE.CHI.BASIC_CHEM.PROCESSING.STEAM.STEAM_DISTR</t>
  </si>
  <si>
    <t>UED.ktoe.DE.CHI.BASIC_CHEM.PROC_HEAT.TOTAL.TOTAL</t>
  </si>
  <si>
    <t>UED.ktoe.DE.CHI.BASIC_CHEM.PROC_HEAT.THERM.TOTAL</t>
  </si>
  <si>
    <t>UED.ktoe.DE.CHI.BASIC_CHEM.PROC_HEAT.THERM.SOLIDS</t>
  </si>
  <si>
    <t>UED.ktoe.DE.CHI.BASIC_CHEM.PROC_HEAT.THERM.LPG</t>
  </si>
  <si>
    <t>UED.ktoe.DE.CHI.BASIC_CHEM.PROC_HEAT.THERM.DIESEL_LIQBIO</t>
  </si>
  <si>
    <t>UED.ktoe.DE.CHI.BASIC_CHEM.PROC_HEAT.THERM.RFO</t>
  </si>
  <si>
    <t>UED.ktoe.DE.CHI.BASIC_CHEM.PROC_HEAT.THERM.NG_BIOGAS</t>
  </si>
  <si>
    <t>UED.ktoe.DE.CHI.BASIC_CHEM.PROC_HEAT.ELEC.ELEC</t>
  </si>
  <si>
    <t>UED.ktoe.DE.CHI.BASIC_CHEM.PROC_COOL.THERM.NG_BIOGAS</t>
  </si>
  <si>
    <t>UED.ktoe.DE.CHI.BASIC_CHEM.PROC_COOL_STEAM.TOTAL.TOTAL</t>
  </si>
  <si>
    <t>UED.ktoe.DE.CHI.BASIC_CHEM.PROC_COOL_STEAM.STEAM.SOLIDS</t>
  </si>
  <si>
    <t>UED.ktoe.DE.CHI.BASIC_CHEM.PROC_COOL_STEAM.STEAM.RFG</t>
  </si>
  <si>
    <t>UED.ktoe.DE.CHI.BASIC_CHEM.PROC_COOL_STEAM.STEAM.LPG</t>
  </si>
  <si>
    <t>UED.ktoe.DE.CHI.BASIC_CHEM.PROC_COOL_STEAM.STEAM.DIESEL_LIQBIO</t>
  </si>
  <si>
    <t>UED.ktoe.DE.CHI.BASIC_CHEM.PROC_COOL_STEAM.STEAM.RFO</t>
  </si>
  <si>
    <t>UED.ktoe.DE.CHI.BASIC_CHEM.PROC_COOL_STEAM.STEAM.OTHER</t>
  </si>
  <si>
    <t>UED.ktoe.DE.CHI.BASIC_CHEM.PROC_COOL_STEAM.STEAM.NG_BIOGAS</t>
  </si>
  <si>
    <t>UED.ktoe.DE.CHI.BASIC_CHEM.PROC_COOL_STEAM.STEAM.DERIVED</t>
  </si>
  <si>
    <t>UED.ktoe.DE.CHI.BASIC_CHEM.PROC_COOL_STEAM.STEAM.BIOMASS_WASTE</t>
  </si>
  <si>
    <t>UED.ktoe.DE.CHI.BASIC_CHEM.PROC_COOL_STEAM.STEAM.STEAM_DISTR</t>
  </si>
  <si>
    <t>UED.ktoe.DE.CHI.BASIC_CHEM.PROC_COOL.ELEC.ELEC</t>
  </si>
  <si>
    <t>UED.ktoe.DE.CHI.BASIC_CHEM.GENERIC.MECH.ELEC</t>
  </si>
  <si>
    <t>UED.ktoe.DE.CHI.OTHER_CHEM.TOTAL.TOTAL.TOTAL</t>
  </si>
  <si>
    <t>UED.ktoe.DE.CHI.OTHER_CHEM.LIGHT.GENERIC.ELEC</t>
  </si>
  <si>
    <t>UED.ktoe.DE.CHI.OTHER_CHEM.AIRCOMP.GENERIC.ELEC</t>
  </si>
  <si>
    <t>UED.ktoe.DE.CHI.OTHER_CHEM.MOTOR.GENERIC.ELEC</t>
  </si>
  <si>
    <t>UED.ktoe.DE.CHI.OTHER_CHEM.FANS.GENERIC.ELEC</t>
  </si>
  <si>
    <t>UED.ktoe.DE.CHI.OTHER_CHEM.LOW_ENTH.TOTAL.TOTAL</t>
  </si>
  <si>
    <t>UED.ktoe.DE.CHI.OTHER_CHEM.LOW_ENTH.THERM.DIESEL_LIQBIO</t>
  </si>
  <si>
    <t>UED.ktoe.DE.CHI.OTHER_CHEM.LOW_ENTH.THERM.NG_BIOGAS</t>
  </si>
  <si>
    <t>UED.ktoe.DE.CHI.OTHER_CHEM.LOW_ENTH.THERM.SOLAR_GEO</t>
  </si>
  <si>
    <t>UED.ktoe.DE.CHI.OTHER_CHEM.LOW_ENTH.HP.AMBIENT</t>
  </si>
  <si>
    <t>UED.ktoe.DE.CHI.OTHER_CHEM.LOW_ENTH.THERM.ELEC</t>
  </si>
  <si>
    <t>UED.ktoe.DE.CHI.OTHER_CHEM.PROCESSING_STEAM.TOTAL.TOTAL</t>
  </si>
  <si>
    <t>UED.ktoe.DE.CHI.OTHER_CHEM.PROCESSING_STEAM.STEAM.SOLIDS</t>
  </si>
  <si>
    <t>UED.ktoe.DE.CHI.OTHER_CHEM.PROCESSING_STEAM.STEAM.RFG</t>
  </si>
  <si>
    <t>UED.ktoe.DE.CHI.OTHER_CHEM.PROCESSING_STEAM.STEAM.LPG</t>
  </si>
  <si>
    <t>UED.ktoe.DE.CHI.OTHER_CHEM.PROCESSING_STEAM.STEAM.DIESEL_LIQBIO</t>
  </si>
  <si>
    <t>UED.ktoe.DE.CHI.OTHER_CHEM.PROCESSING_STEAM.STEAM.RFO</t>
  </si>
  <si>
    <t>UED.ktoe.DE.CHI.OTHER_CHEM.PROCESSING_STEAM.STEAM.OTHER</t>
  </si>
  <si>
    <t>UED.ktoe.DE.CHI.OTHER_CHEM.PROCESSING_STEAM.STEAM.NG_BIOGAS</t>
  </si>
  <si>
    <t>UED.ktoe.DE.CHI.OTHER_CHEM.PROCESSING_STEAM.STEAM.DERIVED</t>
  </si>
  <si>
    <t>UED.ktoe.DE.CHI.OTHER_CHEM.PROCESSING_STEAM.STEAM.BIOMASS_WASTE</t>
  </si>
  <si>
    <t>UED.ktoe.DE.CHI.OTHER_CHEM.PROCESSING_STEAM.STEAM.STEAM_DISTR</t>
  </si>
  <si>
    <t>UED.ktoe.DE.CHI.OTHER_CHEM.PROCESSING.MICROW.ELEC</t>
  </si>
  <si>
    <t>UED.ktoe.DE.CHI.OTHER_CHEM.PROC_HEAT.TOTAL.TOTAL</t>
  </si>
  <si>
    <t>UED.ktoe.DE.CHI.OTHER_CHEM.PROC_HEAT.THERM.TOTAL</t>
  </si>
  <si>
    <t>UED.ktoe.DE.CHI.OTHER_CHEM.PROC_HEAT.THERM.SOLIDS</t>
  </si>
  <si>
    <t>UED.ktoe.DE.CHI.OTHER_CHEM.PROC_HEAT.THERM.LPG</t>
  </si>
  <si>
    <t>UED.ktoe.DE.CHI.OTHER_CHEM.PROC_HEAT.THERM.DIESEL_LIQBIO</t>
  </si>
  <si>
    <t>UED.ktoe.DE.CHI.OTHER_CHEM.PROC_HEAT.THERM.RFO</t>
  </si>
  <si>
    <t>UED.ktoe.DE.CHI.OTHER_CHEM.PROC_HEAT.THERM.NG_BIOGAS</t>
  </si>
  <si>
    <t>UED.ktoe.DE.CHI.OTHER_CHEM.PROC_HEAT.ELEC.ELEC</t>
  </si>
  <si>
    <t>UED.ktoe.DE.CHI.OTHER_CHEM.PROC_COOL.THERM.NG_BIOGAS</t>
  </si>
  <si>
    <t>UED.ktoe.DE.CHI.OTHER_CHEM.PROC_COOL_STEAM.TOTAL.TOTAL</t>
  </si>
  <si>
    <t>UED.ktoe.DE.CHI.OTHER_CHEM.PROC_COOL_STEAM.STEAM.SOLIDS</t>
  </si>
  <si>
    <t>UED.ktoe.DE.CHI.OTHER_CHEM.PROC_COOL_STEAM.STEAM.RFG</t>
  </si>
  <si>
    <t>UED.ktoe.DE.CHI.OTHER_CHEM.PROC_COOL_STEAM.STEAM.LPG</t>
  </si>
  <si>
    <t>UED.ktoe.DE.CHI.OTHER_CHEM.PROC_COOL_STEAM.STEAM.DIESEL_LIQBIO</t>
  </si>
  <si>
    <t>UED.ktoe.DE.CHI.OTHER_CHEM.PROC_COOL_STEAM.STEAM.RFO</t>
  </si>
  <si>
    <t>UED.ktoe.DE.CHI.OTHER_CHEM.PROC_COOL_STEAM.STEAM.OTHER</t>
  </si>
  <si>
    <t>UED.ktoe.DE.CHI.OTHER_CHEM.PROC_COOL_STEAM.STEAM.NG_BIOGAS</t>
  </si>
  <si>
    <t>UED.ktoe.DE.CHI.OTHER_CHEM.PROC_COOL_STEAM.STEAM.DERIVED</t>
  </si>
  <si>
    <t>UED.ktoe.DE.CHI.OTHER_CHEM.PROC_COOL_STEAM.STEAM.BIOMASS_WASTE</t>
  </si>
  <si>
    <t>UED.ktoe.DE.CHI.OTHER_CHEM.PROC_COOL_STEAM.STEAM.STEAM_DISTR</t>
  </si>
  <si>
    <t>UED.ktoe.DE.CHI.OTHER_CHEM.PROC_COOL.ELEC.ELEC</t>
  </si>
  <si>
    <t>UED.ktoe.DE.CHI.OTHER_CHEM.GENERIC.MECH.ELEC</t>
  </si>
  <si>
    <t>UED.ktoe.DE.CHI.PHARM.TOTAL.TOTAL.TOTAL</t>
  </si>
  <si>
    <t>UED.ktoe.DE.CHI.PHARM.LIGHT.GENERIC.ELEC</t>
  </si>
  <si>
    <t>UED.ktoe.DE.CHI.PHARM.AIRCOMP.GENERIC.ELEC</t>
  </si>
  <si>
    <t>UED.ktoe.DE.CHI.PHARM.MOTOR.GENERIC.ELEC</t>
  </si>
  <si>
    <t>UED.ktoe.DE.CHI.PHARM.FANS.GENERIC.ELEC</t>
  </si>
  <si>
    <t>UED.ktoe.DE.CHI.PHARM.LOW_ENTH.TOTAL.TOTAL</t>
  </si>
  <si>
    <t>UED.ktoe.DE.CHI.PHARM.LOW_ENTH.THERM.DIESEL_LIQBIO</t>
  </si>
  <si>
    <t>UED.ktoe.DE.CHI.PHARM.LOW_ENTH.THERM.NG_BIOGAS</t>
  </si>
  <si>
    <t>UED.ktoe.DE.CHI.PHARM.LOW_ENTH.THERM.SOLAR_GEO</t>
  </si>
  <si>
    <t>UED.ktoe.DE.CHI.PHARM.LOW_ENTH.HP.AMBIENT</t>
  </si>
  <si>
    <t>UED.ktoe.DE.CHI.PHARM.LOW_ENTH.THERM.ELEC</t>
  </si>
  <si>
    <t>UED.ktoe.DE.CHI.PHARM.PROCESSING_STEAM.TOTAL.TOTAL</t>
  </si>
  <si>
    <t>UED.ktoe.DE.CHI.PHARM.PROCESSING_STEAM.STEAM.SOLIDS</t>
  </si>
  <si>
    <t>UED.ktoe.DE.CHI.PHARM.PROCESSING_STEAM.STEAM.RFG</t>
  </si>
  <si>
    <t>UED.ktoe.DE.CHI.PHARM.PROCESSING_STEAM.STEAM.LPG</t>
  </si>
  <si>
    <t>UED.ktoe.DE.CHI.PHARM.PROCESSING_STEAM.STEAM.DIESEL_LIQBIO</t>
  </si>
  <si>
    <t>UED.ktoe.DE.CHI.PHARM.PROCESSING_STEAM.STEAM.RFO</t>
  </si>
  <si>
    <t>UED.ktoe.DE.CHI.PHARM.PROCESSING_STEAM.STEAM.OTHER</t>
  </si>
  <si>
    <t>UED.ktoe.DE.CHI.PHARM.PROCESSING_STEAM.STEAM.NG_BIOGAS</t>
  </si>
  <si>
    <t>UED.ktoe.DE.CHI.PHARM.PROCESSING_STEAM.STEAM.DERIVED</t>
  </si>
  <si>
    <t>UED.ktoe.DE.CHI.PHARM.PROCESSING_STEAM.STEAM.BIOMASS_WASTE</t>
  </si>
  <si>
    <t>UED.ktoe.DE.CHI.PHARM.PROCESSING_STEAM.STEAM.STEAM_DISTR</t>
  </si>
  <si>
    <t>UED.ktoe.DE.CHI.PHARM.PROCESSING.MICROW.ELEC</t>
  </si>
  <si>
    <t>UED.ktoe.DE.CHI.PHARM.PROC_HEAT.TOTAL.TOTAL</t>
  </si>
  <si>
    <t>UED.ktoe.DE.CHI.PHARM.PROC_HEAT.THERM.TOTAL</t>
  </si>
  <si>
    <t>UED.ktoe.DE.CHI.PHARM.PROC_HEAT.THERM.SOLIDS</t>
  </si>
  <si>
    <t>UED.ktoe.DE.CHI.PHARM.PROC_HEAT.THERM.LPG</t>
  </si>
  <si>
    <t>UED.ktoe.DE.CHI.PHARM.PROC_HEAT.THERM.DIESEL_LIQBIO</t>
  </si>
  <si>
    <t>UED.ktoe.DE.CHI.PHARM.PROC_HEAT.THERM.RFO</t>
  </si>
  <si>
    <t>UED.ktoe.DE.CHI.PHARM.PROC_HEAT.THERM.NG_BIOGAS</t>
  </si>
  <si>
    <t>UED.ktoe.DE.CHI.PHARM.PROC_HEAT.ELEC.ELEC</t>
  </si>
  <si>
    <t>UED.ktoe.DE.CHI.PHARM.PROC_COOL.THERM.NG_BIOGAS</t>
  </si>
  <si>
    <t>UED.ktoe.DE.CHI.PHARM.PROC_COOL_STEAM.TOTAL.TOTAL</t>
  </si>
  <si>
    <t>UED.ktoe.DE.CHI.PHARM.PROC_COOL_STEAM.STEAM.SOLIDS</t>
  </si>
  <si>
    <t>UED.ktoe.DE.CHI.PHARM.PROC_COOL_STEAM.STEAM.RFG</t>
  </si>
  <si>
    <t>UED.ktoe.DE.CHI.PHARM.PROC_COOL_STEAM.STEAM.LPG</t>
  </si>
  <si>
    <t>UED.ktoe.DE.CHI.PHARM.PROC_COOL_STEAM.STEAM.DIESEL_LIQBIO</t>
  </si>
  <si>
    <t>UED.ktoe.DE.CHI.PHARM.PROC_COOL_STEAM.STEAM.RFO</t>
  </si>
  <si>
    <t>UED.ktoe.DE.CHI.PHARM.PROC_COOL_STEAM.STEAM.OTHER</t>
  </si>
  <si>
    <t>UED.ktoe.DE.CHI.PHARM.PROC_COOL_STEAM.STEAM.NG_BIOGAS</t>
  </si>
  <si>
    <t>UED.ktoe.DE.CHI.PHARM.PROC_COOL_STEAM.STEAM.DERIVED</t>
  </si>
  <si>
    <t>UED.ktoe.DE.CHI.PHARM.PROC_COOL_STEAM.STEAM.BIOMASS_WASTE</t>
  </si>
  <si>
    <t>UED.ktoe.DE.CHI.PHARM.PROC_COOL_STEAM.STEAM.STEAM_DISTR</t>
  </si>
  <si>
    <t>UED.ktoe.DE.CHI.PHARM.PROC_COOL.ELEC.ELEC</t>
  </si>
  <si>
    <t>UED.ktoe.DE.CHI.PHARM.GENERIC.MECH.ELEC</t>
  </si>
  <si>
    <t>Basic chemicals (energy consumption)</t>
  </si>
  <si>
    <t>FUEL_EMI.ktCO2.DE.CHI.BASIC_CHEM.LIGHT.GENERIC.ELEC</t>
  </si>
  <si>
    <t>FUEL_EMI.ktCO2.DE.CHI.BASIC_CHEM.AIRCOMP.GENERIC.ELEC</t>
  </si>
  <si>
    <t>FUEL_EMI.ktCO2.DE.CHI.BASIC_CHEM.MOTOR.GENERIC.ELEC</t>
  </si>
  <si>
    <t>FUEL_EMI.ktCO2.DE.CHI.BASIC_CHEM.FANS.GENERIC.ELEC</t>
  </si>
  <si>
    <t>FUEL_EMI.ktCO2.DE.CHI.BASIC_CHEM.LOW_ENTH.TOTAL.TOTAL</t>
  </si>
  <si>
    <t>FUEL_EMI.ktCO2.DE.CHI.BASIC_CHEM.LOW_ENTH.THERM.DIESEL_LIQBIO</t>
  </si>
  <si>
    <t>FUEL_EMI.ktCO2.DE.CHI.BASIC_CHEM.LOW_ENTH.THERM.NG_BIOGAS</t>
  </si>
  <si>
    <t>FUEL_EMI.ktCO2.DE.CHI.BASIC_CHEM.LOW_ENTH.THERM.SOLAR_GEO</t>
  </si>
  <si>
    <t>FUEL_EMI.ktCO2.DE.CHI.BASIC_CHEM.LOW_ENTH.HP.AMBIENT</t>
  </si>
  <si>
    <t>FUEL_EMI.ktCO2.DE.CHI.BASIC_CHEM.LOW_ENTH.THERM.ELEC</t>
  </si>
  <si>
    <t>FUEL_EMI.ktCO2.DE.CHI.BASIC_CHEM.PROCESSING.TOTAL.TOTAL</t>
  </si>
  <si>
    <t>FUEL_EMI.ktCO2.DE.CHI.BASIC_CHEM.PROCESSING.STEAM.SOLIDS</t>
  </si>
  <si>
    <t>FUEL_EMI.ktCO2.DE.CHI.BASIC_CHEM.PROCESSING.STEAM.RFG</t>
  </si>
  <si>
    <t>FUEL_EMI.ktCO2.DE.CHI.BASIC_CHEM.PROCESSING.STEAM.LPG</t>
  </si>
  <si>
    <t>FUEL_EMI.ktCO2.DE.CHI.BASIC_CHEM.PROCESSING.STEAM.DIESEL_LIQBIO</t>
  </si>
  <si>
    <t>FUEL_EMI.ktCO2.DE.CHI.BASIC_CHEM.PROCESSING.STEAM.RFO</t>
  </si>
  <si>
    <t>FUEL_EMI.ktCO2.DE.CHI.BASIC_CHEM.PROCESSING.STEAM.OTHER</t>
  </si>
  <si>
    <t>FUEL_EMI.ktCO2.DE.CHI.BASIC_CHEM.PROCESSING.STEAM.NG_BIOGAS</t>
  </si>
  <si>
    <t>FUEL_EMI.ktCO2.DE.CHI.BASIC_CHEM.PROCESSING.STEAM.DERIVED</t>
  </si>
  <si>
    <t>FUEL_EMI.ktCO2.DE.CHI.BASIC_CHEM.PROCESSING.STEAM.BIOMASS_WASTE</t>
  </si>
  <si>
    <t>FUEL_EMI.ktCO2.DE.CHI.BASIC_CHEM.PROCESSING.STEAM.STEAM_DISTR</t>
  </si>
  <si>
    <t>FUEL_EMI.ktCO2.DE.CHI.BASIC_CHEM.PROC_HEAT.TOTAL.TOTAL</t>
  </si>
  <si>
    <t>FUEL_EMI.ktCO2.DE.CHI.BASIC_CHEM.PROC_HEAT.THERM.TOTAL</t>
  </si>
  <si>
    <t>FUEL_EMI.ktCO2.DE.CHI.BASIC_CHEM.PROC_HEAT.THERM.SOLIDS</t>
  </si>
  <si>
    <t>FUEL_EMI.ktCO2.DE.CHI.BASIC_CHEM.PROC_HEAT.THERM.LPG</t>
  </si>
  <si>
    <t>FUEL_EMI.ktCO2.DE.CHI.BASIC_CHEM.PROC_HEAT.THERM.DIESEL_LIQBIO</t>
  </si>
  <si>
    <t>FUEL_EMI.ktCO2.DE.CHI.BASIC_CHEM.PROC_HEAT.THERM.RFO</t>
  </si>
  <si>
    <t>FUEL_EMI.ktCO2.DE.CHI.BASIC_CHEM.PROC_HEAT.THERM.NG_BIOGAS</t>
  </si>
  <si>
    <t>FUEL_EMI.ktCO2.DE.CHI.BASIC_CHEM.PROC_HEAT.ELEC.ELEC</t>
  </si>
  <si>
    <t>FUEL_EMI.ktCO2.DE.CHI.BASIC_CHEM.PROC_COOL.THERM.NG_BIOGAS</t>
  </si>
  <si>
    <t>FUEL_EMI.ktCO2.DE.CHI.BASIC_CHEM.PROC_COOL_STEAM.TOTAL.TOTAL</t>
  </si>
  <si>
    <t>FUEL_EMI.ktCO2.DE.CHI.BASIC_CHEM.PROC_COOL_STEAM.STEAM.SOLIDS</t>
  </si>
  <si>
    <t>FUEL_EMI.ktCO2.DE.CHI.BASIC_CHEM.PROC_COOL_STEAM.STEAM.RFG</t>
  </si>
  <si>
    <t>FUEL_EMI.ktCO2.DE.CHI.BASIC_CHEM.PROC_COOL_STEAM.STEAM.LPG</t>
  </si>
  <si>
    <t>FUEL_EMI.ktCO2.DE.CHI.BASIC_CHEM.PROC_COOL_STEAM.STEAM.DIESEL_LIQBIO</t>
  </si>
  <si>
    <t>FUEL_EMI.ktCO2.DE.CHI.BASIC_CHEM.PROC_COOL_STEAM.STEAM.RFO</t>
  </si>
  <si>
    <t>FUEL_EMI.ktCO2.DE.CHI.BASIC_CHEM.PROC_COOL_STEAM.STEAM.OTHER</t>
  </si>
  <si>
    <t>FUEL_EMI.ktCO2.DE.CHI.BASIC_CHEM.PROC_COOL_STEAM.STEAM.NG_BIOGAS</t>
  </si>
  <si>
    <t>FUEL_EMI.ktCO2.DE.CHI.BASIC_CHEM.PROC_COOL_STEAM.STEAM.DERIVED</t>
  </si>
  <si>
    <t>FUEL_EMI.ktCO2.DE.CHI.BASIC_CHEM.PROC_COOL_STEAM.STEAM.BIOMASS_WASTE</t>
  </si>
  <si>
    <t>FUEL_EMI.ktCO2.DE.CHI.BASIC_CHEM.PROC_COOL_STEAM.STEAM.STEAM_DISTR</t>
  </si>
  <si>
    <t>FUEL_EMI.ktCO2.DE.CHI.BASIC_CHEM.PROC_COOL.ELEC.ELEC</t>
  </si>
  <si>
    <t>FUEL_EMI.ktCO2.DE.CHI.BASIC_CHEM.GENERIC.MECH.ELEC</t>
  </si>
  <si>
    <t>PROCESS_EMI.ktCO2.DE.CHI.BASIC_CHEM</t>
  </si>
  <si>
    <t>FUEL_EMI.ktCO2.DE.CHI.OTHER_CHEM.LIGHT.GENERIC.ELEC</t>
  </si>
  <si>
    <t>FUEL_EMI.ktCO2.DE.CHI.OTHER_CHEM.AIRCOMP.GENERIC.ELEC</t>
  </si>
  <si>
    <t>FUEL_EMI.ktCO2.DE.CHI.OTHER_CHEM.MOTOR.GENERIC.ELEC</t>
  </si>
  <si>
    <t>FUEL_EMI.ktCO2.DE.CHI.OTHER_CHEM.FANS.GENERIC.ELEC</t>
  </si>
  <si>
    <t>FUEL_EMI.ktCO2.DE.CHI.OTHER_CHEM.LOW_ENTH.TOTAL.TOTAL</t>
  </si>
  <si>
    <t>FUEL_EMI.ktCO2.DE.CHI.OTHER_CHEM.LOW_ENTH.THERM.DIESEL_LIQBIO</t>
  </si>
  <si>
    <t>FUEL_EMI.ktCO2.DE.CHI.OTHER_CHEM.LOW_ENTH.THERM.NG_BIOGAS</t>
  </si>
  <si>
    <t>FUEL_EMI.ktCO2.DE.CHI.OTHER_CHEM.LOW_ENTH.THERM.SOLAR_GEO</t>
  </si>
  <si>
    <t>FUEL_EMI.ktCO2.DE.CHI.OTHER_CHEM.LOW_ENTH.HP.AMBIENT</t>
  </si>
  <si>
    <t>FUEL_EMI.ktCO2.DE.CHI.OTHER_CHEM.LOW_ENTH.THERM.ELEC</t>
  </si>
  <si>
    <t>FUEL_EMI.ktCO2.DE.CHI.OTHER_CHEM.PROCESSING_STEAM.TOTAL.TOTAL</t>
  </si>
  <si>
    <t>FUEL_EMI.ktCO2.DE.CHI.OTHER_CHEM.PROCESSING_STEAM.STEAM.SOLIDS</t>
  </si>
  <si>
    <t>FUEL_EMI.ktCO2.DE.CHI.OTHER_CHEM.PROCESSING_STEAM.STEAM.RFG</t>
  </si>
  <si>
    <t>FUEL_EMI.ktCO2.DE.CHI.OTHER_CHEM.PROCESSING_STEAM.STEAM.LPG</t>
  </si>
  <si>
    <t>FUEL_EMI.ktCO2.DE.CHI.OTHER_CHEM.PROCESSING_STEAM.STEAM.DIESEL_LIQBIO</t>
  </si>
  <si>
    <t>FUEL_EMI.ktCO2.DE.CHI.OTHER_CHEM.PROCESSING_STEAM.STEAM.RFO</t>
  </si>
  <si>
    <t>FUEL_EMI.ktCO2.DE.CHI.OTHER_CHEM.PROCESSING_STEAM.STEAM.OTHER</t>
  </si>
  <si>
    <t>FUEL_EMI.ktCO2.DE.CHI.OTHER_CHEM.PROCESSING_STEAM.STEAM.NG_BIOGAS</t>
  </si>
  <si>
    <t>FUEL_EMI.ktCO2.DE.CHI.OTHER_CHEM.PROCESSING_STEAM.STEAM.DERIVED</t>
  </si>
  <si>
    <t>FUEL_EMI.ktCO2.DE.CHI.OTHER_CHEM.PROCESSING_STEAM.STEAM.BIOMASS_WASTE</t>
  </si>
  <si>
    <t>FUEL_EMI.ktCO2.DE.CHI.OTHER_CHEM.PROCESSING_STEAM.STEAM.STEAM_DISTR</t>
  </si>
  <si>
    <t>FUEL_EMI.ktCO2.DE.CHI.OTHER_CHEM.PROCESSING.MICROW.ELEC</t>
  </si>
  <si>
    <t>FUEL_EMI.ktCO2.DE.CHI.OTHER_CHEM.PROC_HEAT.TOTAL.TOTAL</t>
  </si>
  <si>
    <t>FUEL_EMI.ktCO2.DE.CHI.OTHER_CHEM.PROC_HEAT.THERM.TOTAL</t>
  </si>
  <si>
    <t>FUEL_EMI.ktCO2.DE.CHI.OTHER_CHEM.PROC_HEAT.THERM.SOLIDS</t>
  </si>
  <si>
    <t>FUEL_EMI.ktCO2.DE.CHI.OTHER_CHEM.PROC_HEAT.THERM.LPG</t>
  </si>
  <si>
    <t>FUEL_EMI.ktCO2.DE.CHI.OTHER_CHEM.PROC_HEAT.THERM.DIESEL_LIQBIO</t>
  </si>
  <si>
    <t>FUEL_EMI.ktCO2.DE.CHI.OTHER_CHEM.PROC_HEAT.THERM.RFO</t>
  </si>
  <si>
    <t>FUEL_EMI.ktCO2.DE.CHI.OTHER_CHEM.PROC_HEAT.THERM.NG_BIOGAS</t>
  </si>
  <si>
    <t>FUEL_EMI.ktCO2.DE.CHI.OTHER_CHEM.PROC_HEAT.ELEC.ELEC</t>
  </si>
  <si>
    <t>FUEL_EMI.ktCO2.DE.CHI.OTHER_CHEM.PROC_COOL.THERM.NG_BIOGAS</t>
  </si>
  <si>
    <t>FUEL_EMI.ktCO2.DE.CHI.OTHER_CHEM.PROC_COOL_STEAM.TOTAL.TOTAL</t>
  </si>
  <si>
    <t>FUEL_EMI.ktCO2.DE.CHI.OTHER_CHEM.PROC_COOL_STEAM.STEAM.SOLIDS</t>
  </si>
  <si>
    <t>FUEL_EMI.ktCO2.DE.CHI.OTHER_CHEM.PROC_COOL_STEAM.STEAM.RFG</t>
  </si>
  <si>
    <t>FUEL_EMI.ktCO2.DE.CHI.OTHER_CHEM.PROC_COOL_STEAM.STEAM.LPG</t>
  </si>
  <si>
    <t>FUEL_EMI.ktCO2.DE.CHI.OTHER_CHEM.PROC_COOL_STEAM.STEAM.DIESEL_LIQBIO</t>
  </si>
  <si>
    <t>FUEL_EMI.ktCO2.DE.CHI.OTHER_CHEM.PROC_COOL_STEAM.STEAM.RFO</t>
  </si>
  <si>
    <t>FUEL_EMI.ktCO2.DE.CHI.OTHER_CHEM.PROC_COOL_STEAM.STEAM.OTHER</t>
  </si>
  <si>
    <t>FUEL_EMI.ktCO2.DE.CHI.OTHER_CHEM.PROC_COOL_STEAM.STEAM.NG_BIOGAS</t>
  </si>
  <si>
    <t>FUEL_EMI.ktCO2.DE.CHI.OTHER_CHEM.PROC_COOL_STEAM.STEAM.DERIVED</t>
  </si>
  <si>
    <t>FUEL_EMI.ktCO2.DE.CHI.OTHER_CHEM.PROC_COOL_STEAM.STEAM.BIOMASS_WASTE</t>
  </si>
  <si>
    <t>FUEL_EMI.ktCO2.DE.CHI.OTHER_CHEM.PROC_COOL_STEAM.STEAM.STEAM_DISTR</t>
  </si>
  <si>
    <t>FUEL_EMI.ktCO2.DE.CHI.OTHER_CHEM.PROC_COOL.ELEC.ELEC</t>
  </si>
  <si>
    <t>FUEL_EMI.ktCO2.DE.CHI.OTHER_CHEM.GENERIC.MECH.ELEC</t>
  </si>
  <si>
    <t>PROCESS_EMI.ktCO2.DE.CHI.OTHER_CHEM</t>
  </si>
  <si>
    <t>FUEL_EMI.ktCO2.DE.CHI.PHARM.TOTAL.TOTAL.TOTAL</t>
  </si>
  <si>
    <t>FUEL_EMI.ktCO2.DE.CHI.PHARM.LIGHT.GENERIC.ELEC</t>
  </si>
  <si>
    <t>FUEL_EMI.ktCO2.DE.CHI.PHARM.AIRCOMP.GENERIC.ELEC</t>
  </si>
  <si>
    <t>FUEL_EMI.ktCO2.DE.CHI.PHARM.MOTOR.GENERIC.ELEC</t>
  </si>
  <si>
    <t>FUEL_EMI.ktCO2.DE.CHI.PHARM.FANS.GENERIC.ELEC</t>
  </si>
  <si>
    <t>FUEL_EMI.ktCO2.DE.CHI.PHARM.LOW_ENTH.TOTAL.TOTAL</t>
  </si>
  <si>
    <t>FUEL_EMI.ktCO2.DE.CHI.PHARM.LOW_ENTH.THERM.DIESEL_LIQBIO</t>
  </si>
  <si>
    <t>FUEL_EMI.ktCO2.DE.CHI.PHARM.LOW_ENTH.THERM.NG_BIOGAS</t>
  </si>
  <si>
    <t>FUEL_EMI.ktCO2.DE.CHI.PHARM.LOW_ENTH.THERM.SOLAR_GEO</t>
  </si>
  <si>
    <t>FUEL_EMI.ktCO2.DE.CHI.PHARM.LOW_ENTH.HP.AMBIENT</t>
  </si>
  <si>
    <t>FUEL_EMI.ktCO2.DE.CHI.PHARM.LOW_ENTH.THERM.ELEC</t>
  </si>
  <si>
    <t>FUEL_EMI.ktCO2.DE.CHI.PHARM.PROCESSING_STEAM.TOTAL.TOTAL</t>
  </si>
  <si>
    <t>FUEL_EMI.ktCO2.DE.CHI.PHARM.PROCESSING_STEAM.STEAM.SOLIDS</t>
  </si>
  <si>
    <t>FUEL_EMI.ktCO2.DE.CHI.PHARM.PROCESSING_STEAM.STEAM.RFG</t>
  </si>
  <si>
    <t>FUEL_EMI.ktCO2.DE.CHI.PHARM.PROCESSING_STEAM.STEAM.LPG</t>
  </si>
  <si>
    <t>FUEL_EMI.ktCO2.DE.CHI.PHARM.PROCESSING_STEAM.STEAM.DIESEL_LIQBIO</t>
  </si>
  <si>
    <t>FUEL_EMI.ktCO2.DE.CHI.PHARM.PROCESSING_STEAM.STEAM.RFO</t>
  </si>
  <si>
    <t>FUEL_EMI.ktCO2.DE.CHI.PHARM.PROCESSING_STEAM.STEAM.OTHER</t>
  </si>
  <si>
    <t>FUEL_EMI.ktCO2.DE.CHI.PHARM.PROCESSING_STEAM.STEAM.NG_BIOGAS</t>
  </si>
  <si>
    <t>FUEL_EMI.ktCO2.DE.CHI.PHARM.PROCESSING_STEAM.STEAM.DERIVED</t>
  </si>
  <si>
    <t>FUEL_EMI.ktCO2.DE.CHI.PHARM.PROCESSING_STEAM.STEAM.BIOMASS_WASTE</t>
  </si>
  <si>
    <t>FUEL_EMI.ktCO2.DE.CHI.PHARM.PROCESSING_STEAM.STEAM.STEAM_DISTR</t>
  </si>
  <si>
    <t>FUEL_EMI.ktCO2.DE.CHI.PHARM.PROCESSING.MICROW.ELEC</t>
  </si>
  <si>
    <t>FUEL_EMI.ktCO2.DE.CHI.PHARM.PROC_HEAT.TOTAL.TOTAL</t>
  </si>
  <si>
    <t>FUEL_EMI.ktCO2.DE.CHI.PHARM.PROC_HEAT.THERM.TOTAL</t>
  </si>
  <si>
    <t>FUEL_EMI.ktCO2.DE.CHI.PHARM.PROC_HEAT.THERM.SOLIDS</t>
  </si>
  <si>
    <t>FUEL_EMI.ktCO2.DE.CHI.PHARM.PROC_HEAT.THERM.LPG</t>
  </si>
  <si>
    <t>FUEL_EMI.ktCO2.DE.CHI.PHARM.PROC_HEAT.THERM.DIESEL_LIQBIO</t>
  </si>
  <si>
    <t>FUEL_EMI.ktCO2.DE.CHI.PHARM.PROC_HEAT.THERM.RFO</t>
  </si>
  <si>
    <t>FUEL_EMI.ktCO2.DE.CHI.PHARM.PROC_HEAT.THERM.NG_BIOGAS</t>
  </si>
  <si>
    <t>FUEL_EMI.ktCO2.DE.CHI.PHARM.PROC_HEAT.ELEC.ELEC</t>
  </si>
  <si>
    <t>FUEL_EMI.ktCO2.DE.CHI.PHARM.PROC_COOL.THERM.NG_BIOGAS</t>
  </si>
  <si>
    <t>FUEL_EMI.ktCO2.DE.CHI.PHARM.PROC_COOL_STEAM.TOTAL.TOTAL</t>
  </si>
  <si>
    <t>FUEL_EMI.ktCO2.DE.CHI.PHARM.PROC_COOL_STEAM.STEAM.SOLIDS</t>
  </si>
  <si>
    <t>FUEL_EMI.ktCO2.DE.CHI.PHARM.PROC_COOL_STEAM.STEAM.RFG</t>
  </si>
  <si>
    <t>FUEL_EMI.ktCO2.DE.CHI.PHARM.PROC_COOL_STEAM.STEAM.LPG</t>
  </si>
  <si>
    <t>FUEL_EMI.ktCO2.DE.CHI.PHARM.PROC_COOL_STEAM.STEAM.DIESEL_LIQBIO</t>
  </si>
  <si>
    <t>FUEL_EMI.ktCO2.DE.CHI.PHARM.PROC_COOL_STEAM.STEAM.RFO</t>
  </si>
  <si>
    <t>FUEL_EMI.ktCO2.DE.CHI.PHARM.PROC_COOL_STEAM.STEAM.OTHER</t>
  </si>
  <si>
    <t>FUEL_EMI.ktCO2.DE.CHI.PHARM.PROC_COOL_STEAM.STEAM.NG_BIOGAS</t>
  </si>
  <si>
    <t>FUEL_EMI.ktCO2.DE.CHI.PHARM.PROC_COOL_STEAM.STEAM.DERIVED</t>
  </si>
  <si>
    <t>FUEL_EMI.ktCO2.DE.CHI.PHARM.PROC_COOL_STEAM.STEAM.BIOMASS_WASTE</t>
  </si>
  <si>
    <t>FUEL_EMI.ktCO2.DE.CHI.PHARM.PROC_COOL_STEAM.STEAM.STEAM_DISTR</t>
  </si>
  <si>
    <t>FUEL_EMI.ktCO2.DE.CHI.PHARM.PROC_COOL.ELEC.ELEC</t>
  </si>
  <si>
    <t>FUEL_EMI.ktCO2.DE.CHI.PHARM.GENERIC.MECH.ELEC</t>
  </si>
  <si>
    <t>Basic chemicals (over energy consumption, without process emissions)</t>
  </si>
  <si>
    <t>Other chemicals (without process emissions)</t>
  </si>
  <si>
    <t>VA.Meuro2015.DE.NMM.CEM</t>
  </si>
  <si>
    <t>VA.Meuro2015.DE.NMM.CER</t>
  </si>
  <si>
    <t>VA.Meuro2015.DE.NMM.GLASS</t>
  </si>
  <si>
    <t>Cement (kt)</t>
  </si>
  <si>
    <t>OUTPUT.kt.DE.NMM.CEM</t>
  </si>
  <si>
    <t>Ceramics &amp; other NMM (kt bricks eq.)</t>
  </si>
  <si>
    <t>OUTPUT.kt.DE.NMM.CER</t>
  </si>
  <si>
    <t>Glass production  (kt)</t>
  </si>
  <si>
    <t>OUTPUT.kt.DE.NMM.GLASS</t>
  </si>
  <si>
    <t>CAP.kt.DE.NMM.CEM</t>
  </si>
  <si>
    <t>CAP.kt.DE.NMM.CER</t>
  </si>
  <si>
    <t>CAP.kt.DE.NMM.GLASS</t>
  </si>
  <si>
    <t>NEWCAP.kt.DE.NMM.CEM</t>
  </si>
  <si>
    <t>NEWCAP.kt.DE.NMM.CER</t>
  </si>
  <si>
    <t>NEWCAP.kt.DE.NMM.GLASS</t>
  </si>
  <si>
    <t>FEC.ktoe.DE.NMM.TOTAL.TOTAL.TOTAL.TOTAL</t>
  </si>
  <si>
    <t>FEC.ktoe.DE.NMM.TOTAL.TOTAL.TOTAL.SOLIDS</t>
  </si>
  <si>
    <t>FEC.ktoe.DE.NMM.TOTAL.TOTAL.TOTAL.RFG</t>
  </si>
  <si>
    <t>FEC.ktoe.DE.NMM.TOTAL.TOTAL.TOTAL.LPG</t>
  </si>
  <si>
    <t>FEC.ktoe.DE.NMM.TOTAL.TOTAL.TOTAL.DIESEL</t>
  </si>
  <si>
    <t>FEC.ktoe.DE.NMM.TOTAL.TOTAL.TOTAL.RFO</t>
  </si>
  <si>
    <t>FEC.ktoe.DE.NMM.TOTAL.TOTAL.TOTAL.OTHER</t>
  </si>
  <si>
    <t>FEC.ktoe.DE.NMM.TOTAL.TOTAL.TOTAL.NG</t>
  </si>
  <si>
    <t>FEC.ktoe.DE.NMM.TOTAL.TOTAL.TOTAL.DERIVED</t>
  </si>
  <si>
    <t>FEC.ktoe.DE.NMM.TOTAL.TOTAL.TOTAL.BIOMASS_WASTE</t>
  </si>
  <si>
    <t>FEC.ktoe.DE.NMM.TOTAL.TOTAL.TOTAL.BIOGAS</t>
  </si>
  <si>
    <t>FEC.ktoe.DE.NMM.TOTAL.TOTAL.TOTAL.LIQBIO</t>
  </si>
  <si>
    <t>FEC.ktoe.DE.NMM.TOTAL.TOTAL.TOTAL.SOLAR</t>
  </si>
  <si>
    <t>FEC.ktoe.DE.NMM.TOTAL.TOTAL.TOTAL.GEO</t>
  </si>
  <si>
    <t>FEC.ktoe.DE.NMM.TOTAL.TOTAL.TOTAL.AMBIENT</t>
  </si>
  <si>
    <t>FEC.ktoe.DE.NMM.TOTAL.TOTAL.TOTAL.STEAM_DISTR</t>
  </si>
  <si>
    <t>FEC.ktoe.DE.NMM.TOTAL.TOTAL.TOTAL.ELEC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</si>
  <si>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</si>
  <si>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</si>
  <si>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</si>
  <si>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FEC.ktoe.DE.NMM.CEM.TOTAL.TOTAL.TOTAL</t>
  </si>
  <si>
    <t>FEC.ktoe.DE.NMM.CEM.LIGHT.GENERIC.ELEC</t>
  </si>
  <si>
    <t>FEC.ktoe.DE.NMM.CEM.AIRCOMP.GENERIC.ELEC</t>
  </si>
  <si>
    <t>FEC.ktoe.DE.NMM.CEM.MOTOR.GENERIC.ELEC</t>
  </si>
  <si>
    <t>FEC.ktoe.DE.NMM.CEM.FANS.GENERIC.ELEC</t>
  </si>
  <si>
    <t>FEC.ktoe.DE.NMM.CEM.LOW_ENTH.TOTAL.TOTAL</t>
  </si>
  <si>
    <t>FEC.ktoe.DE.NMM.CEM.LOW_ENTH.THERM.DIESEL_LIQBIO</t>
  </si>
  <si>
    <t>FEC.ktoe.DE.NMM.CEM.LOW_ENTH.THERM.NG_BIOGAS</t>
  </si>
  <si>
    <t>FEC.ktoe.DE.NMM.CEM.LOW_ENTH.THERM.SOLAR_GEO</t>
  </si>
  <si>
    <t>FEC.ktoe.DE.NMM.CEM.LOW_ENTH.HP.AMBIENT</t>
  </si>
  <si>
    <t>FEC.ktoe.DE.NMM.CEM.LOW_ENTH.THERM.ELEC</t>
  </si>
  <si>
    <t>Cement: Grinding, milling of raw material</t>
  </si>
  <si>
    <t>FEC.ktoe.DE.NMM.CEM.GRINDING_RAW.MECH.ELEC</t>
  </si>
  <si>
    <t>Cement: Pre-heating and pre-calcination</t>
  </si>
  <si>
    <t>FEC.ktoe.DE.NMM.CEM.PREHEAT.TOTAL.TOTAL</t>
  </si>
  <si>
    <t>FEC.ktoe.DE.NMM.CEM.PREHEAT.THERM.SOLIDS</t>
  </si>
  <si>
    <t>FEC.ktoe.DE.NMM.CEM.PREHEAT.THERM.LPG</t>
  </si>
  <si>
    <t>FEC.ktoe.DE.NMM.CEM.PREHEAT.THERM.DIESEL_LIQBIO</t>
  </si>
  <si>
    <t>FEC.ktoe.DE.NMM.CEM.PREHEAT.THERM.RFO</t>
  </si>
  <si>
    <t>FEC.ktoe.DE.NMM.CEM.PREHEAT.THERM.OTHER</t>
  </si>
  <si>
    <t>FEC.ktoe.DE.NMM.CEM.PREHEAT.THERM.NG_BIOGAS</t>
  </si>
  <si>
    <t>FEC.ktoe.DE.NMM.CEM.PREHEAT.THERM.BIOMASS_WASTE</t>
  </si>
  <si>
    <t>Cement: Clinker production (kilns)</t>
  </si>
  <si>
    <t>FEC.ktoe.DE.NMM.CEM.KILN.TOTAL.TOTAL</t>
  </si>
  <si>
    <t>FEC.ktoe.DE.NMM.CEM.KILN.THERM.SOLIDS</t>
  </si>
  <si>
    <t>FEC.ktoe.DE.NMM.CEM.KILN.THERM.LPG</t>
  </si>
  <si>
    <t>FEC.ktoe.DE.NMM.CEM.KILN.THERM.DIESEL_LIQBIO</t>
  </si>
  <si>
    <t>FEC.ktoe.DE.NMM.CEM.KILN.THERM.RFO</t>
  </si>
  <si>
    <t>FEC.ktoe.DE.NMM.CEM.KILN.THERM.OTHER</t>
  </si>
  <si>
    <t>FEC.ktoe.DE.NMM.CEM.KILN.THERM.NG_BIOGAS</t>
  </si>
  <si>
    <t>FEC.ktoe.DE.NMM.CEM.KILN.THERM.BIOMASS_WASTE</t>
  </si>
  <si>
    <t>Cement: Grinding, packaging and precasting</t>
  </si>
  <si>
    <t>Cement: Grinding, packaging and precasting (electricity)</t>
  </si>
  <si>
    <t>FEC.ktoe.DE.NMM.CEM.PRECAST.MECH.ELEC</t>
  </si>
  <si>
    <t>Cement: Precasting - Steam</t>
  </si>
  <si>
    <t>FEC.ktoe.DE.NMM.CEM.PRECAST_STEAM.TOTAL.TOTAL</t>
  </si>
  <si>
    <t>FEC.ktoe.DE.NMM.CEM.PRECAST_STEAM.STEAM.SOLIDS</t>
  </si>
  <si>
    <t>FEC.ktoe.DE.NMM.CEM.PRECAST_STEAM.STEAM.RFG</t>
  </si>
  <si>
    <t>FEC.ktoe.DE.NMM.CEM.PRECAST_STEAM.STEAM.LPG</t>
  </si>
  <si>
    <t>FEC.ktoe.DE.NMM.CEM.PRECAST_STEAM.STEAM.DIESEL_LIQBIO</t>
  </si>
  <si>
    <t>FEC.ktoe.DE.NMM.CEM.PRECAST_STEAM.STEAM.RFO</t>
  </si>
  <si>
    <t>FEC.ktoe.DE.NMM.CEM.PRECAST_STEAM.STEAM.OTHER</t>
  </si>
  <si>
    <t>FEC.ktoe.DE.NMM.CEM.PRECAST_STEAM.STEAM.NG_BIOGAS</t>
  </si>
  <si>
    <t>FEC.ktoe.DE.NMM.CEM.PRECAST_STEAM.STEAM.DERIVED</t>
  </si>
  <si>
    <t>FEC.ktoe.DE.NMM.CEM.PRECAST_STEAM.STEAM.BIOMASS_WASTE</t>
  </si>
  <si>
    <t>FEC.ktoe.DE.NMM.CEM.PRECAST_STEAM.STEAM.STEAM_DISTR</t>
  </si>
  <si>
    <t>FEC.ktoe.DE.NMM.CER.TOTAL.TOTAL.TOTAL</t>
  </si>
  <si>
    <t>FEC.ktoe.DE.NMM.CER.LIGHT.GENERIC.ELEC</t>
  </si>
  <si>
    <t>FEC.ktoe.DE.NMM.CER.AIRCOMP.GENERIC.ELEC</t>
  </si>
  <si>
    <t>FEC.ktoe.DE.NMM.CER.MOTOR.GENERIC.ELEC</t>
  </si>
  <si>
    <t>FEC.ktoe.DE.NMM.CER.FANS.GENERIC.ELEC</t>
  </si>
  <si>
    <t>FEC.ktoe.DE.NMM.CER.LOW_ENTH.TOTAL.TOTAL</t>
  </si>
  <si>
    <t>FEC.ktoe.DE.NMM.CER.LOW_ENTH.THERM.DIESEL_LIQBIO</t>
  </si>
  <si>
    <t>FEC.ktoe.DE.NMM.CER.LOW_ENTH.THERM.NG_BIOGAS</t>
  </si>
  <si>
    <t>FEC.ktoe.DE.NMM.CER.LOW_ENTH.THERM.SOLAR_GEO</t>
  </si>
  <si>
    <t>FEC.ktoe.DE.NMM.CER.LOW_ENTH.HP.AMBIENT</t>
  </si>
  <si>
    <t>FEC.ktoe.DE.NMM.CER.LOW_ENTH.THERM.ELEC</t>
  </si>
  <si>
    <t>Ceramics: Mixing of raw material</t>
  </si>
  <si>
    <t>FEC.ktoe.DE.NMM.CER.MIXING.MECH.ELEC</t>
  </si>
  <si>
    <t>Ceramics: Drying and sintering of raw material</t>
  </si>
  <si>
    <t>Ceramics: Thermal drying and sintering</t>
  </si>
  <si>
    <t>FEC.ktoe.DE.NMM.CER.DRYING.TOTAL.TOTAL</t>
  </si>
  <si>
    <t>FEC.ktoe.DE.NMM.CER.DRYING.THERM.SOLIDS</t>
  </si>
  <si>
    <t>FEC.ktoe.DE.NMM.CER.DRYING.THERM.LPG</t>
  </si>
  <si>
    <t>FEC.ktoe.DE.NMM.CER.DRYING.THERM.DIESEL_LIQBIO</t>
  </si>
  <si>
    <t>FEC.ktoe.DE.NMM.CER.DRYING.THERM.RFO</t>
  </si>
  <si>
    <t>FEC.ktoe.DE.NMM.CER.DRYING.THERM.NG_BIOGAS</t>
  </si>
  <si>
    <t>Ceramics: Steam drying and sintering</t>
  </si>
  <si>
    <t>FEC.ktoe.DE.NMM.CER.DRYING_STEAM.TOTAL.TOTAL</t>
  </si>
  <si>
    <t>FEC.ktoe.DE.NMM.CER.DRYING_STEAM.STEAM.SOLIDS</t>
  </si>
  <si>
    <t>FEC.ktoe.DE.NMM.CER.DRYING_STEAM.STEAM.RFG</t>
  </si>
  <si>
    <t>FEC.ktoe.DE.NMM.CER.DRYING_STEAM.STEAM.LPG</t>
  </si>
  <si>
    <t>FEC.ktoe.DE.NMM.CER.DRYING_STEAM.STEAM.DIESEL_LIQBIO</t>
  </si>
  <si>
    <t>FEC.ktoe.DE.NMM.CER.DRYING_STEAM.STEAM.RFO</t>
  </si>
  <si>
    <t>FEC.ktoe.DE.NMM.CER.DRYING_STEAM.STEAM.OTHER</t>
  </si>
  <si>
    <t>FEC.ktoe.DE.NMM.CER.DRYING_STEAM.STEAM.NG_BIOGAS</t>
  </si>
  <si>
    <t>FEC.ktoe.DE.NMM.CER.DRYING_STEAM.STEAM.DERIVED</t>
  </si>
  <si>
    <t>FEC.ktoe.DE.NMM.CER.DRYING_STEAM.STEAM.BIOMASS_WASTE</t>
  </si>
  <si>
    <t>FEC.ktoe.DE.NMM.CER.DRYING_STEAM.STEAM.STEAM_DISTR</t>
  </si>
  <si>
    <t>Ceramics: Microwave drying and sintering</t>
  </si>
  <si>
    <t>FEC.ktoe.DE.NMM.CER.DRYING_MICROW.MICROW.ELEC</t>
  </si>
  <si>
    <t>Ceramics: Primary production process</t>
  </si>
  <si>
    <t>Ceramics: Thermal kiln</t>
  </si>
  <si>
    <t>FEC.ktoe.DE.NMM.CER.KILN_THERM.TOTAL.TOTAL</t>
  </si>
  <si>
    <t>FEC.ktoe.DE.NMM.CER.KILN_THERM.THERM.SOLIDS</t>
  </si>
  <si>
    <t>FEC.ktoe.DE.NMM.CER.KILN_THERM.THERM.LPG</t>
  </si>
  <si>
    <t>FEC.ktoe.DE.NMM.CER.KILN_THERM.THERM.DIESEL_LIQBIO</t>
  </si>
  <si>
    <t>FEC.ktoe.DE.NMM.CER.KILN_THERM.THERM.RFO</t>
  </si>
  <si>
    <t>FEC.ktoe.DE.NMM.CER.KILN_THERM.THERM.OTHER</t>
  </si>
  <si>
    <t>FEC.ktoe.DE.NMM.CER.KILN_THERM.THERM.NG_BIOGAS</t>
  </si>
  <si>
    <t>FEC.ktoe.DE.NMM.CER.KILN_THERM.THERM.BIOMASS_WASTE</t>
  </si>
  <si>
    <t>Ceramics: Electric kiln</t>
  </si>
  <si>
    <t>FEC.ktoe.DE.NMM.CER.KILN_ELEC.ELEC.ELEC</t>
  </si>
  <si>
    <t>Ceramics: Product finishing</t>
  </si>
  <si>
    <t>Ceramics: Thermal furnace</t>
  </si>
  <si>
    <t>FEC.ktoe.DE.NMM.CER.FINISHING.TOTAL.TOTAL</t>
  </si>
  <si>
    <t>FEC.ktoe.DE.NMM.CER.FINISHING.THERM.SOLIDS</t>
  </si>
  <si>
    <t>FEC.ktoe.DE.NMM.CER.FINISHING.THERM.LPG</t>
  </si>
  <si>
    <t>FEC.ktoe.DE.NMM.CER.FINISHING.THERM.DIESEL_LIQBIO</t>
  </si>
  <si>
    <t>FEC.ktoe.DE.NMM.CER.FINISHING.THERM.RFO</t>
  </si>
  <si>
    <t>FEC.ktoe.DE.NMM.CER.FINISHING.THERM.NG_BIOGAS</t>
  </si>
  <si>
    <t>Ceramics: Electric furnace</t>
  </si>
  <si>
    <t>FEC.ktoe.DE.NMM.CER.FINISHING_ELEC.ELEC.ELEC</t>
  </si>
  <si>
    <t>FEC.ktoe.DE.NMM.GLASS.TOTAL.TOTAL.TOTAL</t>
  </si>
  <si>
    <t>FEC.ktoe.DE.NMM.GLASS.LIGHT.GENERIC.ELEC</t>
  </si>
  <si>
    <t>FEC.ktoe.DE.NMM.GLASS.AIRCOMP.GENERIC.ELEC</t>
  </si>
  <si>
    <t>FEC.ktoe.DE.NMM.GLASS.MOTOR.GENERIC.ELEC</t>
  </si>
  <si>
    <t>FEC.ktoe.DE.NMM.GLASS.FANS.GENERIC.ELEC</t>
  </si>
  <si>
    <t>FEC.ktoe.DE.NMM.GLASS.LOW_ENTH.TOTAL.TOTAL</t>
  </si>
  <si>
    <t>FEC.ktoe.DE.NMM.GLASS.LOW_ENTH.THERM.DIESEL_LIQBIO</t>
  </si>
  <si>
    <t>FEC.ktoe.DE.NMM.GLASS.LOW_ENTH.THERM.NG_BIOGAS</t>
  </si>
  <si>
    <t>FEC.ktoe.DE.NMM.GLASS.LOW_ENTH.THERM.SOLAR_GEO</t>
  </si>
  <si>
    <t>FEC.ktoe.DE.NMM.GLASS.LOW_ENTH.HP.AMBIENT</t>
  </si>
  <si>
    <t>FEC.ktoe.DE.NMM.GLASS.LOW_ENTH.THERM.ELEC</t>
  </si>
  <si>
    <t>Glass: Melting tank</t>
  </si>
  <si>
    <t>Glass: Thermal melting tank</t>
  </si>
  <si>
    <t>FEC.ktoe.DE.NMM.GLASS.MELTING.TOTAL.TOTAL</t>
  </si>
  <si>
    <t>FEC.ktoe.DE.NMM.GLASS.MELTING.THERM.SOLIDS</t>
  </si>
  <si>
    <t>FEC.ktoe.DE.NMM.GLASS.MELTING.THERM.LPG</t>
  </si>
  <si>
    <t>FEC.ktoe.DE.NMM.GLASS.MELTING.THERM.DIESEL_LIQBIO</t>
  </si>
  <si>
    <t>FEC.ktoe.DE.NMM.GLASS.MELTING.THERM.RFO</t>
  </si>
  <si>
    <t>FEC.ktoe.DE.NMM.GLASS.MELTING.THERM.NG_BIOGAS</t>
  </si>
  <si>
    <t>Glass: Electric melting tank</t>
  </si>
  <si>
    <t>FEC.ktoe.DE.NMM.GLASS.MELTING_ELEC.ELEC.ELEC</t>
  </si>
  <si>
    <t>Glass: Forming</t>
  </si>
  <si>
    <t>FEC.ktoe.DE.NMM.GLASS.FORMING.ELEC.ELEC</t>
  </si>
  <si>
    <t>Glass: Annealing</t>
  </si>
  <si>
    <t>Glass: Annealing - thermal</t>
  </si>
  <si>
    <t>FEC.ktoe.DE.NMM.GLASS.ANNEALING.TOTAL.TOTAL</t>
  </si>
  <si>
    <t>FEC.ktoe.DE.NMM.GLASS.ANNEALING.THERM.SOLIDS</t>
  </si>
  <si>
    <t>FEC.ktoe.DE.NMM.GLASS.ANNEALING.THERM.LPG</t>
  </si>
  <si>
    <t>FEC.ktoe.DE.NMM.GLASS.ANNEALING.THERM.DIESEL_LIQBIO</t>
  </si>
  <si>
    <t>FEC.ktoe.DE.NMM.GLASS.ANNEALING.THERM.RFO</t>
  </si>
  <si>
    <t>FEC.ktoe.DE.NMM.GLASS.ANNEALING.THERM.NG_BIOGAS</t>
  </si>
  <si>
    <t>Glass: Annealing - electric</t>
  </si>
  <si>
    <t>FEC.ktoe.DE.NMM.GLASS.ANNEALING_ELEC.ELEC.ELEC</t>
  </si>
  <si>
    <t>Glass: Finishing processes</t>
  </si>
  <si>
    <t>FEC.ktoe.DE.NMM.GLASS.FINISHING.ELEC.ELEC</t>
  </si>
  <si>
    <t>Cement: Grinding, packaging - electric</t>
  </si>
  <si>
    <t>Cement: Precasting - steam</t>
  </si>
  <si>
    <t>UED.ktoe.DE.NMM.CEM.TOTAL.TOTAL.TOTAL</t>
  </si>
  <si>
    <t>UED.ktoe.DE.NMM.CEM.LIGHT.GENERIC.ELEC</t>
  </si>
  <si>
    <t>UED.ktoe.DE.NMM.CEM.AIRCOMP.GENERIC.ELEC</t>
  </si>
  <si>
    <t>UED.ktoe.DE.NMM.CEM.MOTOR.GENERIC.ELEC</t>
  </si>
  <si>
    <t>UED.ktoe.DE.NMM.CEM.FANS.GENERIC.ELEC</t>
  </si>
  <si>
    <t>UED.ktoe.DE.NMM.CEM.LOW_ENTH.TOTAL.TOTAL</t>
  </si>
  <si>
    <t>UED.ktoe.DE.NMM.CEM.LOW_ENTH.THERM.DIESEL_LIQBIO</t>
  </si>
  <si>
    <t>UED.ktoe.DE.NMM.CEM.LOW_ENTH.THERM.NG_BIOGAS</t>
  </si>
  <si>
    <t>UED.ktoe.DE.NMM.CEM.LOW_ENTH.THERM.SOLAR_GEO</t>
  </si>
  <si>
    <t>UED.ktoe.DE.NMM.CEM.LOW_ENTH.HP.AMBIENT</t>
  </si>
  <si>
    <t>UED.ktoe.DE.NMM.CEM.LOW_ENTH.THERM.ELEC</t>
  </si>
  <si>
    <t>UED.ktoe.DE.NMM.CEM.GRINDING_RAW.MECH.ELEC</t>
  </si>
  <si>
    <t>UED.ktoe.DE.NMM.CEM.PREHEAT.TOTAL.TOTAL</t>
  </si>
  <si>
    <t>UED.ktoe.DE.NMM.CEM.PREHEAT.THERM.SOLIDS</t>
  </si>
  <si>
    <t>UED.ktoe.DE.NMM.CEM.PREHEAT.THERM.LPG</t>
  </si>
  <si>
    <t>UED.ktoe.DE.NMM.CEM.PREHEAT.THERM.DIESEL_LIQBIO</t>
  </si>
  <si>
    <t>UED.ktoe.DE.NMM.CEM.PREHEAT.THERM.RFO</t>
  </si>
  <si>
    <t>UED.ktoe.DE.NMM.CEM.PREHEAT.THERM.OTHER</t>
  </si>
  <si>
    <t>UED.ktoe.DE.NMM.CEM.PREHEAT.THERM.NG_BIOGAS</t>
  </si>
  <si>
    <t>UED.ktoe.DE.NMM.CEM.PREHEAT.THERM.BIOMASS_WASTE</t>
  </si>
  <si>
    <t>UED.ktoe.DE.NMM.CEM.KILN.TOTAL.TOTAL</t>
  </si>
  <si>
    <t>UED.ktoe.DE.NMM.CEM.KILN.THERM.SOLIDS</t>
  </si>
  <si>
    <t>UED.ktoe.DE.NMM.CEM.KILN.THERM.LPG</t>
  </si>
  <si>
    <t>UED.ktoe.DE.NMM.CEM.KILN.THERM.DIESEL_LIQBIO</t>
  </si>
  <si>
    <t>UED.ktoe.DE.NMM.CEM.KILN.THERM.RFO</t>
  </si>
  <si>
    <t>UED.ktoe.DE.NMM.CEM.KILN.THERM.OTHER</t>
  </si>
  <si>
    <t>UED.ktoe.DE.NMM.CEM.KILN.THERM.NG_BIOGAS</t>
  </si>
  <si>
    <t>UED.ktoe.DE.NMM.CEM.KILN.THERM.BIOMASS_WASTE</t>
  </si>
  <si>
    <t>UED.ktoe.DE.NMM.CEM.PRECAST.MECH.ELEC</t>
  </si>
  <si>
    <t>UED.ktoe.DE.NMM.CEM.PRECAST_STEAM.TOTAL.TOTAL</t>
  </si>
  <si>
    <t>UED.ktoe.DE.NMM.CEM.PRECAST_STEAM.STEAM.SOLIDS</t>
  </si>
  <si>
    <t>UED.ktoe.DE.NMM.CEM.PRECAST_STEAM.STEAM.RFG</t>
  </si>
  <si>
    <t>UED.ktoe.DE.NMM.CEM.PRECAST_STEAM.STEAM.LPG</t>
  </si>
  <si>
    <t>UED.ktoe.DE.NMM.CEM.PRECAST_STEAM.STEAM.DIESEL_LIQBIO</t>
  </si>
  <si>
    <t>UED.ktoe.DE.NMM.CEM.PRECAST_STEAM.STEAM.RFO</t>
  </si>
  <si>
    <t>UED.ktoe.DE.NMM.CEM.PRECAST_STEAM.STEAM.OTHER</t>
  </si>
  <si>
    <t>UED.ktoe.DE.NMM.CEM.PRECAST_STEAM.STEAM.NG_BIOGAS</t>
  </si>
  <si>
    <t>UED.ktoe.DE.NMM.CEM.PRECAST_STEAM.STEAM.DERIVED</t>
  </si>
  <si>
    <t>UED.ktoe.DE.NMM.CEM.PRECAST_STEAM.STEAM.BIOMASS_WASTE</t>
  </si>
  <si>
    <t>UED.ktoe.DE.NMM.CEM.PRECAST_STEAM.STEAM.STEAM_DISTR</t>
  </si>
  <si>
    <t>UED.ktoe.DE.NMM.CER.TOTAL.TOTAL.TOTAL</t>
  </si>
  <si>
    <t>UED.ktoe.DE.NMM.CER.LIGHT.GENERIC.ELEC</t>
  </si>
  <si>
    <t>UED.ktoe.DE.NMM.CER.AIRCOMP.GENERIC.ELEC</t>
  </si>
  <si>
    <t>UED.ktoe.DE.NMM.CER.MOTOR.GENERIC.ELEC</t>
  </si>
  <si>
    <t>UED.ktoe.DE.NMM.CER.FANS.GENERIC.ELEC</t>
  </si>
  <si>
    <t>UED.ktoe.DE.NMM.CER.LOW_ENTH.TOTAL.TOTAL</t>
  </si>
  <si>
    <t>UED.ktoe.DE.NMM.CER.LOW_ENTH.THERM.DIESEL_LIQBIO</t>
  </si>
  <si>
    <t>UED.ktoe.DE.NMM.CER.LOW_ENTH.THERM.NG_BIOGAS</t>
  </si>
  <si>
    <t>UED.ktoe.DE.NMM.CER.LOW_ENTH.THERM.SOLAR_GEO</t>
  </si>
  <si>
    <t>UED.ktoe.DE.NMM.CER.LOW_ENTH.HP.AMBIENT</t>
  </si>
  <si>
    <t>UED.ktoe.DE.NMM.CER.LOW_ENTH.THERM.ELEC</t>
  </si>
  <si>
    <t>UED.ktoe.DE.NMM.CER.MIXING.MECH.ELEC</t>
  </si>
  <si>
    <t>UED.ktoe.DE.NMM.CER.DRYING.TOTAL.TOTAL</t>
  </si>
  <si>
    <t>UED.ktoe.DE.NMM.CER.DRYING.THERM.SOLIDS</t>
  </si>
  <si>
    <t>UED.ktoe.DE.NMM.CER.DRYING.THERM.LPG</t>
  </si>
  <si>
    <t>UED.ktoe.DE.NMM.CER.DRYING.THERM.DIESEL_LIQBIO</t>
  </si>
  <si>
    <t>UED.ktoe.DE.NMM.CER.DRYING.THERM.RFO</t>
  </si>
  <si>
    <t>UED.ktoe.DE.NMM.CER.DRYING.THERM.NG_BIOGAS</t>
  </si>
  <si>
    <t>UED.ktoe.DE.NMM.CER.DRYING_STEAM.TOTAL.TOTAL</t>
  </si>
  <si>
    <t>UED.ktoe.DE.NMM.CER.DRYING_STEAM.STEAM.SOLIDS</t>
  </si>
  <si>
    <t>UED.ktoe.DE.NMM.CER.DRYING_STEAM.STEAM.RFG</t>
  </si>
  <si>
    <t>UED.ktoe.DE.NMM.CER.DRYING_STEAM.STEAM.LPG</t>
  </si>
  <si>
    <t>UED.ktoe.DE.NMM.CER.DRYING_STEAM.STEAM.DIESEL_LIQBIO</t>
  </si>
  <si>
    <t>UED.ktoe.DE.NMM.CER.DRYING_STEAM.STEAM.RFO</t>
  </si>
  <si>
    <t>UED.ktoe.DE.NMM.CER.DRYING_STEAM.STEAM.OTHER</t>
  </si>
  <si>
    <t>UED.ktoe.DE.NMM.CER.DRYING_STEAM.STEAM.NG_BIOGAS</t>
  </si>
  <si>
    <t>UED.ktoe.DE.NMM.CER.DRYING_STEAM.STEAM.DERIVED</t>
  </si>
  <si>
    <t>UED.ktoe.DE.NMM.CER.DRYING_STEAM.STEAM.BIOMASS_WASTE</t>
  </si>
  <si>
    <t>UED.ktoe.DE.NMM.CER.DRYING_STEAM.STEAM.STEAM_DISTR</t>
  </si>
  <si>
    <t>UED.ktoe.DE.NMM.CER.DRYING_MICROW.MICROW.ELEC</t>
  </si>
  <si>
    <t>UED.ktoe.DE.NMM.CER.KILN_THERM.TOTAL.TOTAL</t>
  </si>
  <si>
    <t>UED.ktoe.DE.NMM.CER.KILN_THERM.THERM.SOLIDS</t>
  </si>
  <si>
    <t>UED.ktoe.DE.NMM.CER.KILN_THERM.THERM.LPG</t>
  </si>
  <si>
    <t>UED.ktoe.DE.NMM.CER.KILN_THERM.THERM.DIESEL_LIQBIO</t>
  </si>
  <si>
    <t>UED.ktoe.DE.NMM.CER.KILN_THERM.THERM.RFO</t>
  </si>
  <si>
    <t>UED.ktoe.DE.NMM.CER.KILN_THERM.THERM.OTHER</t>
  </si>
  <si>
    <t>UED.ktoe.DE.NMM.CER.KILN_THERM.THERM.NG_BIOGAS</t>
  </si>
  <si>
    <t>UED.ktoe.DE.NMM.CER.KILN_THERM.THERM.BIOMASS_WASTE</t>
  </si>
  <si>
    <t>UED.ktoe.DE.NMM.CER.KILN_ELEC.ELEC.ELEC</t>
  </si>
  <si>
    <t>UED.ktoe.DE.NMM.CER.FINISHING.TOTAL.TOTAL</t>
  </si>
  <si>
    <t>UED.ktoe.DE.NMM.CER.FINISHING.THERM.SOLIDS</t>
  </si>
  <si>
    <t>UED.ktoe.DE.NMM.CER.FINISHING.THERM.LPG</t>
  </si>
  <si>
    <t>UED.ktoe.DE.NMM.CER.FINISHING.THERM.DIESEL_LIQBIO</t>
  </si>
  <si>
    <t>UED.ktoe.DE.NMM.CER.FINISHING.THERM.RFO</t>
  </si>
  <si>
    <t>UED.ktoe.DE.NMM.CER.FINISHING.THERM.NG_BIOGAS</t>
  </si>
  <si>
    <t>UED.ktoe.DE.NMM.CER.FINISHING_ELEC.ELEC.ELEC</t>
  </si>
  <si>
    <t>UED.ktoe.DE.NMM.GLASS.TOTAL.TOTAL.TOTAL</t>
  </si>
  <si>
    <t>UED.ktoe.DE.NMM.GLASS.LIGHT.GENERIC.ELEC</t>
  </si>
  <si>
    <t>UED.ktoe.DE.NMM.GLASS.AIRCOMP.GENERIC.ELEC</t>
  </si>
  <si>
    <t>UED.ktoe.DE.NMM.GLASS.MOTOR.GENERIC.ELEC</t>
  </si>
  <si>
    <t>UED.ktoe.DE.NMM.GLASS.FANS.GENERIC.ELEC</t>
  </si>
  <si>
    <t>UED.ktoe.DE.NMM.GLASS.LOW_ENTH.TOTAL.TOTAL</t>
  </si>
  <si>
    <t>UED.ktoe.DE.NMM.GLASS.LOW_ENTH.THERM.DIESEL_LIQBIO</t>
  </si>
  <si>
    <t>UED.ktoe.DE.NMM.GLASS.LOW_ENTH.THERM.NG_BIOGAS</t>
  </si>
  <si>
    <t>UED.ktoe.DE.NMM.GLASS.LOW_ENTH.THERM.SOLAR_GEO</t>
  </si>
  <si>
    <t>UED.ktoe.DE.NMM.GLASS.LOW_ENTH.HP.AMBIENT</t>
  </si>
  <si>
    <t>UED.ktoe.DE.NMM.GLASS.LOW_ENTH.THERM.ELEC</t>
  </si>
  <si>
    <t>UED.ktoe.DE.NMM.GLASS.MELTING.TOTAL.TOTAL</t>
  </si>
  <si>
    <t>UED.ktoe.DE.NMM.GLASS.MELTING.THERM.SOLIDS</t>
  </si>
  <si>
    <t>UED.ktoe.DE.NMM.GLASS.MELTING.THERM.LPG</t>
  </si>
  <si>
    <t>UED.ktoe.DE.NMM.GLASS.MELTING.THERM.DIESEL_LIQBIO</t>
  </si>
  <si>
    <t>UED.ktoe.DE.NMM.GLASS.MELTING.THERM.RFO</t>
  </si>
  <si>
    <t>UED.ktoe.DE.NMM.GLASS.MELTING.THERM.NG_BIOGAS</t>
  </si>
  <si>
    <t>UED.ktoe.DE.NMM.GLASS.MELTING_ELEC.ELEC.ELEC</t>
  </si>
  <si>
    <t>UED.ktoe.DE.NMM.GLASS.FORMING.ELEC.ELEC</t>
  </si>
  <si>
    <t>UED.ktoe.DE.NMM.GLASS.ANNEALING.TOTAL.TOTAL</t>
  </si>
  <si>
    <t>UED.ktoe.DE.NMM.GLASS.ANNEALING.THERM.SOLIDS</t>
  </si>
  <si>
    <t>UED.ktoe.DE.NMM.GLASS.ANNEALING.THERM.LPG</t>
  </si>
  <si>
    <t>UED.ktoe.DE.NMM.GLASS.ANNEALING.THERM.DIESEL_LIQBIO</t>
  </si>
  <si>
    <t>UED.ktoe.DE.NMM.GLASS.ANNEALING.THERM.RFO</t>
  </si>
  <si>
    <t>UED.ktoe.DE.NMM.GLASS.ANNEALING.THERM.NG_BIOGAS</t>
  </si>
  <si>
    <t>UED.ktoe.DE.NMM.GLASS.ANNEALING_ELEC.ELEC.ELEC</t>
  </si>
  <si>
    <t>UED.ktoe.DE.NMM.GLASS.FINISHING.ELEC.ELEC</t>
  </si>
  <si>
    <t>FUEL_EMI.ktCO2.DE.NMM.CEM.LIGHT.GENERIC.ELEC</t>
  </si>
  <si>
    <t>FUEL_EMI.ktCO2.DE.NMM.CEM.AIRCOMP.GENERIC.ELEC</t>
  </si>
  <si>
    <t>FUEL_EMI.ktCO2.DE.NMM.CEM.MOTOR.GENERIC.ELEC</t>
  </si>
  <si>
    <t>FUEL_EMI.ktCO2.DE.NMM.CEM.FANS.GENERIC.ELEC</t>
  </si>
  <si>
    <t>FUEL_EMI.ktCO2.DE.NMM.CEM.LOW_ENTH.TOTAL.TOTAL</t>
  </si>
  <si>
    <t>FUEL_EMI.ktCO2.DE.NMM.CEM.LOW_ENTH.THERM.DIESEL_LIQBIO</t>
  </si>
  <si>
    <t>FUEL_EMI.ktCO2.DE.NMM.CEM.LOW_ENTH.THERM.NG_BIOGAS</t>
  </si>
  <si>
    <t>FUEL_EMI.ktCO2.DE.NMM.CEM.LOW_ENTH.THERM.SOLAR_GEO</t>
  </si>
  <si>
    <t>FUEL_EMI.ktCO2.DE.NMM.CEM.LOW_ENTH.HP.AMBIENT</t>
  </si>
  <si>
    <t>FUEL_EMI.ktCO2.DE.NMM.CEM.LOW_ENTH.THERM.ELEC</t>
  </si>
  <si>
    <t>FUEL_EMI.ktCO2.DE.NMM.CEM.GRINDING_RAW.MECH.ELEC</t>
  </si>
  <si>
    <t>FUEL_EMI.ktCO2.DE.NMM.CEM.PREHEAT.TOTAL.TOTAL</t>
  </si>
  <si>
    <t>FUEL_EMI.ktCO2.DE.NMM.CEM.PREHEAT.THERM.SOLIDS</t>
  </si>
  <si>
    <t>FUEL_EMI.ktCO2.DE.NMM.CEM.PREHEAT.THERM.LPG</t>
  </si>
  <si>
    <t>FUEL_EMI.ktCO2.DE.NMM.CEM.PREHEAT.THERM.DIESEL_LIQBIO</t>
  </si>
  <si>
    <t>FUEL_EMI.ktCO2.DE.NMM.CEM.PREHEAT.THERM.RFO</t>
  </si>
  <si>
    <t>FUEL_EMI.ktCO2.DE.NMM.CEM.PREHEAT.THERM.OTHER</t>
  </si>
  <si>
    <t>FUEL_EMI.ktCO2.DE.NMM.CEM.PREHEAT.THERM.NG_BIOGAS</t>
  </si>
  <si>
    <t>FUEL_EMI.ktCO2.DE.NMM.CEM.PREHEAT.THERM.BIOMASS_WASTE</t>
  </si>
  <si>
    <t>FUEL_EMI.ktCO2.DE.NMM.CEM.KILN.TOTAL.TOTAL</t>
  </si>
  <si>
    <t>FUEL_EMI.ktCO2.DE.NMM.CEM.KILN.THERM.SOLIDS</t>
  </si>
  <si>
    <t>FUEL_EMI.ktCO2.DE.NMM.CEM.KILN.THERM.LPG</t>
  </si>
  <si>
    <t>FUEL_EMI.ktCO2.DE.NMM.CEM.KILN.THERM.DIESEL_LIQBIO</t>
  </si>
  <si>
    <t>FUEL_EMI.ktCO2.DE.NMM.CEM.KILN.THERM.RFO</t>
  </si>
  <si>
    <t>FUEL_EMI.ktCO2.DE.NMM.CEM.KILN.THERM.OTHER</t>
  </si>
  <si>
    <t>FUEL_EMI.ktCO2.DE.NMM.CEM.KILN.THERM.NG_BIOGAS</t>
  </si>
  <si>
    <t>FUEL_EMI.ktCO2.DE.NMM.CEM.KILN.THERM.BIOMASS_WASTE</t>
  </si>
  <si>
    <t>FUEL_EMI.ktCO2.DE.NMM.CEM.PRECAST.MECH.ELEC</t>
  </si>
  <si>
    <t>FUEL_EMI.ktCO2.DE.NMM.CEM.PRECAST_STEAM.TOTAL.TOTAL</t>
  </si>
  <si>
    <t>FUEL_EMI.ktCO2.DE.NMM.CEM.PRECAST_STEAM.STEAM.SOLIDS</t>
  </si>
  <si>
    <t>FUEL_EMI.ktCO2.DE.NMM.CEM.PRECAST_STEAM.STEAM.RFG</t>
  </si>
  <si>
    <t>FUEL_EMI.ktCO2.DE.NMM.CEM.PRECAST_STEAM.STEAM.LPG</t>
  </si>
  <si>
    <t>FUEL_EMI.ktCO2.DE.NMM.CEM.PRECAST_STEAM.STEAM.DIESEL_LIQBIO</t>
  </si>
  <si>
    <t>FUEL_EMI.ktCO2.DE.NMM.CEM.PRECAST_STEAM.STEAM.RFO</t>
  </si>
  <si>
    <t>FUEL_EMI.ktCO2.DE.NMM.CEM.PRECAST_STEAM.STEAM.OTHER</t>
  </si>
  <si>
    <t>FUEL_EMI.ktCO2.DE.NMM.CEM.PRECAST_STEAM.STEAM.NG_BIOGAS</t>
  </si>
  <si>
    <t>FUEL_EMI.ktCO2.DE.NMM.CEM.PRECAST_STEAM.STEAM.DERIVED</t>
  </si>
  <si>
    <t>FUEL_EMI.ktCO2.DE.NMM.CEM.PRECAST_STEAM.STEAM.BIOMASS_WASTE</t>
  </si>
  <si>
    <t>FUEL_EMI.ktCO2.DE.NMM.CEM.PRECAST_STEAM.STEAM.STEAM_DISTR</t>
  </si>
  <si>
    <t>PROCESS_EMI.ktCO2.DE.NMM.CEM</t>
  </si>
  <si>
    <t>FUEL_EMI.ktCO2.DE.NMM.CER.LIGHT.GENERIC.ELEC</t>
  </si>
  <si>
    <t>FUEL_EMI.ktCO2.DE.NMM.CER.AIRCOMP.GENERIC.ELEC</t>
  </si>
  <si>
    <t>FUEL_EMI.ktCO2.DE.NMM.CER.MOTOR.GENERIC.ELEC</t>
  </si>
  <si>
    <t>FUEL_EMI.ktCO2.DE.NMM.CER.FANS.GENERIC.ELEC</t>
  </si>
  <si>
    <t>FUEL_EMI.ktCO2.DE.NMM.CER.LOW_ENTH.TOTAL.TOTAL</t>
  </si>
  <si>
    <t>FUEL_EMI.ktCO2.DE.NMM.CER.LOW_ENTH.THERM.DIESEL_LIQBIO</t>
  </si>
  <si>
    <t>FUEL_EMI.ktCO2.DE.NMM.CER.LOW_ENTH.THERM.NG_BIOGAS</t>
  </si>
  <si>
    <t>FUEL_EMI.ktCO2.DE.NMM.CER.LOW_ENTH.THERM.SOLAR_GEO</t>
  </si>
  <si>
    <t>FUEL_EMI.ktCO2.DE.NMM.CER.LOW_ENTH.HP.AMBIENT</t>
  </si>
  <si>
    <t>FUEL_EMI.ktCO2.DE.NMM.CER.LOW_ENTH.THERM.ELEC</t>
  </si>
  <si>
    <t>FUEL_EMI.ktCO2.DE.NMM.CER.MIXING.MECH.ELEC</t>
  </si>
  <si>
    <t>FUEL_EMI.ktCO2.DE.NMM.CER.DRYING.TOTAL.TOTAL</t>
  </si>
  <si>
    <t>FUEL_EMI.ktCO2.DE.NMM.CER.DRYING.THERM.SOLIDS</t>
  </si>
  <si>
    <t>FUEL_EMI.ktCO2.DE.NMM.CER.DRYING.THERM.LPG</t>
  </si>
  <si>
    <t>FUEL_EMI.ktCO2.DE.NMM.CER.DRYING.THERM.DIESEL_LIQBIO</t>
  </si>
  <si>
    <t>FUEL_EMI.ktCO2.DE.NMM.CER.DRYING.THERM.RFO</t>
  </si>
  <si>
    <t>FUEL_EMI.ktCO2.DE.NMM.CER.DRYING.THERM.NG_BIOGAS</t>
  </si>
  <si>
    <t>FUEL_EMI.ktCO2.DE.NMM.CER.DRYING_STEAM.TOTAL.TOTAL</t>
  </si>
  <si>
    <t>FUEL_EMI.ktCO2.DE.NMM.CER.DRYING_STEAM.STEAM.SOLIDS</t>
  </si>
  <si>
    <t>FUEL_EMI.ktCO2.DE.NMM.CER.DRYING_STEAM.STEAM.RFG</t>
  </si>
  <si>
    <t>FUEL_EMI.ktCO2.DE.NMM.CER.DRYING_STEAM.STEAM.LPG</t>
  </si>
  <si>
    <t>FUEL_EMI.ktCO2.DE.NMM.CER.DRYING_STEAM.STEAM.DIESEL_LIQBIO</t>
  </si>
  <si>
    <t>FUEL_EMI.ktCO2.DE.NMM.CER.DRYING_STEAM.STEAM.RFO</t>
  </si>
  <si>
    <t>FUEL_EMI.ktCO2.DE.NMM.CER.DRYING_STEAM.STEAM.OTHER</t>
  </si>
  <si>
    <t>FUEL_EMI.ktCO2.DE.NMM.CER.DRYING_STEAM.STEAM.NG_BIOGAS</t>
  </si>
  <si>
    <t>FUEL_EMI.ktCO2.DE.NMM.CER.DRYING_STEAM.STEAM.DERIVED</t>
  </si>
  <si>
    <t>FUEL_EMI.ktCO2.DE.NMM.CER.DRYING_STEAM.STEAM.BIOMASS_WASTE</t>
  </si>
  <si>
    <t>FUEL_EMI.ktCO2.DE.NMM.CER.DRYING_STEAM.STEAM.STEAM_DISTR</t>
  </si>
  <si>
    <t>FUEL_EMI.ktCO2.DE.NMM.CER.DRYING_MICROW.MICROW.ELEC</t>
  </si>
  <si>
    <t>FUEL_EMI.ktCO2.DE.NMM.CER.KILN_THERM.TOTAL.TOTAL</t>
  </si>
  <si>
    <t>FUEL_EMI.ktCO2.DE.NMM.CER.KILN_THERM.THERM.SOLIDS</t>
  </si>
  <si>
    <t>FUEL_EMI.ktCO2.DE.NMM.CER.KILN_THERM.THERM.LPG</t>
  </si>
  <si>
    <t>FUEL_EMI.ktCO2.DE.NMM.CER.KILN_THERM.THERM.DIESEL_LIQBIO</t>
  </si>
  <si>
    <t>FUEL_EMI.ktCO2.DE.NMM.CER.KILN_THERM.THERM.RFO</t>
  </si>
  <si>
    <t>FUEL_EMI.ktCO2.DE.NMM.CER.KILN_THERM.THERM.OTHER</t>
  </si>
  <si>
    <t>FUEL_EMI.ktCO2.DE.NMM.CER.KILN_THERM.THERM.NG_BIOGAS</t>
  </si>
  <si>
    <t>FUEL_EMI.ktCO2.DE.NMM.CER.KILN_THERM.THERM.BIOMASS_WASTE</t>
  </si>
  <si>
    <t>FUEL_EMI.ktCO2.DE.NMM.CER.KILN_ELEC.ELEC.ELEC</t>
  </si>
  <si>
    <t>FUEL_EMI.ktCO2.DE.NMM.CER.FINISHING.TOTAL.TOTAL</t>
  </si>
  <si>
    <t>FUEL_EMI.ktCO2.DE.NMM.CER.FINISHING.THERM.SOLIDS</t>
  </si>
  <si>
    <t>FUEL_EMI.ktCO2.DE.NMM.CER.FINISHING.THERM.LPG</t>
  </si>
  <si>
    <t>FUEL_EMI.ktCO2.DE.NMM.CER.FINISHING.THERM.DIESEL_LIQBIO</t>
  </si>
  <si>
    <t>FUEL_EMI.ktCO2.DE.NMM.CER.FINISHING.THERM.RFO</t>
  </si>
  <si>
    <t>FUEL_EMI.ktCO2.DE.NMM.CER.FINISHING.THERM.NG_BIOGAS</t>
  </si>
  <si>
    <t>FUEL_EMI.ktCO2.DE.NMM.CER.FINISHING_ELEC.ELEC.ELEC</t>
  </si>
  <si>
    <t>PROCESS_EMI.ktCO2.DE.NMM.CER</t>
  </si>
  <si>
    <t>FUEL_EMI.ktCO2.DE.NMM.GLASS.LIGHT.GENERIC.ELEC</t>
  </si>
  <si>
    <t>FUEL_EMI.ktCO2.DE.NMM.GLASS.AIRCOMP.GENERIC.ELEC</t>
  </si>
  <si>
    <t>FUEL_EMI.ktCO2.DE.NMM.GLASS.MOTOR.GENERIC.ELEC</t>
  </si>
  <si>
    <t>FUEL_EMI.ktCO2.DE.NMM.GLASS.FANS.GENERIC.ELEC</t>
  </si>
  <si>
    <t>FUEL_EMI.ktCO2.DE.NMM.GLASS.LOW_ENTH.TOTAL.TOTAL</t>
  </si>
  <si>
    <t>FUEL_EMI.ktCO2.DE.NMM.GLASS.LOW_ENTH.THERM.DIESEL_LIQBIO</t>
  </si>
  <si>
    <t>FUEL_EMI.ktCO2.DE.NMM.GLASS.LOW_ENTH.THERM.NG_BIOGAS</t>
  </si>
  <si>
    <t>FUEL_EMI.ktCO2.DE.NMM.GLASS.LOW_ENTH.THERM.SOLAR_GEO</t>
  </si>
  <si>
    <t>FUEL_EMI.ktCO2.DE.NMM.GLASS.LOW_ENTH.HP.AMBIENT</t>
  </si>
  <si>
    <t>FUEL_EMI.ktCO2.DE.NMM.GLASS.LOW_ENTH.THERM.ELEC</t>
  </si>
  <si>
    <t>FUEL_EMI.ktCO2.DE.NMM.GLASS.MELTING.TOTAL.TOTAL</t>
  </si>
  <si>
    <t>FUEL_EMI.ktCO2.DE.NMM.GLASS.MELTING.THERM.SOLIDS</t>
  </si>
  <si>
    <t>FUEL_EMI.ktCO2.DE.NMM.GLASS.MELTING.THERM.LPG</t>
  </si>
  <si>
    <t>FUEL_EMI.ktCO2.DE.NMM.GLASS.MELTING.THERM.DIESEL_LIQBIO</t>
  </si>
  <si>
    <t>FUEL_EMI.ktCO2.DE.NMM.GLASS.MELTING.THERM.RFO</t>
  </si>
  <si>
    <t>FUEL_EMI.ktCO2.DE.NMM.GLASS.MELTING.THERM.NG_BIOGAS</t>
  </si>
  <si>
    <t>FUEL_EMI.ktCO2.DE.NMM.GLASS.MELTING_ELEC.ELEC.ELEC</t>
  </si>
  <si>
    <t>FUEL_EMI.ktCO2.DE.NMM.GLASS.FORMING.ELEC.ELEC</t>
  </si>
  <si>
    <t>FUEL_EMI.ktCO2.DE.NMM.GLASS.ANNEALING.TOTAL.TOTAL</t>
  </si>
  <si>
    <t>FUEL_EMI.ktCO2.DE.NMM.GLASS.ANNEALING.THERM.SOLIDS</t>
  </si>
  <si>
    <t>FUEL_EMI.ktCO2.DE.NMM.GLASS.ANNEALING.THERM.LPG</t>
  </si>
  <si>
    <t>FUEL_EMI.ktCO2.DE.NMM.GLASS.ANNEALING.THERM.DIESEL_LIQBIO</t>
  </si>
  <si>
    <t>FUEL_EMI.ktCO2.DE.NMM.GLASS.ANNEALING.THERM.RFO</t>
  </si>
  <si>
    <t>FUEL_EMI.ktCO2.DE.NMM.GLASS.ANNEALING.THERM.NG_BIOGAS</t>
  </si>
  <si>
    <t>FUEL_EMI.ktCO2.DE.NMM.GLASS.ANNEALING_ELEC.ELEC.ELEC</t>
  </si>
  <si>
    <t>FUEL_EMI.ktCO2.DE.NMM.GLASS.FINISHING.ELEC.ELEC</t>
  </si>
  <si>
    <t>PROCESS_EMI.ktCO2.DE.NMM.GLASS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</si>
  <si>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</si>
  <si>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</si>
  <si>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</si>
  <si>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</si>
  <si>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</si>
  <si>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VA.Meuro2015.DE.PPA.PULP</t>
  </si>
  <si>
    <t>VA.Meuro2015.DE.PPA.PAPER</t>
  </si>
  <si>
    <t>VA.Meuro2015.DE.PPA.PRINT</t>
  </si>
  <si>
    <t>Pulp production (kt)</t>
  </si>
  <si>
    <t>OUTPUT.kt.DE.PPA.PULP</t>
  </si>
  <si>
    <t>Paper production  (kt)</t>
  </si>
  <si>
    <t>OUTPUT.kt.DE.PPA.PAPER</t>
  </si>
  <si>
    <t>Printing and media reproduction (kt paper eq.)</t>
  </si>
  <si>
    <t>OUTPUT.kt.DE.PPA.PRINT</t>
  </si>
  <si>
    <t>CAP.kt.DE.PPA.PULP</t>
  </si>
  <si>
    <t>CAP.kt.DE.PPA.PAPER</t>
  </si>
  <si>
    <t>CAP.kt.DE.PPA.PRINT</t>
  </si>
  <si>
    <t>NEWCAP.kt.DE.PPA.PULP</t>
  </si>
  <si>
    <t>NEWCAP.kt.DE.PPA.PAPER</t>
  </si>
  <si>
    <t>NEWCAP.kt.DE.PPA.PRINT</t>
  </si>
  <si>
    <t>FEC.ktoe.DE.PPA.TOTAL.TOTAL.TOTAL.TOTAL</t>
  </si>
  <si>
    <t>FEC.ktoe.DE.PPA.TOTAL.TOTAL.TOTAL.SOLIDS</t>
  </si>
  <si>
    <t>FEC.ktoe.DE.PPA.TOTAL.TOTAL.TOTAL.RFG</t>
  </si>
  <si>
    <t>FEC.ktoe.DE.PPA.TOTAL.TOTAL.TOTAL.LPG</t>
  </si>
  <si>
    <t>FEC.ktoe.DE.PPA.TOTAL.TOTAL.TOTAL.DIESEL</t>
  </si>
  <si>
    <t>FEC.ktoe.DE.PPA.TOTAL.TOTAL.TOTAL.RFO</t>
  </si>
  <si>
    <t>FEC.ktoe.DE.PPA.TOTAL.TOTAL.TOTAL.OTHER</t>
  </si>
  <si>
    <t>FEC.ktoe.DE.PPA.TOTAL.TOTAL.TOTAL.NG</t>
  </si>
  <si>
    <t>FEC.ktoe.DE.PPA.TOTAL.TOTAL.TOTAL.DERIVED</t>
  </si>
  <si>
    <t>FEC.ktoe.DE.PPA.TOTAL.TOTAL.TOTAL.BIOMASS_WASTE</t>
  </si>
  <si>
    <t>FEC.ktoe.DE.PPA.TOTAL.TOTAL.TOTAL.BIOGAS</t>
  </si>
  <si>
    <t>FEC.ktoe.DE.PPA.TOTAL.TOTAL.TOTAL.LIQBIO</t>
  </si>
  <si>
    <t>FEC.ktoe.DE.PPA.TOTAL.TOTAL.TOTAL.SOLAR</t>
  </si>
  <si>
    <t>FEC.ktoe.DE.PPA.TOTAL.TOTAL.TOTAL.GEO</t>
  </si>
  <si>
    <t>FEC.ktoe.DE.PPA.TOTAL.TOTAL.TOTAL.AMBIENT</t>
  </si>
  <si>
    <t>FEC.ktoe.DE.PPA.TOTAL.TOTAL.TOTAL.STEAM_DISTR</t>
  </si>
  <si>
    <t>FEC.ktoe.DE.PPA.TOTAL.TOTAL.TOTAL.ELEC</t>
  </si>
  <si>
    <t>FEC.ktoe.DE.PPA.PULP.TOTAL.TOTAL.TOTAL</t>
  </si>
  <si>
    <t>FEC.ktoe.DE.PPA.PULP.LIGHT.GENERIC.ELEC</t>
  </si>
  <si>
    <t>FEC.ktoe.DE.PPA.PULP.AIRCOMP.GENERIC.ELEC</t>
  </si>
  <si>
    <t>FEC.ktoe.DE.PPA.PULP.MOTOR.GENERIC.ELEC</t>
  </si>
  <si>
    <t>FEC.ktoe.DE.PPA.PULP.FANS.GENERIC.ELEC</t>
  </si>
  <si>
    <t>FEC.ktoe.DE.PPA.PULP.LOW_ENTH.TOTAL.TOTAL</t>
  </si>
  <si>
    <t>FEC.ktoe.DE.PPA.PULP.LOW_ENTH.THERM.DIESEL_LIQBIO</t>
  </si>
  <si>
    <t>FEC.ktoe.DE.PPA.PULP.LOW_ENTH.THERM.NG_BIOGAS</t>
  </si>
  <si>
    <t>FEC.ktoe.DE.PPA.PULP.LOW_ENTH.THERM.SOLAR_GEO</t>
  </si>
  <si>
    <t>FEC.ktoe.DE.PPA.PULP.LOW_ENTH.HP.AMBIENT</t>
  </si>
  <si>
    <t>FEC.ktoe.DE.PPA.PULP.LOW_ENTH.THERM.ELEC</t>
  </si>
  <si>
    <t>Pulp: Wood preparation, grinding</t>
  </si>
  <si>
    <t>FEC.ktoe.DE.PPA.PULP.PREPARATION.MECH.ELEC</t>
  </si>
  <si>
    <t>Pulp: Pulping</t>
  </si>
  <si>
    <t>Pulp: Pulping thermal</t>
  </si>
  <si>
    <t>FEC.ktoe.DE.PPA.PULP.PULPING.TOTAL.TOTAL</t>
  </si>
  <si>
    <t>FEC.ktoe.DE.PPA.PULP.PULPING.STEAM.SOLIDS</t>
  </si>
  <si>
    <t>FEC.ktoe.DE.PPA.PULP.PULPING.STEAM.RFG</t>
  </si>
  <si>
    <t>FEC.ktoe.DE.PPA.PULP.PULPING.STEAM.LPG</t>
  </si>
  <si>
    <t>FEC.ktoe.DE.PPA.PULP.PULPING.STEAM.DIESEL_LIQBIO</t>
  </si>
  <si>
    <t>FEC.ktoe.DE.PPA.PULP.PULPING.STEAM.RFO</t>
  </si>
  <si>
    <t>FEC.ktoe.DE.PPA.PULP.PULPING.STEAM.OTHER</t>
  </si>
  <si>
    <t>FEC.ktoe.DE.PPA.PULP.PULPING.STEAM.NG_BIOGAS</t>
  </si>
  <si>
    <t>FEC.ktoe.DE.PPA.PULP.PULPING.STEAM.DERIVED</t>
  </si>
  <si>
    <t>FEC.ktoe.DE.PPA.PULP.PULPING.STEAM.BIOMASS_WASTE</t>
  </si>
  <si>
    <t>FEC.ktoe.DE.PPA.PULP.PULPING.STEAM.STEAM_DISTR</t>
  </si>
  <si>
    <t>Pulp: Pulping electric</t>
  </si>
  <si>
    <t>FEC.ktoe.DE.PPA.PULP.PULPING_MECH.MECH.ELEC</t>
  </si>
  <si>
    <t>Pulp: Cleaning</t>
  </si>
  <si>
    <t>FEC.ktoe.DE.PPA.PULP.BLEACHING.THERM.ELEC</t>
  </si>
  <si>
    <t>FEC.ktoe.DE.PPA.PAPER.TOTAL.TOTAL.TOTAL</t>
  </si>
  <si>
    <t>FEC.ktoe.DE.PPA.PAPER.LIGHT.GENERIC.ELEC</t>
  </si>
  <si>
    <t>FEC.ktoe.DE.PPA.PAPER.AIRCOMP.GENERIC.ELEC</t>
  </si>
  <si>
    <t>FEC.ktoe.DE.PPA.PAPER.MOTOR.GENERIC.ELEC</t>
  </si>
  <si>
    <t>FEC.ktoe.DE.PPA.PAPER.FANS.GENERIC.ELEC</t>
  </si>
  <si>
    <t>FEC.ktoe.DE.PPA.PAPER.LOW_ENTH.TOTAL.TOTAL</t>
  </si>
  <si>
    <t>FEC.ktoe.DE.PPA.PAPER.LOW_ENTH.THERM.DIESEL_LIQBIO</t>
  </si>
  <si>
    <t>FEC.ktoe.DE.PPA.PAPER.LOW_ENTH.THERM.NG_BIOGAS</t>
  </si>
  <si>
    <t>FEC.ktoe.DE.PPA.PAPER.LOW_ENTH.THERM.SOLAR_GEO</t>
  </si>
  <si>
    <t>FEC.ktoe.DE.PPA.PAPER.LOW_ENTH.HP.AMBIENT</t>
  </si>
  <si>
    <t>FEC.ktoe.DE.PPA.PAPER.LOW_ENTH.THERM.ELEC</t>
  </si>
  <si>
    <t>Paper: Stock preparation</t>
  </si>
  <si>
    <t>Paper: Stock preparation - Thermal</t>
  </si>
  <si>
    <t>FEC.ktoe.DE.PPA.PAPER.PREPARATION.TOTAL.TOTAL</t>
  </si>
  <si>
    <t>FEC.ktoe.DE.PPA.PAPER.PREPARATION.THERM.SOLIDS</t>
  </si>
  <si>
    <t>FEC.ktoe.DE.PPA.PAPER.PREPARATION.THERM.RFG</t>
  </si>
  <si>
    <t>FEC.ktoe.DE.PPA.PAPER.PREPARATION.THERM.LPG</t>
  </si>
  <si>
    <t>FEC.ktoe.DE.PPA.PAPER.PREPARATION.THERM.DIESEL_LIQBIO</t>
  </si>
  <si>
    <t>FEC.ktoe.DE.PPA.PAPER.PREPARATION.THERM.RFO</t>
  </si>
  <si>
    <t>FEC.ktoe.DE.PPA.PAPER.PREPARATION.THERM.OTHER</t>
  </si>
  <si>
    <t>FEC.ktoe.DE.PPA.PAPER.PREPARATION.THERM.NG_BIOGAS</t>
  </si>
  <si>
    <t>FEC.ktoe.DE.PPA.PAPER.PREPARATION.THERM.DERIVED</t>
  </si>
  <si>
    <t>FEC.ktoe.DE.PPA.PAPER.PREPARATION.THERM.BIOMASS_WASTE</t>
  </si>
  <si>
    <t>FEC.ktoe.DE.PPA.PAPER.PREPARATION.THERM.STEAM_DISTR</t>
  </si>
  <si>
    <t>Paper: Stock preparation - Mechanical</t>
  </si>
  <si>
    <t>FEC.ktoe.DE.PPA.PAPER.PREPARATION_ELEC.MECH.ELEC</t>
  </si>
  <si>
    <t>Paper: Paper machine</t>
  </si>
  <si>
    <t>Paper: Paper machine - Steam use</t>
  </si>
  <si>
    <t>FEC.ktoe.DE.PPA.PAPER.PAPER_MACHINE.TOTAL.TOTAL</t>
  </si>
  <si>
    <t>FEC.ktoe.DE.PPA.PAPER.PAPER_MACHINE.STEAM.SOLIDS</t>
  </si>
  <si>
    <t>FEC.ktoe.DE.PPA.PAPER.PAPER_MACHINE.STEAM.RFG</t>
  </si>
  <si>
    <t>FEC.ktoe.DE.PPA.PAPER.PAPER_MACHINE.STEAM.LPG</t>
  </si>
  <si>
    <t>FEC.ktoe.DE.PPA.PAPER.PAPER_MACHINE.STEAM.DIESEL_LIQBIO</t>
  </si>
  <si>
    <t>FEC.ktoe.DE.PPA.PAPER.PAPER_MACHINE.STEAM.RFO</t>
  </si>
  <si>
    <t>FEC.ktoe.DE.PPA.PAPER.PAPER_MACHINE.STEAM.OTHER</t>
  </si>
  <si>
    <t>FEC.ktoe.DE.PPA.PAPER.PAPER_MACHINE.STEAM.NG_BIOGAS</t>
  </si>
  <si>
    <t>FEC.ktoe.DE.PPA.PAPER.PAPER_MACHINE.STEAM.DERIVED</t>
  </si>
  <si>
    <t>FEC.ktoe.DE.PPA.PAPER.PAPER_MACHINE.STEAM.BIOMASS_WASTE</t>
  </si>
  <si>
    <t>FEC.ktoe.DE.PPA.PAPER.PAPER_MACHINE.STEAM.STEAM_DISTR</t>
  </si>
  <si>
    <t>Paper: Paper machine - Electricity</t>
  </si>
  <si>
    <t>FEC.ktoe.DE.PPA.PAPER.PAPER_MACHINE_ELEC.ELEC.ELEC</t>
  </si>
  <si>
    <t>Paper: Product finishing</t>
  </si>
  <si>
    <t>Paper: Product finishing - Steam use</t>
  </si>
  <si>
    <t>FEC.ktoe.DE.PPA.PAPER.FINISHING.TOTAL.TOTAL</t>
  </si>
  <si>
    <t>FEC.ktoe.DE.PPA.PAPER.FINISHING.STEAM.SOLIDS</t>
  </si>
  <si>
    <t>FEC.ktoe.DE.PPA.PAPER.FINISHING.STEAM.RFG</t>
  </si>
  <si>
    <t>FEC.ktoe.DE.PPA.PAPER.FINISHING.STEAM.LPG</t>
  </si>
  <si>
    <t>FEC.ktoe.DE.PPA.PAPER.FINISHING.STEAM.DIESEL_LIQBIO</t>
  </si>
  <si>
    <t>FEC.ktoe.DE.PPA.PAPER.FINISHING.STEAM.RFO</t>
  </si>
  <si>
    <t>FEC.ktoe.DE.PPA.PAPER.FINISHING.STEAM.OTHER</t>
  </si>
  <si>
    <t>FEC.ktoe.DE.PPA.PAPER.FINISHING.STEAM.NG_BIOGAS</t>
  </si>
  <si>
    <t>FEC.ktoe.DE.PPA.PAPER.FINISHING.STEAM.DERIVED</t>
  </si>
  <si>
    <t>FEC.ktoe.DE.PPA.PAPER.FINISHING.STEAM.BIOMASS_WASTE</t>
  </si>
  <si>
    <t>FEC.ktoe.DE.PPA.PAPER.FINISHING.STEAM.STEAM_DISTR</t>
  </si>
  <si>
    <t>Paper: Product finishing - Electricity</t>
  </si>
  <si>
    <t>FEC.ktoe.DE.PPA.PAPER.FINISHING_ELEC.ELEC.ELEC</t>
  </si>
  <si>
    <t>FEC.ktoe.DE.PPA.PRINT.TOTAL.TOTAL.TOTAL</t>
  </si>
  <si>
    <t>FEC.ktoe.DE.PPA.PRINT.LIGHT.GENERIC.ELEC</t>
  </si>
  <si>
    <t>FEC.ktoe.DE.PPA.PRINT.AIRCOMP.GENERIC.ELEC</t>
  </si>
  <si>
    <t>FEC.ktoe.DE.PPA.PRINT.MOTOR.GENERIC.ELEC</t>
  </si>
  <si>
    <t>FEC.ktoe.DE.PPA.PRINT.FANS.GENERIC.ELEC</t>
  </si>
  <si>
    <t>FEC.ktoe.DE.PPA.PRINT.LOW_ENTH.TOTAL.TOTAL</t>
  </si>
  <si>
    <t>FEC.ktoe.DE.PPA.PRINT.LOW_ENTH.THERM.DIESEL_LIQBIO</t>
  </si>
  <si>
    <t>FEC.ktoe.DE.PPA.PRINT.LOW_ENTH.THERM.NG_BIOGAS</t>
  </si>
  <si>
    <t>FEC.ktoe.DE.PPA.PRINT.LOW_ENTH.THERM.SOLAR_GEO</t>
  </si>
  <si>
    <t>FEC.ktoe.DE.PPA.PRINT.LOW_ENTH.HP.AMBIENT</t>
  </si>
  <si>
    <t>FEC.ktoe.DE.PPA.PRINT.LOW_ENTH.THERM.ELEC</t>
  </si>
  <si>
    <t>Printing and publishing</t>
  </si>
  <si>
    <t>FEC.ktoe.DE.PPA.PRINT.PRINTING.MECH.ELEC</t>
  </si>
  <si>
    <t>UED.ktoe.DE.PPA.PULP.TOTAL.TOTAL.TOTAL</t>
  </si>
  <si>
    <t>UED.ktoe.DE.PPA.PULP.LIGHT.GENERIC.ELEC</t>
  </si>
  <si>
    <t>UED.ktoe.DE.PPA.PULP.AIRCOMP.GENERIC.ELEC</t>
  </si>
  <si>
    <t>UED.ktoe.DE.PPA.PULP.MOTOR.GENERIC.ELEC</t>
  </si>
  <si>
    <t>UED.ktoe.DE.PPA.PULP.FANS.GENERIC.ELEC</t>
  </si>
  <si>
    <t>UED.ktoe.DE.PPA.PULP.LOW_ENTH.TOTAL.TOTAL</t>
  </si>
  <si>
    <t>UED.ktoe.DE.PPA.PULP.LOW_ENTH.THERM.DIESEL_LIQBIO</t>
  </si>
  <si>
    <t>UED.ktoe.DE.PPA.PULP.LOW_ENTH.THERM.NG_BIOGAS</t>
  </si>
  <si>
    <t>UED.ktoe.DE.PPA.PULP.LOW_ENTH.THERM.SOLAR_GEO</t>
  </si>
  <si>
    <t>UED.ktoe.DE.PPA.PULP.LOW_ENTH.HP.AMBIENT</t>
  </si>
  <si>
    <t>UED.ktoe.DE.PPA.PULP.LOW_ENTH.THERM.ELEC</t>
  </si>
  <si>
    <t>UED.ktoe.DE.PPA.PULP.PREPARATION.MECH.ELEC</t>
  </si>
  <si>
    <t>UED.ktoe.DE.PPA.PULP.PULPING.TOTAL.TOTAL</t>
  </si>
  <si>
    <t>UED.ktoe.DE.PPA.PULP.PULPING.STEAM.SOLIDS</t>
  </si>
  <si>
    <t>UED.ktoe.DE.PPA.PULP.PULPING.STEAM.RFG</t>
  </si>
  <si>
    <t>UED.ktoe.DE.PPA.PULP.PULPING.STEAM.LPG</t>
  </si>
  <si>
    <t>UED.ktoe.DE.PPA.PULP.PULPING.STEAM.DIESEL_LIQBIO</t>
  </si>
  <si>
    <t>UED.ktoe.DE.PPA.PULP.PULPING.STEAM.RFO</t>
  </si>
  <si>
    <t>UED.ktoe.DE.PPA.PULP.PULPING.STEAM.OTHER</t>
  </si>
  <si>
    <t>UED.ktoe.DE.PPA.PULP.PULPING.STEAM.NG_BIOGAS</t>
  </si>
  <si>
    <t>UED.ktoe.DE.PPA.PULP.PULPING.STEAM.DERIVED</t>
  </si>
  <si>
    <t>UED.ktoe.DE.PPA.PULP.PULPING.STEAM.BIOMASS_WASTE</t>
  </si>
  <si>
    <t>UED.ktoe.DE.PPA.PULP.PULPING.STEAM.STEAM_DISTR</t>
  </si>
  <si>
    <t>UED.ktoe.DE.PPA.PULP.PULPING_MECH.MECH.ELEC</t>
  </si>
  <si>
    <t>UED.ktoe.DE.PPA.PULP.BLEACHING.THERM.ELEC</t>
  </si>
  <si>
    <t>UED.ktoe.DE.PPA.PAPER.TOTAL.TOTAL.TOTAL</t>
  </si>
  <si>
    <t>UED.ktoe.DE.PPA.PAPER.LIGHT.GENERIC.ELEC</t>
  </si>
  <si>
    <t>UED.ktoe.DE.PPA.PAPER.AIRCOMP.GENERIC.ELEC</t>
  </si>
  <si>
    <t>UED.ktoe.DE.PPA.PAPER.MOTOR.GENERIC.ELEC</t>
  </si>
  <si>
    <t>UED.ktoe.DE.PPA.PAPER.FANS.GENERIC.ELEC</t>
  </si>
  <si>
    <t>UED.ktoe.DE.PPA.PAPER.LOW_ENTH.TOTAL.TOTAL</t>
  </si>
  <si>
    <t>UED.ktoe.DE.PPA.PAPER.LOW_ENTH.THERM.DIESEL_LIQBIO</t>
  </si>
  <si>
    <t>UED.ktoe.DE.PPA.PAPER.LOW_ENTH.THERM.NG_BIOGAS</t>
  </si>
  <si>
    <t>UED.ktoe.DE.PPA.PAPER.LOW_ENTH.THERM.SOLAR_GEO</t>
  </si>
  <si>
    <t>UED.ktoe.DE.PPA.PAPER.LOW_ENTH.HP.AMBIENT</t>
  </si>
  <si>
    <t>UED.ktoe.DE.PPA.PAPER.LOW_ENTH.THERM.ELEC</t>
  </si>
  <si>
    <t>UED.ktoe.DE.PPA.PAPER.PREPARATION.TOTAL.TOTAL</t>
  </si>
  <si>
    <t>UED.ktoe.DE.PPA.PAPER.PREPARATION.THERM.SOLIDS</t>
  </si>
  <si>
    <t>UED.ktoe.DE.PPA.PAPER.PREPARATION.THERM.RFG</t>
  </si>
  <si>
    <t>UED.ktoe.DE.PPA.PAPER.PREPARATION.THERM.LPG</t>
  </si>
  <si>
    <t>UED.ktoe.DE.PPA.PAPER.PREPARATION.THERM.DIESEL_LIQBIO</t>
  </si>
  <si>
    <t>UED.ktoe.DE.PPA.PAPER.PREPARATION.THERM.RFO</t>
  </si>
  <si>
    <t>UED.ktoe.DE.PPA.PAPER.PREPARATION.THERM.OTHER</t>
  </si>
  <si>
    <t>UED.ktoe.DE.PPA.PAPER.PREPARATION.THERM.NG_BIOGAS</t>
  </si>
  <si>
    <t>UED.ktoe.DE.PPA.PAPER.PREPARATION.THERM.DERIVED</t>
  </si>
  <si>
    <t>UED.ktoe.DE.PPA.PAPER.PREPARATION.THERM.BIOMASS_WASTE</t>
  </si>
  <si>
    <t>UED.ktoe.DE.PPA.PAPER.PREPARATION.THERM.STEAM_DISTR</t>
  </si>
  <si>
    <t>UED.ktoe.DE.PPA.PAPER.PREPARATION_ELEC.MECH.ELEC</t>
  </si>
  <si>
    <t>UED.ktoe.DE.PPA.PAPER.PAPER_MACHINE.TOTAL.TOTAL</t>
  </si>
  <si>
    <t>UED.ktoe.DE.PPA.PAPER.PAPER_MACHINE.STEAM.SOLIDS</t>
  </si>
  <si>
    <t>UED.ktoe.DE.PPA.PAPER.PAPER_MACHINE.STEAM.RFG</t>
  </si>
  <si>
    <t>UED.ktoe.DE.PPA.PAPER.PAPER_MACHINE.STEAM.LPG</t>
  </si>
  <si>
    <t>UED.ktoe.DE.PPA.PAPER.PAPER_MACHINE.STEAM.DIESEL_LIQBIO</t>
  </si>
  <si>
    <t>UED.ktoe.DE.PPA.PAPER.PAPER_MACHINE.STEAM.RFO</t>
  </si>
  <si>
    <t>UED.ktoe.DE.PPA.PAPER.PAPER_MACHINE.STEAM.OTHER</t>
  </si>
  <si>
    <t>UED.ktoe.DE.PPA.PAPER.PAPER_MACHINE.STEAM.NG_BIOGAS</t>
  </si>
  <si>
    <t>UED.ktoe.DE.PPA.PAPER.PAPER_MACHINE.STEAM.DERIVED</t>
  </si>
  <si>
    <t>UED.ktoe.DE.PPA.PAPER.PAPER_MACHINE.STEAM.BIOMASS_WASTE</t>
  </si>
  <si>
    <t>UED.ktoe.DE.PPA.PAPER.PAPER_MACHINE.STEAM.STEAM_DISTR</t>
  </si>
  <si>
    <t>UED.ktoe.DE.PPA.PAPER.PAPER_MACHINE_ELEC.ELEC.ELEC</t>
  </si>
  <si>
    <t>UED.ktoe.DE.PPA.PAPER.FINISHING.TOTAL.TOTAL</t>
  </si>
  <si>
    <t>UED.ktoe.DE.PPA.PAPER.FINISHING.STEAM.SOLIDS</t>
  </si>
  <si>
    <t>UED.ktoe.DE.PPA.PAPER.FINISHING.STEAM.RFG</t>
  </si>
  <si>
    <t>UED.ktoe.DE.PPA.PAPER.FINISHING.STEAM.LPG</t>
  </si>
  <si>
    <t>UED.ktoe.DE.PPA.PAPER.FINISHING.STEAM.DIESEL_LIQBIO</t>
  </si>
  <si>
    <t>UED.ktoe.DE.PPA.PAPER.FINISHING.STEAM.RFO</t>
  </si>
  <si>
    <t>UED.ktoe.DE.PPA.PAPER.FINISHING.STEAM.OTHER</t>
  </si>
  <si>
    <t>UED.ktoe.DE.PPA.PAPER.FINISHING.STEAM.NG_BIOGAS</t>
  </si>
  <si>
    <t>UED.ktoe.DE.PPA.PAPER.FINISHING.STEAM.DERIVED</t>
  </si>
  <si>
    <t>UED.ktoe.DE.PPA.PAPER.FINISHING.STEAM.BIOMASS_WASTE</t>
  </si>
  <si>
    <t>UED.ktoe.DE.PPA.PAPER.FINISHING.STEAM.STEAM_DISTR</t>
  </si>
  <si>
    <t>UED.ktoe.DE.PPA.PAPER.FINISHING_ELEC.ELEC.ELEC</t>
  </si>
  <si>
    <t>UED.ktoe.DE.PPA.PRINT.TOTAL.TOTAL.TOTAL</t>
  </si>
  <si>
    <t>UED.ktoe.DE.PPA.PRINT.LIGHT.GENERIC.ELEC</t>
  </si>
  <si>
    <t>UED.ktoe.DE.PPA.PRINT.AIRCOMP.GENERIC.ELEC</t>
  </si>
  <si>
    <t>UED.ktoe.DE.PPA.PRINT.MOTOR.GENERIC.ELEC</t>
  </si>
  <si>
    <t>UED.ktoe.DE.PPA.PRINT.FANS.GENERIC.ELEC</t>
  </si>
  <si>
    <t>UED.ktoe.DE.PPA.PRINT.LOW_ENTH.TOTAL.TOTAL</t>
  </si>
  <si>
    <t>UED.ktoe.DE.PPA.PRINT.LOW_ENTH.THERM.DIESEL_LIQBIO</t>
  </si>
  <si>
    <t>UED.ktoe.DE.PPA.PRINT.LOW_ENTH.THERM.NG_BIOGAS</t>
  </si>
  <si>
    <t>UED.ktoe.DE.PPA.PRINT.LOW_ENTH.THERM.SOLAR_GEO</t>
  </si>
  <si>
    <t>UED.ktoe.DE.PPA.PRINT.LOW_ENTH.HP.AMBIENT</t>
  </si>
  <si>
    <t>UED.ktoe.DE.PPA.PRINT.LOW_ENTH.THERM.ELEC</t>
  </si>
  <si>
    <t>UED.ktoe.DE.PPA.PRINT.PRINTING.MECH.ELEC</t>
  </si>
  <si>
    <t>FUEL_EMI.ktCO2.DE.PPA.PULP.TOTAL.TOTAL.TOTAL</t>
  </si>
  <si>
    <t>FUEL_EMI.ktCO2.DE.PPA.PULP.LIGHT.GENERIC.ELEC</t>
  </si>
  <si>
    <t>FUEL_EMI.ktCO2.DE.PPA.PULP.AIRCOMP.GENERIC.ELEC</t>
  </si>
  <si>
    <t>FUEL_EMI.ktCO2.DE.PPA.PULP.MOTOR.GENERIC.ELEC</t>
  </si>
  <si>
    <t>FUEL_EMI.ktCO2.DE.PPA.PULP.FANS.GENERIC.ELEC</t>
  </si>
  <si>
    <t>FUEL_EMI.ktCO2.DE.PPA.PULP.LOW_ENTH.TOTAL.TOTAL</t>
  </si>
  <si>
    <t>FUEL_EMI.ktCO2.DE.PPA.PULP.LOW_ENTH.THERM.DIESEL_LIQBIO</t>
  </si>
  <si>
    <t>FUEL_EMI.ktCO2.DE.PPA.PULP.LOW_ENTH.THERM.NG_BIOGAS</t>
  </si>
  <si>
    <t>FUEL_EMI.ktCO2.DE.PPA.PULP.LOW_ENTH.THERM.SOLAR_GEO</t>
  </si>
  <si>
    <t>FUEL_EMI.ktCO2.DE.PPA.PULP.LOW_ENTH.HP.AMBIENT</t>
  </si>
  <si>
    <t>FUEL_EMI.ktCO2.DE.PPA.PULP.LOW_ENTH.THERM.ELEC</t>
  </si>
  <si>
    <t>FUEL_EMI.ktCO2.DE.PPA.PULP.PREPARATION.MECH.ELEC</t>
  </si>
  <si>
    <t>FUEL_EMI.ktCO2.DE.PPA.PULP.PULPING.TOTAL.TOTAL</t>
  </si>
  <si>
    <t>FUEL_EMI.ktCO2.DE.PPA.PULP.PULPING.STEAM.SOLIDS</t>
  </si>
  <si>
    <t>FUEL_EMI.ktCO2.DE.PPA.PULP.PULPING.STEAM.RFG</t>
  </si>
  <si>
    <t>FUEL_EMI.ktCO2.DE.PPA.PULP.PULPING.STEAM.LPG</t>
  </si>
  <si>
    <t>FUEL_EMI.ktCO2.DE.PPA.PULP.PULPING.STEAM.DIESEL_LIQBIO</t>
  </si>
  <si>
    <t>FUEL_EMI.ktCO2.DE.PPA.PULP.PULPING.STEAM.RFO</t>
  </si>
  <si>
    <t>FUEL_EMI.ktCO2.DE.PPA.PULP.PULPING.STEAM.OTHER</t>
  </si>
  <si>
    <t>FUEL_EMI.ktCO2.DE.PPA.PULP.PULPING.STEAM.NG_BIOGAS</t>
  </si>
  <si>
    <t>FUEL_EMI.ktCO2.DE.PPA.PULP.PULPING.STEAM.DERIVED</t>
  </si>
  <si>
    <t>FUEL_EMI.ktCO2.DE.PPA.PULP.PULPING.STEAM.BIOMASS_WASTE</t>
  </si>
  <si>
    <t>FUEL_EMI.ktCO2.DE.PPA.PULP.PULPING.STEAM.STEAM_DISTR</t>
  </si>
  <si>
    <t>FUEL_EMI.ktCO2.DE.PPA.PULP.PULPING_MECH.MECH.ELEC</t>
  </si>
  <si>
    <t>FUEL_EMI.ktCO2.DE.PPA.PULP.BLEACHING.THERM.ELEC</t>
  </si>
  <si>
    <t>FUEL_EMI.ktCO2.DE.PPA.PAPER.TOTAL.TOTAL.TOTAL</t>
  </si>
  <si>
    <t>FUEL_EMI.ktCO2.DE.PPA.PAPER.LIGHT.GENERIC.ELEC</t>
  </si>
  <si>
    <t>FUEL_EMI.ktCO2.DE.PPA.PAPER.AIRCOMP.GENERIC.ELEC</t>
  </si>
  <si>
    <t>FUEL_EMI.ktCO2.DE.PPA.PAPER.MOTOR.GENERIC.ELEC</t>
  </si>
  <si>
    <t>FUEL_EMI.ktCO2.DE.PPA.PAPER.FANS.GENERIC.ELEC</t>
  </si>
  <si>
    <t>FUEL_EMI.ktCO2.DE.PPA.PAPER.LOW_ENTH.TOTAL.TOTAL</t>
  </si>
  <si>
    <t>FUEL_EMI.ktCO2.DE.PPA.PAPER.LOW_ENTH.THERM.DIESEL_LIQBIO</t>
  </si>
  <si>
    <t>FUEL_EMI.ktCO2.DE.PPA.PAPER.LOW_ENTH.THERM.NG_BIOGAS</t>
  </si>
  <si>
    <t>FUEL_EMI.ktCO2.DE.PPA.PAPER.LOW_ENTH.THERM.SOLAR_GEO</t>
  </si>
  <si>
    <t>FUEL_EMI.ktCO2.DE.PPA.PAPER.LOW_ENTH.HP.AMBIENT</t>
  </si>
  <si>
    <t>FUEL_EMI.ktCO2.DE.PPA.PAPER.LOW_ENTH.THERM.ELEC</t>
  </si>
  <si>
    <t>FUEL_EMI.ktCO2.DE.PPA.PAPER.PREPARATION.TOTAL.TOTAL</t>
  </si>
  <si>
    <t>FUEL_EMI.ktCO2.DE.PPA.PAPER.PREPARATION.THERM.SOLIDS</t>
  </si>
  <si>
    <t>FUEL_EMI.ktCO2.DE.PPA.PAPER.PREPARATION.THERM.RFG</t>
  </si>
  <si>
    <t>FUEL_EMI.ktCO2.DE.PPA.PAPER.PREPARATION.THERM.LPG</t>
  </si>
  <si>
    <t>FUEL_EMI.ktCO2.DE.PPA.PAPER.PREPARATION.THERM.DIESEL_LIQBIO</t>
  </si>
  <si>
    <t>FUEL_EMI.ktCO2.DE.PPA.PAPER.PREPARATION.THERM.RFO</t>
  </si>
  <si>
    <t>FUEL_EMI.ktCO2.DE.PPA.PAPER.PREPARATION.THERM.OTHER</t>
  </si>
  <si>
    <t>FUEL_EMI.ktCO2.DE.PPA.PAPER.PREPARATION.THERM.NG_BIOGAS</t>
  </si>
  <si>
    <t>FUEL_EMI.ktCO2.DE.PPA.PAPER.PREPARATION.THERM.DERIVED</t>
  </si>
  <si>
    <t>FUEL_EMI.ktCO2.DE.PPA.PAPER.PREPARATION.THERM.BIOMASS_WASTE</t>
  </si>
  <si>
    <t>FUEL_EMI.ktCO2.DE.PPA.PAPER.PREPARATION.THERM.STEAM_DISTR</t>
  </si>
  <si>
    <t>FUEL_EMI.ktCO2.DE.PPA.PAPER.PREPARATION_ELEC.MECH.ELEC</t>
  </si>
  <si>
    <t>FUEL_EMI.ktCO2.DE.PPA.PAPER.PAPER_MACHINE.TOTAL.TOTAL</t>
  </si>
  <si>
    <t>FUEL_EMI.ktCO2.DE.PPA.PAPER.PAPER_MACHINE.STEAM.SOLIDS</t>
  </si>
  <si>
    <t>FUEL_EMI.ktCO2.DE.PPA.PAPER.PAPER_MACHINE.STEAM.RFG</t>
  </si>
  <si>
    <t>FUEL_EMI.ktCO2.DE.PPA.PAPER.PAPER_MACHINE.STEAM.LPG</t>
  </si>
  <si>
    <t>FUEL_EMI.ktCO2.DE.PPA.PAPER.PAPER_MACHINE.STEAM.DIESEL_LIQBIO</t>
  </si>
  <si>
    <t>FUEL_EMI.ktCO2.DE.PPA.PAPER.PAPER_MACHINE.STEAM.RFO</t>
  </si>
  <si>
    <t>FUEL_EMI.ktCO2.DE.PPA.PAPER.PAPER_MACHINE.STEAM.OTHER</t>
  </si>
  <si>
    <t>FUEL_EMI.ktCO2.DE.PPA.PAPER.PAPER_MACHINE.STEAM.NG_BIOGAS</t>
  </si>
  <si>
    <t>FUEL_EMI.ktCO2.DE.PPA.PAPER.PAPER_MACHINE.STEAM.DERIVED</t>
  </si>
  <si>
    <t>FUEL_EMI.ktCO2.DE.PPA.PAPER.PAPER_MACHINE.STEAM.BIOMASS_WASTE</t>
  </si>
  <si>
    <t>FUEL_EMI.ktCO2.DE.PPA.PAPER.PAPER_MACHINE.STEAM.STEAM_DISTR</t>
  </si>
  <si>
    <t>FUEL_EMI.ktCO2.DE.PPA.PAPER.PAPER_MACHINE_ELEC.ELEC.ELEC</t>
  </si>
  <si>
    <t>FUEL_EMI.ktCO2.DE.PPA.PAPER.FINISHING.TOTAL.TOTAL</t>
  </si>
  <si>
    <t>FUEL_EMI.ktCO2.DE.PPA.PAPER.FINISHING.STEAM.SOLIDS</t>
  </si>
  <si>
    <t>FUEL_EMI.ktCO2.DE.PPA.PAPER.FINISHING.STEAM.RFG</t>
  </si>
  <si>
    <t>FUEL_EMI.ktCO2.DE.PPA.PAPER.FINISHING.STEAM.LPG</t>
  </si>
  <si>
    <t>FUEL_EMI.ktCO2.DE.PPA.PAPER.FINISHING.STEAM.DIESEL_LIQBIO</t>
  </si>
  <si>
    <t>FUEL_EMI.ktCO2.DE.PPA.PAPER.FINISHING.STEAM.RFO</t>
  </si>
  <si>
    <t>FUEL_EMI.ktCO2.DE.PPA.PAPER.FINISHING.STEAM.OTHER</t>
  </si>
  <si>
    <t>FUEL_EMI.ktCO2.DE.PPA.PAPER.FINISHING.STEAM.NG_BIOGAS</t>
  </si>
  <si>
    <t>FUEL_EMI.ktCO2.DE.PPA.PAPER.FINISHING.STEAM.DERIVED</t>
  </si>
  <si>
    <t>FUEL_EMI.ktCO2.DE.PPA.PAPER.FINISHING.STEAM.BIOMASS_WASTE</t>
  </si>
  <si>
    <t>FUEL_EMI.ktCO2.DE.PPA.PAPER.FINISHING.STEAM.STEAM_DISTR</t>
  </si>
  <si>
    <t>FUEL_EMI.ktCO2.DE.PPA.PAPER.FINISHING_ELEC.ELEC.ELEC</t>
  </si>
  <si>
    <t>FUEL_EMI.ktCO2.DE.PPA.PRINT.TOTAL.TOTAL.TOTAL</t>
  </si>
  <si>
    <t>FUEL_EMI.ktCO2.DE.PPA.PRINT.LIGHT.GENERIC.ELEC</t>
  </si>
  <si>
    <t>FUEL_EMI.ktCO2.DE.PPA.PRINT.AIRCOMP.GENERIC.ELEC</t>
  </si>
  <si>
    <t>FUEL_EMI.ktCO2.DE.PPA.PRINT.MOTOR.GENERIC.ELEC</t>
  </si>
  <si>
    <t>FUEL_EMI.ktCO2.DE.PPA.PRINT.FANS.GENERIC.ELEC</t>
  </si>
  <si>
    <t>FUEL_EMI.ktCO2.DE.PPA.PRINT.LOW_ENTH.TOTAL.TOTAL</t>
  </si>
  <si>
    <t>FUEL_EMI.ktCO2.DE.PPA.PRINT.LOW_ENTH.THERM.DIESEL_LIQBIO</t>
  </si>
  <si>
    <t>FUEL_EMI.ktCO2.DE.PPA.PRINT.LOW_ENTH.THERM.NG_BIOGAS</t>
  </si>
  <si>
    <t>FUEL_EMI.ktCO2.DE.PPA.PRINT.LOW_ENTH.THERM.SOLAR_GEO</t>
  </si>
  <si>
    <t>FUEL_EMI.ktCO2.DE.PPA.PRINT.LOW_ENTH.HP.AMBIENT</t>
  </si>
  <si>
    <t>FUEL_EMI.ktCO2.DE.PPA.PRINT.LOW_ENTH.THERM.ELEC</t>
  </si>
  <si>
    <t>FUEL_EMI.ktCO2.DE.PPA.PRINT.PRINTING.MECH.ELEC</t>
  </si>
  <si>
    <t>VA.Meuro2015.DE.FBT.FBT</t>
  </si>
  <si>
    <t>Physical output (index)</t>
  </si>
  <si>
    <t>OUTPUT.index.DE.FBT.FBT</t>
  </si>
  <si>
    <t>Installed capacity (production index)</t>
  </si>
  <si>
    <t>CAP.index.DE.FBT.FBT</t>
  </si>
  <si>
    <t>Capacity investment (production index)</t>
  </si>
  <si>
    <t>NEWCAP.index.DE.FBT.FBT</t>
  </si>
  <si>
    <t>Decommissioned capacity (production index)</t>
  </si>
  <si>
    <t>Idle capacity (production index)</t>
  </si>
  <si>
    <t>FEC.ktoe.DE.FBT.FBT.TOTAL.TOTAL.TOTAL</t>
  </si>
  <si>
    <t>FEC.ktoe.DE.FBT.FBT.TOTAL.TOTAL.SOLIDS</t>
  </si>
  <si>
    <t>FEC.ktoe.DE.FBT.FBT.TOTAL.TOTAL.RFG</t>
  </si>
  <si>
    <t>FEC.ktoe.DE.FBT.FBT.TOTAL.TOTAL.LPG</t>
  </si>
  <si>
    <t>FEC.ktoe.DE.FBT.FBT.TOTAL.TOTAL.DIESEL</t>
  </si>
  <si>
    <t>FEC.ktoe.DE.FBT.FBT.TOTAL.TOTAL.RFO</t>
  </si>
  <si>
    <t>FEC.ktoe.DE.FBT.FBT.TOTAL.TOTAL.OTHER</t>
  </si>
  <si>
    <t>FEC.ktoe.DE.FBT.FBT.TOTAL.TOTAL.NG</t>
  </si>
  <si>
    <t>FEC.ktoe.DE.FBT.FBT.TOTAL.TOTAL.DERIVED</t>
  </si>
  <si>
    <t>FEC.ktoe.DE.FBT.FBT.TOTAL.TOTAL.BIOMASS_WASTE</t>
  </si>
  <si>
    <t>FEC.ktoe.DE.FBT.FBT.TOTAL.TOTAL.BIOGAS</t>
  </si>
  <si>
    <t>FEC.ktoe.DE.FBT.FBT.TOTAL.TOTAL.LIQBIO</t>
  </si>
  <si>
    <t>FEC.ktoe.DE.FBT.FBT.TOTAL.TOTAL.SOLAR</t>
  </si>
  <si>
    <t>FEC.ktoe.DE.FBT.FBT.TOTAL.TOTAL.GEO</t>
  </si>
  <si>
    <t>FEC.ktoe.DE.FBT.FBT.TOTAL.TOTAL.AMBIENT</t>
  </si>
  <si>
    <t>FEC.ktoe.DE.FBT.FBT.TOTAL.TOTAL.STEAM_DISTR</t>
  </si>
  <si>
    <t>FEC.ktoe.DE.FBT.FBT.TOTAL.TOTAL.ELEC</t>
  </si>
  <si>
    <t>Energy intensity (toe / physical output index)</t>
  </si>
  <si>
    <t>Useful energy demand intensity (toe useful / physical output index)</t>
  </si>
  <si>
    <t>FEC.ktoe.DE.FBT.FBT.LIGHT.GENERIC.ELEC</t>
  </si>
  <si>
    <t>FEC.ktoe.DE.FBT.FBT.AIRCOMP.GENERIC.ELEC</t>
  </si>
  <si>
    <t>FEC.ktoe.DE.FBT.FBT.MOTOR.GENERIC.ELEC</t>
  </si>
  <si>
    <t>FEC.ktoe.DE.FBT.FBT.FANS.GENERIC.ELEC</t>
  </si>
  <si>
    <t>FEC.ktoe.DE.FBT.FBT.LOW_ENTH.TOTAL.TOTAL</t>
  </si>
  <si>
    <t>FEC.ktoe.DE.FBT.FBT.LOW_ENTH.THERM.DIESEL_LIQBIO</t>
  </si>
  <si>
    <t>FEC.ktoe.DE.FBT.FBT.LOW_ENTH.THERM.NG_BIOGAS</t>
  </si>
  <si>
    <t>FEC.ktoe.DE.FBT.FBT.LOW_ENTH.THERM.SOLAR_GEO</t>
  </si>
  <si>
    <t>FEC.ktoe.DE.FBT.FBT.LOW_ENTH.HP.AMBIENT</t>
  </si>
  <si>
    <t>FEC.ktoe.DE.FBT.FBT.LOW_ENTH.THERM.ELEC</t>
  </si>
  <si>
    <t>Food: Oven (direct heat)</t>
  </si>
  <si>
    <t>Food: Direct Heat - Thermal</t>
  </si>
  <si>
    <t>FEC.ktoe.DE.FBT.FBT.OVEN.THERM.TOTAL</t>
  </si>
  <si>
    <t>FEC.ktoe.DE.FBT.FBT.OVEN.THERM.SOLIDS</t>
  </si>
  <si>
    <t>FEC.ktoe.DE.FBT.FBT.OVEN.THERM.LPG</t>
  </si>
  <si>
    <t>FEC.ktoe.DE.FBT.FBT.OVEN.THERM.DIESEL_LIQBIO</t>
  </si>
  <si>
    <t>FEC.ktoe.DE.FBT.FBT.OVEN.THERM.RFO</t>
  </si>
  <si>
    <t>FEC.ktoe.DE.FBT.FBT.OVEN.THERM.NG_BIOGAS</t>
  </si>
  <si>
    <t>Food: Direct Heat - Electric</t>
  </si>
  <si>
    <t>FEC.ktoe.DE.FBT.FBT.OVEN.ELEC.ELEC</t>
  </si>
  <si>
    <t>Food: Direct Heat - Microwave</t>
  </si>
  <si>
    <t>FEC.ktoe.DE.FBT.FBT.OVEN_MICROW.MICROW.ELEC</t>
  </si>
  <si>
    <t>Food: Specific process heat</t>
  </si>
  <si>
    <t>Food: Process Heat - Thermal</t>
  </si>
  <si>
    <t>FEC.ktoe.DE.FBT.FBT.PROC_HEAT.THERM.TOTAL</t>
  </si>
  <si>
    <t>FEC.ktoe.DE.FBT.FBT.PROC_HEAT.THERM.SOLIDS</t>
  </si>
  <si>
    <t>FEC.ktoe.DE.FBT.FBT.PROC_HEAT.THERM.LPG</t>
  </si>
  <si>
    <t>FEC.ktoe.DE.FBT.FBT.PROC_HEAT.THERM.DIESEL_LIQBIO</t>
  </si>
  <si>
    <t>FEC.ktoe.DE.FBT.FBT.PROC_HEAT.THERM.RFO</t>
  </si>
  <si>
    <t>FEC.ktoe.DE.FBT.FBT.PROC_HEAT.THERM.NG_BIOGAS</t>
  </si>
  <si>
    <t>Food: Process Heat - Electric</t>
  </si>
  <si>
    <t>FEC.ktoe.DE.FBT.FBT.PROC_HEAT.ELEC.ELEC</t>
  </si>
  <si>
    <t>Food: Process Heat - Microwave</t>
  </si>
  <si>
    <t>FEC.ktoe.DE.FBT.FBT.PROC_HEAT_MICROW.MICROW.ELEC</t>
  </si>
  <si>
    <t>Food: Steam processing</t>
  </si>
  <si>
    <t>FEC.ktoe.DE.FBT.FBT.PROCESSING.TOTAL.TOTAL</t>
  </si>
  <si>
    <t>FEC.ktoe.DE.FBT.FBT.PROCESSING.STEAM.SOLIDS</t>
  </si>
  <si>
    <t>FEC.ktoe.DE.FBT.FBT.PROCESSING.STEAM.RFG</t>
  </si>
  <si>
    <t>FEC.ktoe.DE.FBT.FBT.PROCESSING.STEAM.LPG</t>
  </si>
  <si>
    <t>FEC.ktoe.DE.FBT.FBT.PROCESSING.STEAM.DIESEL_LIQBIO</t>
  </si>
  <si>
    <t>FEC.ktoe.DE.FBT.FBT.PROCESSING.STEAM.RFO</t>
  </si>
  <si>
    <t>FEC.ktoe.DE.FBT.FBT.PROCESSING.STEAM.OTHER</t>
  </si>
  <si>
    <t>FEC.ktoe.DE.FBT.FBT.PROCESSING.STEAM.NG_BIOGAS</t>
  </si>
  <si>
    <t>FEC.ktoe.DE.FBT.FBT.PROCESSING.STEAM.DERIVED</t>
  </si>
  <si>
    <t>FEC.ktoe.DE.FBT.FBT.PROCESSING.STEAM.BIOMASS_WASTE</t>
  </si>
  <si>
    <t>FEC.ktoe.DE.FBT.FBT.PROCESSING.STEAM.STEAM_DISTR</t>
  </si>
  <si>
    <t>Food: Drying</t>
  </si>
  <si>
    <t>Food: Thermal drying</t>
  </si>
  <si>
    <t>FEC.ktoe.DE.FBT.FBT.DRYING.TOTAL.TOTAL</t>
  </si>
  <si>
    <t>FEC.ktoe.DE.FBT.FBT.DRYING.THERM.SOLIDS</t>
  </si>
  <si>
    <t>FEC.ktoe.DE.FBT.FBT.DRYING.THERM.LPG</t>
  </si>
  <si>
    <t>FEC.ktoe.DE.FBT.FBT.DRYING.THERM.DIESEL_LIQBIO</t>
  </si>
  <si>
    <t>FEC.ktoe.DE.FBT.FBT.DRYING.THERM.RFO</t>
  </si>
  <si>
    <t>FEC.ktoe.DE.FBT.FBT.DRYING.THERM.NG_BIOGAS</t>
  </si>
  <si>
    <t>Food: Steam drying</t>
  </si>
  <si>
    <t>FEC.ktoe.DE.FBT.FBT.DRYING_STEAM.TOTAL.TOTAL</t>
  </si>
  <si>
    <t>FEC.ktoe.DE.FBT.FBT.DRYING_STEAM.STEAM.SOLIDS</t>
  </si>
  <si>
    <t>FEC.ktoe.DE.FBT.FBT.DRYING_STEAM.STEAM.RFG</t>
  </si>
  <si>
    <t>FEC.ktoe.DE.FBT.FBT.DRYING_STEAM.STEAM.LPG</t>
  </si>
  <si>
    <t>FEC.ktoe.DE.FBT.FBT.DRYING_STEAM.STEAM.DIESEL_LIQBIO</t>
  </si>
  <si>
    <t>FEC.ktoe.DE.FBT.FBT.DRYING_STEAM.STEAM.RFO</t>
  </si>
  <si>
    <t>FEC.ktoe.DE.FBT.FBT.DRYING_STEAM.STEAM.OTHER</t>
  </si>
  <si>
    <t>FEC.ktoe.DE.FBT.FBT.DRYING_STEAM.STEAM.NG_BIOGAS</t>
  </si>
  <si>
    <t>FEC.ktoe.DE.FBT.FBT.DRYING_STEAM.STEAM.DERIVED</t>
  </si>
  <si>
    <t>FEC.ktoe.DE.FBT.FBT.DRYING_STEAM.STEAM.BIOMASS_WASTE</t>
  </si>
  <si>
    <t>FEC.ktoe.DE.FBT.FBT.DRYING_STEAM.STEAM.STEAM_DISTR</t>
  </si>
  <si>
    <t>Food: Electric drying</t>
  </si>
  <si>
    <t>FEC.ktoe.DE.FBT.FBT.DRYING_ELEC.ELEC.ELEC</t>
  </si>
  <si>
    <t>Food: Freeze drying</t>
  </si>
  <si>
    <t>FEC.ktoe.DE.FBT.FBT.DRYING_FREEZE.FREEZE_DRY.ELEC</t>
  </si>
  <si>
    <t>Food: Microwave drying</t>
  </si>
  <si>
    <t>FEC.ktoe.DE.FBT.FBT.DRYING_MICROW.MICROW.ELEC</t>
  </si>
  <si>
    <t>Food: Process cooling and refrigeration</t>
  </si>
  <si>
    <t>Food: Thermal cooling</t>
  </si>
  <si>
    <t>FEC.ktoe.DE.FBT.FBT.PROC_COOL_THERM.THERM.NG_BIOGAS</t>
  </si>
  <si>
    <t>Food: Steam cooling</t>
  </si>
  <si>
    <t>FEC.ktoe.DE.FBT.FBT.PROC_COOL.TOTAL.TOTAL</t>
  </si>
  <si>
    <t>FEC.ktoe.DE.FBT.FBT.PROC_COOL.STEAM.SOLIDS</t>
  </si>
  <si>
    <t>FEC.ktoe.DE.FBT.FBT.PROC_COOL.STEAM.RFG</t>
  </si>
  <si>
    <t>FEC.ktoe.DE.FBT.FBT.PROC_COOL.STEAM.LPG</t>
  </si>
  <si>
    <t>FEC.ktoe.DE.FBT.FBT.PROC_COOL.STEAM.DIESEL_LIQBIO</t>
  </si>
  <si>
    <t>FEC.ktoe.DE.FBT.FBT.PROC_COOL.STEAM.RFO</t>
  </si>
  <si>
    <t>FEC.ktoe.DE.FBT.FBT.PROC_COOL.STEAM.OTHER</t>
  </si>
  <si>
    <t>FEC.ktoe.DE.FBT.FBT.PROC_COOL.STEAM.NG_BIOGAS</t>
  </si>
  <si>
    <t>FEC.ktoe.DE.FBT.FBT.PROC_COOL.STEAM.DERIVED</t>
  </si>
  <si>
    <t>FEC.ktoe.DE.FBT.FBT.PROC_COOL.STEAM.BIOMASS_WASTE</t>
  </si>
  <si>
    <t>FEC.ktoe.DE.FBT.FBT.PROC_COOL.STEAM.STEAM_DISTR</t>
  </si>
  <si>
    <t>Food: Electric cooling</t>
  </si>
  <si>
    <t>FEC.ktoe.DE.FBT.FBT.PROC_COOL_ELEC.ELEC.ELEC</t>
  </si>
  <si>
    <t>Food: Electric machinery</t>
  </si>
  <si>
    <t>FEC.ktoe.DE.FBT.FBT.GENERIC.MECH.ELEC</t>
  </si>
  <si>
    <t>UED.ktoe.DE.FBT.FBT.TOTAL.TOTAL.TOTAL</t>
  </si>
  <si>
    <t>UED.ktoe.DE.FBT.FBT.LIGHT.GENERIC.ELEC</t>
  </si>
  <si>
    <t>UED.ktoe.DE.FBT.FBT.AIRCOMP.GENERIC.ELEC</t>
  </si>
  <si>
    <t>UED.ktoe.DE.FBT.FBT.MOTOR.GENERIC.ELEC</t>
  </si>
  <si>
    <t>UED.ktoe.DE.FBT.FBT.FANS.GENERIC.ELEC</t>
  </si>
  <si>
    <t>UED.ktoe.DE.FBT.FBT.LOW_ENTH.TOTAL.TOTAL</t>
  </si>
  <si>
    <t>UED.ktoe.DE.FBT.FBT.LOW_ENTH.THERM.DIESEL_LIQBIO</t>
  </si>
  <si>
    <t>UED.ktoe.DE.FBT.FBT.LOW_ENTH.THERM.NG_BIOGAS</t>
  </si>
  <si>
    <t>UED.ktoe.DE.FBT.FBT.LOW_ENTH.THERM.SOLAR_GEO</t>
  </si>
  <si>
    <t>UED.ktoe.DE.FBT.FBT.LOW_ENTH.HP.AMBIENT</t>
  </si>
  <si>
    <t>UED.ktoe.DE.FBT.FBT.LOW_ENTH.THERM.ELEC</t>
  </si>
  <si>
    <t>UED.ktoe.DE.FBT.FBT.OVEN.THERM.TOTAL</t>
  </si>
  <si>
    <t>UED.ktoe.DE.FBT.FBT.OVEN.THERM.SOLIDS</t>
  </si>
  <si>
    <t>UED.ktoe.DE.FBT.FBT.OVEN.THERM.LPG</t>
  </si>
  <si>
    <t>UED.ktoe.DE.FBT.FBT.OVEN.THERM.DIESEL_LIQBIO</t>
  </si>
  <si>
    <t>UED.ktoe.DE.FBT.FBT.OVEN.THERM.RFO</t>
  </si>
  <si>
    <t>UED.ktoe.DE.FBT.FBT.OVEN.THERM.NG_BIOGAS</t>
  </si>
  <si>
    <t>UED.ktoe.DE.FBT.FBT.OVEN.ELEC.ELEC</t>
  </si>
  <si>
    <t>UED.ktoe.DE.FBT.FBT.OVEN_MICROW.MICROW.ELEC</t>
  </si>
  <si>
    <t>UED.ktoe.DE.FBT.FBT.PROC_HEAT.THERM.TOTAL</t>
  </si>
  <si>
    <t>UED.ktoe.DE.FBT.FBT.PROC_HEAT.THERM.SOLIDS</t>
  </si>
  <si>
    <t>UED.ktoe.DE.FBT.FBT.PROC_HEAT.THERM.LPG</t>
  </si>
  <si>
    <t>UED.ktoe.DE.FBT.FBT.PROC_HEAT.THERM.DIESEL_LIQBIO</t>
  </si>
  <si>
    <t>UED.ktoe.DE.FBT.FBT.PROC_HEAT.THERM.RFO</t>
  </si>
  <si>
    <t>UED.ktoe.DE.FBT.FBT.PROC_HEAT.THERM.NG_BIOGAS</t>
  </si>
  <si>
    <t>UED.ktoe.DE.FBT.FBT.PROC_HEAT.ELEC.ELEC</t>
  </si>
  <si>
    <t>UED.ktoe.DE.FBT.FBT.PROC_HEAT_MICROW.MICROW.ELEC</t>
  </si>
  <si>
    <t>UED.ktoe.DE.FBT.FBT.PROCESSING.TOTAL.TOTAL</t>
  </si>
  <si>
    <t>UED.ktoe.DE.FBT.FBT.PROCESSING.STEAM.SOLIDS</t>
  </si>
  <si>
    <t>UED.ktoe.DE.FBT.FBT.PROCESSING.STEAM.RFG</t>
  </si>
  <si>
    <t>UED.ktoe.DE.FBT.FBT.PROCESSING.STEAM.LPG</t>
  </si>
  <si>
    <t>UED.ktoe.DE.FBT.FBT.PROCESSING.STEAM.DIESEL_LIQBIO</t>
  </si>
  <si>
    <t>UED.ktoe.DE.FBT.FBT.PROCESSING.STEAM.RFO</t>
  </si>
  <si>
    <t>UED.ktoe.DE.FBT.FBT.PROCESSING.STEAM.OTHER</t>
  </si>
  <si>
    <t>UED.ktoe.DE.FBT.FBT.PROCESSING.STEAM.NG_BIOGAS</t>
  </si>
  <si>
    <t>UED.ktoe.DE.FBT.FBT.PROCESSING.STEAM.DERIVED</t>
  </si>
  <si>
    <t>UED.ktoe.DE.FBT.FBT.PROCESSING.STEAM.BIOMASS_WASTE</t>
  </si>
  <si>
    <t>UED.ktoe.DE.FBT.FBT.PROCESSING.STEAM.STEAM_DISTR</t>
  </si>
  <si>
    <t>UED.ktoe.DE.FBT.FBT.DRYING.TOTAL.TOTAL</t>
  </si>
  <si>
    <t>UED.ktoe.DE.FBT.FBT.DRYING.THERM.SOLIDS</t>
  </si>
  <si>
    <t>UED.ktoe.DE.FBT.FBT.DRYING.THERM.LPG</t>
  </si>
  <si>
    <t>UED.ktoe.DE.FBT.FBT.DRYING.THERM.DIESEL_LIQBIO</t>
  </si>
  <si>
    <t>UED.ktoe.DE.FBT.FBT.DRYING.THERM.RFO</t>
  </si>
  <si>
    <t>UED.ktoe.DE.FBT.FBT.DRYING.THERM.NG_BIOGAS</t>
  </si>
  <si>
    <t>UED.ktoe.DE.FBT.FBT.DRYING_STEAM.TOTAL.TOTAL</t>
  </si>
  <si>
    <t>UED.ktoe.DE.FBT.FBT.DRYING_STEAM.STEAM.SOLIDS</t>
  </si>
  <si>
    <t>UED.ktoe.DE.FBT.FBT.DRYING_STEAM.STEAM.RFG</t>
  </si>
  <si>
    <t>UED.ktoe.DE.FBT.FBT.DRYING_STEAM.STEAM.LPG</t>
  </si>
  <si>
    <t>UED.ktoe.DE.FBT.FBT.DRYING_STEAM.STEAM.DIESEL_LIQBIO</t>
  </si>
  <si>
    <t>UED.ktoe.DE.FBT.FBT.DRYING_STEAM.STEAM.RFO</t>
  </si>
  <si>
    <t>UED.ktoe.DE.FBT.FBT.DRYING_STEAM.STEAM.OTHER</t>
  </si>
  <si>
    <t>UED.ktoe.DE.FBT.FBT.DRYING_STEAM.STEAM.NG_BIOGAS</t>
  </si>
  <si>
    <t>UED.ktoe.DE.FBT.FBT.DRYING_STEAM.STEAM.DERIVED</t>
  </si>
  <si>
    <t>UED.ktoe.DE.FBT.FBT.DRYING_STEAM.STEAM.BIOMASS_WASTE</t>
  </si>
  <si>
    <t>UED.ktoe.DE.FBT.FBT.DRYING_STEAM.STEAM.STEAM_DISTR</t>
  </si>
  <si>
    <t>UED.ktoe.DE.FBT.FBT.DRYING_ELEC.ELEC.ELEC</t>
  </si>
  <si>
    <t>UED.ktoe.DE.FBT.FBT.DRYING_FREEZE.FREEZE_DRY.ELEC</t>
  </si>
  <si>
    <t>UED.ktoe.DE.FBT.FBT.DRYING_MICROW.MICROW.ELEC</t>
  </si>
  <si>
    <t>UED.ktoe.DE.FBT.FBT.PROC_COOL_THERM.THERM.NG_BIOGAS</t>
  </si>
  <si>
    <t>UED.ktoe.DE.FBT.FBT.PROC_COOL.TOTAL.TOTAL</t>
  </si>
  <si>
    <t>UED.ktoe.DE.FBT.FBT.PROC_COOL.STEAM.SOLIDS</t>
  </si>
  <si>
    <t>UED.ktoe.DE.FBT.FBT.PROC_COOL.STEAM.RFG</t>
  </si>
  <si>
    <t>UED.ktoe.DE.FBT.FBT.PROC_COOL.STEAM.LPG</t>
  </si>
  <si>
    <t>UED.ktoe.DE.FBT.FBT.PROC_COOL.STEAM.DIESEL_LIQBIO</t>
  </si>
  <si>
    <t>UED.ktoe.DE.FBT.FBT.PROC_COOL.STEAM.RFO</t>
  </si>
  <si>
    <t>UED.ktoe.DE.FBT.FBT.PROC_COOL.STEAM.OTHER</t>
  </si>
  <si>
    <t>UED.ktoe.DE.FBT.FBT.PROC_COOL.STEAM.NG_BIOGAS</t>
  </si>
  <si>
    <t>UED.ktoe.DE.FBT.FBT.PROC_COOL.STEAM.DERIVED</t>
  </si>
  <si>
    <t>UED.ktoe.DE.FBT.FBT.PROC_COOL.STEAM.BIOMASS_WASTE</t>
  </si>
  <si>
    <t>UED.ktoe.DE.FBT.FBT.PROC_COOL.STEAM.STEAM_DISTR</t>
  </si>
  <si>
    <t>UED.ktoe.DE.FBT.FBT.PROC_COOL_ELEC.ELEC.ELEC</t>
  </si>
  <si>
    <t>UED.ktoe.DE.FBT.FBT.GENERIC.MECH.ELEC</t>
  </si>
  <si>
    <t>FUEL_EMI.ktCO2.DE.FBT.FBT.TOTAL.TOTAL.TOTAL</t>
  </si>
  <si>
    <t>FUEL_EMI.ktCO2.DE.FBT.FBT.LIGHT.GENERIC.ELEC</t>
  </si>
  <si>
    <t>FUEL_EMI.ktCO2.DE.FBT.FBT.AIRCOMP.GENERIC.ELEC</t>
  </si>
  <si>
    <t>FUEL_EMI.ktCO2.DE.FBT.FBT.MOTOR.GENERIC.ELEC</t>
  </si>
  <si>
    <t>FUEL_EMI.ktCO2.DE.FBT.FBT.FANS.GENERIC.ELEC</t>
  </si>
  <si>
    <t>FUEL_EMI.ktCO2.DE.FBT.FBT.LOW_ENTH.TOTAL.TOTAL</t>
  </si>
  <si>
    <t>FUEL_EMI.ktCO2.DE.FBT.FBT.LOW_ENTH.THERM.DIESEL_LIQBIO</t>
  </si>
  <si>
    <t>FUEL_EMI.ktCO2.DE.FBT.FBT.LOW_ENTH.THERM.NG_BIOGAS</t>
  </si>
  <si>
    <t>FUEL_EMI.ktCO2.DE.FBT.FBT.LOW_ENTH.THERM.SOLAR_GEO</t>
  </si>
  <si>
    <t>FUEL_EMI.ktCO2.DE.FBT.FBT.LOW_ENTH.HP.AMBIENT</t>
  </si>
  <si>
    <t>FUEL_EMI.ktCO2.DE.FBT.FBT.LOW_ENTH.THERM.ELEC</t>
  </si>
  <si>
    <t>FUEL_EMI.ktCO2.DE.FBT.FBT.OVEN.THERM.TOTAL</t>
  </si>
  <si>
    <t>FUEL_EMI.ktCO2.DE.FBT.FBT.OVEN.THERM.SOLIDS</t>
  </si>
  <si>
    <t>FUEL_EMI.ktCO2.DE.FBT.FBT.OVEN.THERM.LPG</t>
  </si>
  <si>
    <t>FUEL_EMI.ktCO2.DE.FBT.FBT.OVEN.THERM.DIESEL_LIQBIO</t>
  </si>
  <si>
    <t>FUEL_EMI.ktCO2.DE.FBT.FBT.OVEN.THERM.RFO</t>
  </si>
  <si>
    <t>FUEL_EMI.ktCO2.DE.FBT.FBT.OVEN.THERM.NG_BIOGAS</t>
  </si>
  <si>
    <t>FUEL_EMI.ktCO2.DE.FBT.FBT.OVEN.ELEC.ELEC</t>
  </si>
  <si>
    <t>FUEL_EMI.ktCO2.DE.FBT.FBT.OVEN_MICROW.MICROW.ELEC</t>
  </si>
  <si>
    <t>FUEL_EMI.ktCO2.DE.FBT.FBT.PROC_HEAT.THERM.TOTAL</t>
  </si>
  <si>
    <t>FUEL_EMI.ktCO2.DE.FBT.FBT.PROC_HEAT.THERM.SOLIDS</t>
  </si>
  <si>
    <t>FUEL_EMI.ktCO2.DE.FBT.FBT.PROC_HEAT.THERM.LPG</t>
  </si>
  <si>
    <t>FUEL_EMI.ktCO2.DE.FBT.FBT.PROC_HEAT.THERM.DIESEL_LIQBIO</t>
  </si>
  <si>
    <t>FUEL_EMI.ktCO2.DE.FBT.FBT.PROC_HEAT.THERM.RFO</t>
  </si>
  <si>
    <t>FUEL_EMI.ktCO2.DE.FBT.FBT.PROC_HEAT.THERM.NG_BIOGAS</t>
  </si>
  <si>
    <t>FUEL_EMI.ktCO2.DE.FBT.FBT.PROC_HEAT.ELEC.ELEC</t>
  </si>
  <si>
    <t>FUEL_EMI.ktCO2.DE.FBT.FBT.PROC_HEAT_MICROW.MICROW.ELEC</t>
  </si>
  <si>
    <t>FUEL_EMI.ktCO2.DE.FBT.FBT.PROCESSING.TOTAL.TOTAL</t>
  </si>
  <si>
    <t>FUEL_EMI.ktCO2.DE.FBT.FBT.PROCESSING.STEAM.SOLIDS</t>
  </si>
  <si>
    <t>FUEL_EMI.ktCO2.DE.FBT.FBT.PROCESSING.STEAM.RFG</t>
  </si>
  <si>
    <t>FUEL_EMI.ktCO2.DE.FBT.FBT.PROCESSING.STEAM.LPG</t>
  </si>
  <si>
    <t>FUEL_EMI.ktCO2.DE.FBT.FBT.PROCESSING.STEAM.DIESEL_LIQBIO</t>
  </si>
  <si>
    <t>FUEL_EMI.ktCO2.DE.FBT.FBT.PROCESSING.STEAM.RFO</t>
  </si>
  <si>
    <t>FUEL_EMI.ktCO2.DE.FBT.FBT.PROCESSING.STEAM.OTHER</t>
  </si>
  <si>
    <t>FUEL_EMI.ktCO2.DE.FBT.FBT.PROCESSING.STEAM.NG_BIOGAS</t>
  </si>
  <si>
    <t>FUEL_EMI.ktCO2.DE.FBT.FBT.PROCESSING.STEAM.DERIVED</t>
  </si>
  <si>
    <t>FUEL_EMI.ktCO2.DE.FBT.FBT.PROCESSING.STEAM.BIOMASS_WASTE</t>
  </si>
  <si>
    <t>FUEL_EMI.ktCO2.DE.FBT.FBT.PROCESSING.STEAM.STEAM_DISTR</t>
  </si>
  <si>
    <t>FUEL_EMI.ktCO2.DE.FBT.FBT.DRYING.TOTAL.TOTAL</t>
  </si>
  <si>
    <t>FUEL_EMI.ktCO2.DE.FBT.FBT.DRYING.THERM.SOLIDS</t>
  </si>
  <si>
    <t>FUEL_EMI.ktCO2.DE.FBT.FBT.DRYING.THERM.LPG</t>
  </si>
  <si>
    <t>FUEL_EMI.ktCO2.DE.FBT.FBT.DRYING.THERM.DIESEL_LIQBIO</t>
  </si>
  <si>
    <t>FUEL_EMI.ktCO2.DE.FBT.FBT.DRYING.THERM.RFO</t>
  </si>
  <si>
    <t>FUEL_EMI.ktCO2.DE.FBT.FBT.DRYING.THERM.NG_BIOGAS</t>
  </si>
  <si>
    <t>FUEL_EMI.ktCO2.DE.FBT.FBT.DRYING_STEAM.TOTAL.TOTAL</t>
  </si>
  <si>
    <t>FUEL_EMI.ktCO2.DE.FBT.FBT.DRYING_STEAM.STEAM.SOLIDS</t>
  </si>
  <si>
    <t>FUEL_EMI.ktCO2.DE.FBT.FBT.DRYING_STEAM.STEAM.RFG</t>
  </si>
  <si>
    <t>FUEL_EMI.ktCO2.DE.FBT.FBT.DRYING_STEAM.STEAM.LPG</t>
  </si>
  <si>
    <t>FUEL_EMI.ktCO2.DE.FBT.FBT.DRYING_STEAM.STEAM.DIESEL_LIQBIO</t>
  </si>
  <si>
    <t>FUEL_EMI.ktCO2.DE.FBT.FBT.DRYING_STEAM.STEAM.RFO</t>
  </si>
  <si>
    <t>FUEL_EMI.ktCO2.DE.FBT.FBT.DRYING_STEAM.STEAM.OTHER</t>
  </si>
  <si>
    <t>FUEL_EMI.ktCO2.DE.FBT.FBT.DRYING_STEAM.STEAM.NG_BIOGAS</t>
  </si>
  <si>
    <t>FUEL_EMI.ktCO2.DE.FBT.FBT.DRYING_STEAM.STEAM.DERIVED</t>
  </si>
  <si>
    <t>FUEL_EMI.ktCO2.DE.FBT.FBT.DRYING_STEAM.STEAM.BIOMASS_WASTE</t>
  </si>
  <si>
    <t>FUEL_EMI.ktCO2.DE.FBT.FBT.DRYING_STEAM.STEAM.STEAM_DISTR</t>
  </si>
  <si>
    <t>FUEL_EMI.ktCO2.DE.FBT.FBT.DRYING_ELEC.ELEC.ELEC</t>
  </si>
  <si>
    <t>FUEL_EMI.ktCO2.DE.FBT.FBT.DRYING_FREEZE.FREEZE_DRY.ELEC</t>
  </si>
  <si>
    <t>FUEL_EMI.ktCO2.DE.FBT.FBT.DRYING_MICROW.MICROW.ELEC</t>
  </si>
  <si>
    <t>FUEL_EMI.ktCO2.DE.FBT.FBT.PROC_COOL_THERM.THERM.NG_BIOGAS</t>
  </si>
  <si>
    <t>FUEL_EMI.ktCO2.DE.FBT.FBT.PROC_COOL.TOTAL.TOTAL</t>
  </si>
  <si>
    <t>FUEL_EMI.ktCO2.DE.FBT.FBT.PROC_COOL.STEAM.SOLIDS</t>
  </si>
  <si>
    <t>FUEL_EMI.ktCO2.DE.FBT.FBT.PROC_COOL.STEAM.RFG</t>
  </si>
  <si>
    <t>FUEL_EMI.ktCO2.DE.FBT.FBT.PROC_COOL.STEAM.LPG</t>
  </si>
  <si>
    <t>FUEL_EMI.ktCO2.DE.FBT.FBT.PROC_COOL.STEAM.DIESEL_LIQBIO</t>
  </si>
  <si>
    <t>FUEL_EMI.ktCO2.DE.FBT.FBT.PROC_COOL.STEAM.RFO</t>
  </si>
  <si>
    <t>FUEL_EMI.ktCO2.DE.FBT.FBT.PROC_COOL.STEAM.OTHER</t>
  </si>
  <si>
    <t>FUEL_EMI.ktCO2.DE.FBT.FBT.PROC_COOL.STEAM.NG_BIOGAS</t>
  </si>
  <si>
    <t>FUEL_EMI.ktCO2.DE.FBT.FBT.PROC_COOL.STEAM.DERIVED</t>
  </si>
  <si>
    <t>FUEL_EMI.ktCO2.DE.FBT.FBT.PROC_COOL.STEAM.BIOMASS_WASTE</t>
  </si>
  <si>
    <t>FUEL_EMI.ktCO2.DE.FBT.FBT.PROC_COOL.STEAM.STEAM_DISTR</t>
  </si>
  <si>
    <t>FUEL_EMI.ktCO2.DE.FBT.FBT.PROC_COOL_ELEC.ELEC.ELEC</t>
  </si>
  <si>
    <t>FUEL_EMI.ktCO2.DE.FBT.FBT.GENERIC.MECH.ELEC</t>
  </si>
  <si>
    <t>VA.Meuro2015.DE.TRE.TRE</t>
  </si>
  <si>
    <t>OUTPUT.index.DE.TRE.TRE</t>
  </si>
  <si>
    <t>CAP.index.DE.TRE.TRE</t>
  </si>
  <si>
    <t>NEWCAP.index.DE.TRE.TRE</t>
  </si>
  <si>
    <t>FEC.ktoe.DE.TRE.TRE.TOTAL.TOTAL.TOTAL</t>
  </si>
  <si>
    <t>FEC.ktoe.DE.TRE.TRE.TOTAL.TOTAL.SOLIDS</t>
  </si>
  <si>
    <t>FEC.ktoe.DE.TRE.TRE.TOTAL.TOTAL.RFG</t>
  </si>
  <si>
    <t>FEC.ktoe.DE.TRE.TRE.TOTAL.TOTAL.LPG</t>
  </si>
  <si>
    <t>FEC.ktoe.DE.TRE.TRE.TOTAL.TOTAL.DIESEL</t>
  </si>
  <si>
    <t>FEC.ktoe.DE.TRE.TRE.TOTAL.TOTAL.RFO</t>
  </si>
  <si>
    <t>FEC.ktoe.DE.TRE.TRE.TOTAL.TOTAL.OTHER</t>
  </si>
  <si>
    <t>FEC.ktoe.DE.TRE.TRE.TOTAL.TOTAL.NG</t>
  </si>
  <si>
    <t>FEC.ktoe.DE.TRE.TRE.TOTAL.TOTAL.DERIVED</t>
  </si>
  <si>
    <t>FEC.ktoe.DE.TRE.TRE.TOTAL.TOTAL.BIOMASS_WASTE</t>
  </si>
  <si>
    <t>FEC.ktoe.DE.TRE.TRE.TOTAL.TOTAL.BIOGAS</t>
  </si>
  <si>
    <t>FEC.ktoe.DE.TRE.TRE.TOTAL.TOTAL.LIQBIO</t>
  </si>
  <si>
    <t>FEC.ktoe.DE.TRE.TRE.TOTAL.TOTAL.SOLAR</t>
  </si>
  <si>
    <t>FEC.ktoe.DE.TRE.TRE.TOTAL.TOTAL.GEO</t>
  </si>
  <si>
    <t>FEC.ktoe.DE.TRE.TRE.TOTAL.TOTAL.AMBIENT</t>
  </si>
  <si>
    <t>FEC.ktoe.DE.TRE.TRE.TOTAL.TOTAL.STEAM_DISTR</t>
  </si>
  <si>
    <t>FEC.ktoe.DE.TRE.TRE.TOTAL.TOTAL.ELEC</t>
  </si>
  <si>
    <t>FEC.ktoe.DE.TRE.TRE.LIGHT.GENERIC.ELEC</t>
  </si>
  <si>
    <t>FEC.ktoe.DE.TRE.TRE.AIRCOMP.GENERIC.ELEC</t>
  </si>
  <si>
    <t>FEC.ktoe.DE.TRE.TRE.MOTOR.GENERIC.ELEC</t>
  </si>
  <si>
    <t>FEC.ktoe.DE.TRE.TRE.FANS.GENERIC.ELEC</t>
  </si>
  <si>
    <t>FEC.ktoe.DE.TRE.TRE.LOW_ENTH.TOTAL.TOTAL</t>
  </si>
  <si>
    <t>FEC.ktoe.DE.TRE.TRE.LOW_ENTH.THERM.DIESEL_LIQBIO</t>
  </si>
  <si>
    <t>FEC.ktoe.DE.TRE.TRE.LOW_ENTH.THERM.NG_BIOGAS</t>
  </si>
  <si>
    <t>FEC.ktoe.DE.TRE.TRE.LOW_ENTH.THERM.SOLAR_GEO</t>
  </si>
  <si>
    <t>FEC.ktoe.DE.TRE.TRE.LOW_ENTH.HP.AMBIENT</t>
  </si>
  <si>
    <t>FEC.ktoe.DE.TRE.TRE.LOW_ENTH.THERM.ELEC</t>
  </si>
  <si>
    <t>Trans. Eq.: Foundries</t>
  </si>
  <si>
    <t>Trans. Eq.: Thermal Foundries</t>
  </si>
  <si>
    <t>FEC.ktoe.DE.TRE.TRE.FOUNDRY.THERM.TOTAL</t>
  </si>
  <si>
    <t>FEC.ktoe.DE.TRE.TRE.FOUNDRY.THERM.SOLIDS</t>
  </si>
  <si>
    <t>FEC.ktoe.DE.TRE.TRE.FOUNDRY.THERM.LPG</t>
  </si>
  <si>
    <t>FEC.ktoe.DE.TRE.TRE.FOUNDRY.THERM.DIESEL_LIQBIO</t>
  </si>
  <si>
    <t>FEC.ktoe.DE.TRE.TRE.FOUNDRY.THERM.RFO</t>
  </si>
  <si>
    <t>FEC.ktoe.DE.TRE.TRE.FOUNDRY.THERM.NG_BIOGAS</t>
  </si>
  <si>
    <t>Trans. Eq.: Electric Foundries</t>
  </si>
  <si>
    <t>FEC.ktoe.DE.TRE.TRE.FOUNDRY.ELEC.ELEC</t>
  </si>
  <si>
    <t>Trans. Eq.: Connection techniques</t>
  </si>
  <si>
    <t>Trans. Eq.: Thermal connection</t>
  </si>
  <si>
    <t>FEC.ktoe.DE.TRE.TRE.CONNECTION_THERM.THERM.NG_BIOGAS</t>
  </si>
  <si>
    <t>Trans. Eq.: Electric connection</t>
  </si>
  <si>
    <t>FEC.ktoe.DE.TRE.TRE.CONNECTION_ELEC.ELEC.ELEC</t>
  </si>
  <si>
    <t>Trans. Eq.: Heat treatment</t>
  </si>
  <si>
    <t>Trans. Eq.: Heat treatment - Thermal</t>
  </si>
  <si>
    <t>FEC.ktoe.DE.TRE.TRE.HEAT_TREAT.THERM.TOTAL</t>
  </si>
  <si>
    <t>FEC.ktoe.DE.TRE.TRE.HEAT_TREAT.THERM.SOLIDS</t>
  </si>
  <si>
    <t>FEC.ktoe.DE.TRE.TRE.HEAT_TREAT.THERM.LPG</t>
  </si>
  <si>
    <t>FEC.ktoe.DE.TRE.TRE.HEAT_TREAT.THERM.DIESEL_LIQBIO</t>
  </si>
  <si>
    <t>FEC.ktoe.DE.TRE.TRE.HEAT_TREAT.THERM.RFO</t>
  </si>
  <si>
    <t>FEC.ktoe.DE.TRE.TRE.HEAT_TREAT.THERM.NG_BIOGAS</t>
  </si>
  <si>
    <t>Trans. Eq.: Heat treatment - Electric</t>
  </si>
  <si>
    <t>FEC.ktoe.DE.TRE.TRE.HEAT_TREAT.ELEC.ELEC</t>
  </si>
  <si>
    <t>Trans. Eq.: Steam processing</t>
  </si>
  <si>
    <t>FEC.ktoe.DE.TRE.TRE.PROCESSING.TOTAL.TOTAL</t>
  </si>
  <si>
    <t>FEC.ktoe.DE.TRE.TRE.PROCESSING.STEAM.SOLIDS</t>
  </si>
  <si>
    <t>FEC.ktoe.DE.TRE.TRE.PROCESSING.STEAM.RFG</t>
  </si>
  <si>
    <t>FEC.ktoe.DE.TRE.TRE.PROCESSING.STEAM.LPG</t>
  </si>
  <si>
    <t>FEC.ktoe.DE.TRE.TRE.PROCESSING.STEAM.DIESEL_LIQBIO</t>
  </si>
  <si>
    <t>FEC.ktoe.DE.TRE.TRE.PROCESSING.STEAM.RFO</t>
  </si>
  <si>
    <t>FEC.ktoe.DE.TRE.TRE.PROCESSING.STEAM.OTHER</t>
  </si>
  <si>
    <t>FEC.ktoe.DE.TRE.TRE.PROCESSING.STEAM.NG_BIOGAS</t>
  </si>
  <si>
    <t>FEC.ktoe.DE.TRE.TRE.PROCESSING.STEAM.DERIVED</t>
  </si>
  <si>
    <t>FEC.ktoe.DE.TRE.TRE.PROCESSING.STEAM.BIOMASS_WASTE</t>
  </si>
  <si>
    <t>FEC.ktoe.DE.TRE.TRE.PROCESSING.STEAM.STEAM_DISTR</t>
  </si>
  <si>
    <t>Trans. Eq.: General machinery</t>
  </si>
  <si>
    <t>FEC.ktoe.DE.TRE.TRE.GENERIC.MECH.ELEC</t>
  </si>
  <si>
    <t>Trans. Eq.: Product finishing</t>
  </si>
  <si>
    <t>FEC.ktoe.DE.TRE.TRE.FINISHING.THERM.ELEC</t>
  </si>
  <si>
    <t>UED.ktoe.DE.TRE.TRE.TOTAL.TOTAL.TOTAL</t>
  </si>
  <si>
    <t>UED.ktoe.DE.TRE.TRE.LIGHT.GENERIC.ELEC</t>
  </si>
  <si>
    <t>UED.ktoe.DE.TRE.TRE.AIRCOMP.GENERIC.ELEC</t>
  </si>
  <si>
    <t>UED.ktoe.DE.TRE.TRE.MOTOR.GENERIC.ELEC</t>
  </si>
  <si>
    <t>UED.ktoe.DE.TRE.TRE.FANS.GENERIC.ELEC</t>
  </si>
  <si>
    <t>UED.ktoe.DE.TRE.TRE.LOW_ENTH.TOTAL.TOTAL</t>
  </si>
  <si>
    <t>UED.ktoe.DE.TRE.TRE.LOW_ENTH.THERM.DIESEL_LIQBIO</t>
  </si>
  <si>
    <t>UED.ktoe.DE.TRE.TRE.LOW_ENTH.THERM.NG_BIOGAS</t>
  </si>
  <si>
    <t>UED.ktoe.DE.TRE.TRE.LOW_ENTH.THERM.SOLAR_GEO</t>
  </si>
  <si>
    <t>UED.ktoe.DE.TRE.TRE.LOW_ENTH.HP.AMBIENT</t>
  </si>
  <si>
    <t>UED.ktoe.DE.TRE.TRE.LOW_ENTH.THERM.ELEC</t>
  </si>
  <si>
    <t>UED.ktoe.DE.TRE.TRE.FOUNDRY.THERM.TOTAL</t>
  </si>
  <si>
    <t>UED.ktoe.DE.TRE.TRE.FOUNDRY.THERM.SOLIDS</t>
  </si>
  <si>
    <t>UED.ktoe.DE.TRE.TRE.FOUNDRY.THERM.LPG</t>
  </si>
  <si>
    <t>UED.ktoe.DE.TRE.TRE.FOUNDRY.THERM.DIESEL_LIQBIO</t>
  </si>
  <si>
    <t>UED.ktoe.DE.TRE.TRE.FOUNDRY.THERM.RFO</t>
  </si>
  <si>
    <t>UED.ktoe.DE.TRE.TRE.FOUNDRY.THERM.NG_BIOGAS</t>
  </si>
  <si>
    <t>UED.ktoe.DE.TRE.TRE.FOUNDRY.ELEC.ELEC</t>
  </si>
  <si>
    <t>UED.ktoe.DE.TRE.TRE.CONNECTION_THERM.THERM.NG_BIOGAS</t>
  </si>
  <si>
    <t>UED.ktoe.DE.TRE.TRE.CONNECTION_ELEC.ELEC.ELEC</t>
  </si>
  <si>
    <t>UED.ktoe.DE.TRE.TRE.HEAT_TREAT.THERM.TOTAL</t>
  </si>
  <si>
    <t>UED.ktoe.DE.TRE.TRE.HEAT_TREAT.THERM.SOLIDS</t>
  </si>
  <si>
    <t>UED.ktoe.DE.TRE.TRE.HEAT_TREAT.THERM.LPG</t>
  </si>
  <si>
    <t>UED.ktoe.DE.TRE.TRE.HEAT_TREAT.THERM.DIESEL_LIQBIO</t>
  </si>
  <si>
    <t>UED.ktoe.DE.TRE.TRE.HEAT_TREAT.THERM.RFO</t>
  </si>
  <si>
    <t>UED.ktoe.DE.TRE.TRE.HEAT_TREAT.THERM.NG_BIOGAS</t>
  </si>
  <si>
    <t>UED.ktoe.DE.TRE.TRE.HEAT_TREAT.ELEC.ELEC</t>
  </si>
  <si>
    <t>UED.ktoe.DE.TRE.TRE.PROCESSING.TOTAL.TOTAL</t>
  </si>
  <si>
    <t>UED.ktoe.DE.TRE.TRE.PROCESSING.STEAM.SOLIDS</t>
  </si>
  <si>
    <t>UED.ktoe.DE.TRE.TRE.PROCESSING.STEAM.RFG</t>
  </si>
  <si>
    <t>UED.ktoe.DE.TRE.TRE.PROCESSING.STEAM.LPG</t>
  </si>
  <si>
    <t>UED.ktoe.DE.TRE.TRE.PROCESSING.STEAM.DIESEL_LIQBIO</t>
  </si>
  <si>
    <t>UED.ktoe.DE.TRE.TRE.PROCESSING.STEAM.RFO</t>
  </si>
  <si>
    <t>UED.ktoe.DE.TRE.TRE.PROCESSING.STEAM.OTHER</t>
  </si>
  <si>
    <t>UED.ktoe.DE.TRE.TRE.PROCESSING.STEAM.NG_BIOGAS</t>
  </si>
  <si>
    <t>UED.ktoe.DE.TRE.TRE.PROCESSING.STEAM.DERIVED</t>
  </si>
  <si>
    <t>UED.ktoe.DE.TRE.TRE.PROCESSING.STEAM.BIOMASS_WASTE</t>
  </si>
  <si>
    <t>UED.ktoe.DE.TRE.TRE.PROCESSING.STEAM.STEAM_DISTR</t>
  </si>
  <si>
    <t>UED.ktoe.DE.TRE.TRE.GENERIC.MECH.ELEC</t>
  </si>
  <si>
    <t>UED.ktoe.DE.TRE.TRE.FINISHING.THERM.ELEC</t>
  </si>
  <si>
    <t>FUEL_EMI.ktCO2.DE.TRE.TRE.TOTAL.TOTAL.TOTAL</t>
  </si>
  <si>
    <t>FUEL_EMI.ktCO2.DE.TRE.TRE.LIGHT.GENERIC.ELEC</t>
  </si>
  <si>
    <t>FUEL_EMI.ktCO2.DE.TRE.TRE.AIRCOMP.GENERIC.ELEC</t>
  </si>
  <si>
    <t>FUEL_EMI.ktCO2.DE.TRE.TRE.MOTOR.GENERIC.ELEC</t>
  </si>
  <si>
    <t>FUEL_EMI.ktCO2.DE.TRE.TRE.FANS.GENERIC.ELEC</t>
  </si>
  <si>
    <t>FUEL_EMI.ktCO2.DE.TRE.TRE.LOW_ENTH.TOTAL.TOTAL</t>
  </si>
  <si>
    <t>FUEL_EMI.ktCO2.DE.TRE.TRE.LOW_ENTH.THERM.DIESEL_LIQBIO</t>
  </si>
  <si>
    <t>FUEL_EMI.ktCO2.DE.TRE.TRE.LOW_ENTH.THERM.NG_BIOGAS</t>
  </si>
  <si>
    <t>FUEL_EMI.ktCO2.DE.TRE.TRE.LOW_ENTH.THERM.SOLAR_GEO</t>
  </si>
  <si>
    <t>FUEL_EMI.ktCO2.DE.TRE.TRE.LOW_ENTH.HP.AMBIENT</t>
  </si>
  <si>
    <t>FUEL_EMI.ktCO2.DE.TRE.TRE.LOW_ENTH.THERM.ELEC</t>
  </si>
  <si>
    <t>FUEL_EMI.ktCO2.DE.TRE.TRE.FOUNDRY.THERM.TOTAL</t>
  </si>
  <si>
    <t>FUEL_EMI.ktCO2.DE.TRE.TRE.FOUNDRY.THERM.SOLIDS</t>
  </si>
  <si>
    <t>FUEL_EMI.ktCO2.DE.TRE.TRE.FOUNDRY.THERM.LPG</t>
  </si>
  <si>
    <t>FUEL_EMI.ktCO2.DE.TRE.TRE.FOUNDRY.THERM.DIESEL_LIQBIO</t>
  </si>
  <si>
    <t>FUEL_EMI.ktCO2.DE.TRE.TRE.FOUNDRY.THERM.RFO</t>
  </si>
  <si>
    <t>FUEL_EMI.ktCO2.DE.TRE.TRE.FOUNDRY.THERM.NG_BIOGAS</t>
  </si>
  <si>
    <t>FUEL_EMI.ktCO2.DE.TRE.TRE.FOUNDRY.ELEC.ELEC</t>
  </si>
  <si>
    <t>FUEL_EMI.ktCO2.DE.TRE.TRE.CONNECTION_THERM.THERM.NG_BIOGAS</t>
  </si>
  <si>
    <t>FUEL_EMI.ktCO2.DE.TRE.TRE.CONNECTION_ELEC.ELEC.ELEC</t>
  </si>
  <si>
    <t>FUEL_EMI.ktCO2.DE.TRE.TRE.HEAT_TREAT.THERM.TOTAL</t>
  </si>
  <si>
    <t>FUEL_EMI.ktCO2.DE.TRE.TRE.HEAT_TREAT.THERM.SOLIDS</t>
  </si>
  <si>
    <t>FUEL_EMI.ktCO2.DE.TRE.TRE.HEAT_TREAT.THERM.LPG</t>
  </si>
  <si>
    <t>FUEL_EMI.ktCO2.DE.TRE.TRE.HEAT_TREAT.THERM.DIESEL_LIQBIO</t>
  </si>
  <si>
    <t>FUEL_EMI.ktCO2.DE.TRE.TRE.HEAT_TREAT.THERM.RFO</t>
  </si>
  <si>
    <t>FUEL_EMI.ktCO2.DE.TRE.TRE.HEAT_TREAT.THERM.NG_BIOGAS</t>
  </si>
  <si>
    <t>FUEL_EMI.ktCO2.DE.TRE.TRE.HEAT_TREAT.ELEC.ELEC</t>
  </si>
  <si>
    <t>FUEL_EMI.ktCO2.DE.TRE.TRE.PROCESSING.TOTAL.TOTAL</t>
  </si>
  <si>
    <t>FUEL_EMI.ktCO2.DE.TRE.TRE.PROCESSING.STEAM.SOLIDS</t>
  </si>
  <si>
    <t>FUEL_EMI.ktCO2.DE.TRE.TRE.PROCESSING.STEAM.RFG</t>
  </si>
  <si>
    <t>FUEL_EMI.ktCO2.DE.TRE.TRE.PROCESSING.STEAM.LPG</t>
  </si>
  <si>
    <t>FUEL_EMI.ktCO2.DE.TRE.TRE.PROCESSING.STEAM.DIESEL_LIQBIO</t>
  </si>
  <si>
    <t>FUEL_EMI.ktCO2.DE.TRE.TRE.PROCESSING.STEAM.RFO</t>
  </si>
  <si>
    <t>FUEL_EMI.ktCO2.DE.TRE.TRE.PROCESSING.STEAM.OTHER</t>
  </si>
  <si>
    <t>FUEL_EMI.ktCO2.DE.TRE.TRE.PROCESSING.STEAM.NG_BIOGAS</t>
  </si>
  <si>
    <t>FUEL_EMI.ktCO2.DE.TRE.TRE.PROCESSING.STEAM.DERIVED</t>
  </si>
  <si>
    <t>FUEL_EMI.ktCO2.DE.TRE.TRE.PROCESSING.STEAM.BIOMASS_WASTE</t>
  </si>
  <si>
    <t>FUEL_EMI.ktCO2.DE.TRE.TRE.PROCESSING.STEAM.STEAM_DISTR</t>
  </si>
  <si>
    <t>FUEL_EMI.ktCO2.DE.TRE.TRE.GENERIC.MECH.ELEC</t>
  </si>
  <si>
    <t>FUEL_EMI.ktCO2.DE.TRE.TRE.FINISHING.THERM.ELEC</t>
  </si>
  <si>
    <t>VA.Meuro2015.DE.MAE.MAE</t>
  </si>
  <si>
    <t>OUTPUT.index.DE.MAE.MAE</t>
  </si>
  <si>
    <t>CAP.index.DE.MAE.MAE</t>
  </si>
  <si>
    <t>NEWCAP.index.DE.MAE.MAE</t>
  </si>
  <si>
    <t>FEC.ktoe.DE.MAE.MAE.TOTAL.TOTAL.TOTAL</t>
  </si>
  <si>
    <t>FEC.ktoe.DE.MAE.MAE.TOTAL.TOTAL.SOLIDS</t>
  </si>
  <si>
    <t>FEC.ktoe.DE.MAE.MAE.TOTAL.TOTAL.RFG</t>
  </si>
  <si>
    <t>FEC.ktoe.DE.MAE.MAE.TOTAL.TOTAL.LPG</t>
  </si>
  <si>
    <t>FEC.ktoe.DE.MAE.MAE.TOTAL.TOTAL.DIESEL</t>
  </si>
  <si>
    <t>FEC.ktoe.DE.MAE.MAE.TOTAL.TOTAL.RFO</t>
  </si>
  <si>
    <t>FEC.ktoe.DE.MAE.MAE.TOTAL.TOTAL.OTHER</t>
  </si>
  <si>
    <t>FEC.ktoe.DE.MAE.MAE.TOTAL.TOTAL.NG</t>
  </si>
  <si>
    <t>FEC.ktoe.DE.MAE.MAE.TOTAL.TOTAL.DERIVED</t>
  </si>
  <si>
    <t>FEC.ktoe.DE.MAE.MAE.TOTAL.TOTAL.BIOMASS_WASTE</t>
  </si>
  <si>
    <t>FEC.ktoe.DE.MAE.MAE.TOTAL.TOTAL.BIOGAS</t>
  </si>
  <si>
    <t>FEC.ktoe.DE.MAE.MAE.TOTAL.TOTAL.LIQBIO</t>
  </si>
  <si>
    <t>FEC.ktoe.DE.MAE.MAE.TOTAL.TOTAL.SOLAR</t>
  </si>
  <si>
    <t>FEC.ktoe.DE.MAE.MAE.TOTAL.TOTAL.GEO</t>
  </si>
  <si>
    <t>FEC.ktoe.DE.MAE.MAE.TOTAL.TOTAL.AMBIENT</t>
  </si>
  <si>
    <t>FEC.ktoe.DE.MAE.MAE.TOTAL.TOTAL.STEAM_DISTR</t>
  </si>
  <si>
    <t>FEC.ktoe.DE.MAE.MAE.TOTAL.TOTAL.ELEC</t>
  </si>
  <si>
    <t>FEC.ktoe.DE.MAE.MAE.LIGHT.GENERIC.ELEC</t>
  </si>
  <si>
    <t>FEC.ktoe.DE.MAE.MAE.AIRCOMP.GENERIC.ELEC</t>
  </si>
  <si>
    <t>FEC.ktoe.DE.MAE.MAE.MOTOR.GENERIC.ELEC</t>
  </si>
  <si>
    <t>FEC.ktoe.DE.MAE.MAE.FANS.GENERIC.ELEC</t>
  </si>
  <si>
    <t>FEC.ktoe.DE.MAE.MAE.LOW_ENTH.TOTAL.TOTAL</t>
  </si>
  <si>
    <t>FEC.ktoe.DE.MAE.MAE.LOW_ENTH.THERM.DIESEL_LIQBIO</t>
  </si>
  <si>
    <t>FEC.ktoe.DE.MAE.MAE.LOW_ENTH.THERM.NG_BIOGAS</t>
  </si>
  <si>
    <t>FEC.ktoe.DE.MAE.MAE.LOW_ENTH.THERM.SOLAR_GEO</t>
  </si>
  <si>
    <t>FEC.ktoe.DE.MAE.MAE.LOW_ENTH.HP.AMBIENT</t>
  </si>
  <si>
    <t>FEC.ktoe.DE.MAE.MAE.LOW_ENTH.THERM.ELEC</t>
  </si>
  <si>
    <t>Mach. Eq.: Foundries</t>
  </si>
  <si>
    <t>Mach. Eq.: Thermal Foundries</t>
  </si>
  <si>
    <t>FEC.ktoe.DE.MAE.MAE.FOUNDRY.THERM.TOTAL</t>
  </si>
  <si>
    <t>FEC.ktoe.DE.MAE.MAE.FOUNDRY.THERM.SOLIDS</t>
  </si>
  <si>
    <t>FEC.ktoe.DE.MAE.MAE.FOUNDRY.THERM.LPG</t>
  </si>
  <si>
    <t>FEC.ktoe.DE.MAE.MAE.FOUNDRY.THERM.DIESEL_LIQBIO</t>
  </si>
  <si>
    <t>FEC.ktoe.DE.MAE.MAE.FOUNDRY.THERM.RFO</t>
  </si>
  <si>
    <t>FEC.ktoe.DE.MAE.MAE.FOUNDRY.THERM.NG_BIOGAS</t>
  </si>
  <si>
    <t>Mach. Eq.: Electric Foundries</t>
  </si>
  <si>
    <t>FEC.ktoe.DE.MAE.MAE.FOUNDRY.ELEC.ELEC</t>
  </si>
  <si>
    <t>Mach. Eq.: Connection techniques</t>
  </si>
  <si>
    <t>Mach. Eq.: Thermal connection</t>
  </si>
  <si>
    <t>FEC.ktoe.DE.MAE.MAE.CONNECTION_THERM.THERM.NG_BIOGAS</t>
  </si>
  <si>
    <t>Mach. Eq.: Electric connection</t>
  </si>
  <si>
    <t>FEC.ktoe.DE.MAE.MAE.CONNECTION_ELEC.ELEC.ELEC</t>
  </si>
  <si>
    <t>Mach. Eq.: Heat treatment</t>
  </si>
  <si>
    <t>Mach. Eq.: Heat treatment - Thermal</t>
  </si>
  <si>
    <t>FEC.ktoe.DE.MAE.MAE.HEAT_TREAT.THERM.TOTAL</t>
  </si>
  <si>
    <t>FEC.ktoe.DE.MAE.MAE.HEAT_TREAT.THERM.SOLIDS</t>
  </si>
  <si>
    <t>FEC.ktoe.DE.MAE.MAE.HEAT_TREAT.THERM.LPG</t>
  </si>
  <si>
    <t>FEC.ktoe.DE.MAE.MAE.HEAT_TREAT.THERM.DIESEL_LIQBIO</t>
  </si>
  <si>
    <t>FEC.ktoe.DE.MAE.MAE.HEAT_TREAT.THERM.RFO</t>
  </si>
  <si>
    <t>FEC.ktoe.DE.MAE.MAE.HEAT_TREAT.THERM.NG_BIOGAS</t>
  </si>
  <si>
    <t>Mach. Eq.: Heat treatment - Electric</t>
  </si>
  <si>
    <t>FEC.ktoe.DE.MAE.MAE.HEAT_TREAT.ELEC.ELEC</t>
  </si>
  <si>
    <t>Mach. Eq.: Steam processing</t>
  </si>
  <si>
    <t>FEC.ktoe.DE.MAE.MAE.PROCESSING.TOTAL.TOTAL</t>
  </si>
  <si>
    <t>FEC.ktoe.DE.MAE.MAE.PROCESSING.STEAM.SOLIDS</t>
  </si>
  <si>
    <t>FEC.ktoe.DE.MAE.MAE.PROCESSING.STEAM.RFG</t>
  </si>
  <si>
    <t>FEC.ktoe.DE.MAE.MAE.PROCESSING.STEAM.LPG</t>
  </si>
  <si>
    <t>FEC.ktoe.DE.MAE.MAE.PROCESSING.STEAM.DIESEL_LIQBIO</t>
  </si>
  <si>
    <t>FEC.ktoe.DE.MAE.MAE.PROCESSING.STEAM.RFO</t>
  </si>
  <si>
    <t>FEC.ktoe.DE.MAE.MAE.PROCESSING.STEAM.OTHER</t>
  </si>
  <si>
    <t>FEC.ktoe.DE.MAE.MAE.PROCESSING.STEAM.NG_BIOGAS</t>
  </si>
  <si>
    <t>FEC.ktoe.DE.MAE.MAE.PROCESSING.STEAM.DERIVED</t>
  </si>
  <si>
    <t>FEC.ktoe.DE.MAE.MAE.PROCESSING.STEAM.BIOMASS_WASTE</t>
  </si>
  <si>
    <t>FEC.ktoe.DE.MAE.MAE.PROCESSING.STEAM.STEAM_DISTR</t>
  </si>
  <si>
    <t>Mach. Eq.: General machinery</t>
  </si>
  <si>
    <t>FEC.ktoe.DE.MAE.MAE.GENERIC.MECH.ELEC</t>
  </si>
  <si>
    <t>Mach. Eq.: Product finishing</t>
  </si>
  <si>
    <t>FEC.ktoe.DE.MAE.MAE.FINISHING.THERM.ELEC</t>
  </si>
  <si>
    <t>UED.ktoe.DE.MAE.MAE.TOTAL.TOTAL.TOTAL</t>
  </si>
  <si>
    <t>UED.ktoe.DE.MAE.MAE.LIGHT.GENERIC.ELEC</t>
  </si>
  <si>
    <t>UED.ktoe.DE.MAE.MAE.AIRCOMP.GENERIC.ELEC</t>
  </si>
  <si>
    <t>UED.ktoe.DE.MAE.MAE.MOTOR.GENERIC.ELEC</t>
  </si>
  <si>
    <t>UED.ktoe.DE.MAE.MAE.FANS.GENERIC.ELEC</t>
  </si>
  <si>
    <t>UED.ktoe.DE.MAE.MAE.LOW_ENTH.TOTAL.TOTAL</t>
  </si>
  <si>
    <t>UED.ktoe.DE.MAE.MAE.LOW_ENTH.THERM.DIESEL_LIQBIO</t>
  </si>
  <si>
    <t>UED.ktoe.DE.MAE.MAE.LOW_ENTH.THERM.NG_BIOGAS</t>
  </si>
  <si>
    <t>UED.ktoe.DE.MAE.MAE.LOW_ENTH.THERM.SOLAR_GEO</t>
  </si>
  <si>
    <t>UED.ktoe.DE.MAE.MAE.LOW_ENTH.HP.AMBIENT</t>
  </si>
  <si>
    <t>UED.ktoe.DE.MAE.MAE.LOW_ENTH.THERM.ELEC</t>
  </si>
  <si>
    <t>UED.ktoe.DE.MAE.MAE.FOUNDRY.THERM.TOTAL</t>
  </si>
  <si>
    <t>UED.ktoe.DE.MAE.MAE.FOUNDRY.THERM.SOLIDS</t>
  </si>
  <si>
    <t>UED.ktoe.DE.MAE.MAE.FOUNDRY.THERM.LPG</t>
  </si>
  <si>
    <t>UED.ktoe.DE.MAE.MAE.FOUNDRY.THERM.DIESEL_LIQBIO</t>
  </si>
  <si>
    <t>UED.ktoe.DE.MAE.MAE.FOUNDRY.THERM.RFO</t>
  </si>
  <si>
    <t>UED.ktoe.DE.MAE.MAE.FOUNDRY.THERM.NG_BIOGAS</t>
  </si>
  <si>
    <t>UED.ktoe.DE.MAE.MAE.FOUNDRY.ELEC.ELEC</t>
  </si>
  <si>
    <t>UED.ktoe.DE.MAE.MAE.CONNECTION_THERM.THERM.NG_BIOGAS</t>
  </si>
  <si>
    <t>UED.ktoe.DE.MAE.MAE.CONNECTION_ELEC.ELEC.ELEC</t>
  </si>
  <si>
    <t>UED.ktoe.DE.MAE.MAE.HEAT_TREAT.THERM.TOTAL</t>
  </si>
  <si>
    <t>UED.ktoe.DE.MAE.MAE.HEAT_TREAT.THERM.SOLIDS</t>
  </si>
  <si>
    <t>UED.ktoe.DE.MAE.MAE.HEAT_TREAT.THERM.LPG</t>
  </si>
  <si>
    <t>UED.ktoe.DE.MAE.MAE.HEAT_TREAT.THERM.DIESEL_LIQBIO</t>
  </si>
  <si>
    <t>UED.ktoe.DE.MAE.MAE.HEAT_TREAT.THERM.RFO</t>
  </si>
  <si>
    <t>UED.ktoe.DE.MAE.MAE.HEAT_TREAT.THERM.NG_BIOGAS</t>
  </si>
  <si>
    <t>UED.ktoe.DE.MAE.MAE.HEAT_TREAT.ELEC.ELEC</t>
  </si>
  <si>
    <t>UED.ktoe.DE.MAE.MAE.PROCESSING.TOTAL.TOTAL</t>
  </si>
  <si>
    <t>UED.ktoe.DE.MAE.MAE.PROCESSING.STEAM.SOLIDS</t>
  </si>
  <si>
    <t>UED.ktoe.DE.MAE.MAE.PROCESSING.STEAM.RFG</t>
  </si>
  <si>
    <t>UED.ktoe.DE.MAE.MAE.PROCESSING.STEAM.LPG</t>
  </si>
  <si>
    <t>UED.ktoe.DE.MAE.MAE.PROCESSING.STEAM.DIESEL_LIQBIO</t>
  </si>
  <si>
    <t>UED.ktoe.DE.MAE.MAE.PROCESSING.STEAM.RFO</t>
  </si>
  <si>
    <t>UED.ktoe.DE.MAE.MAE.PROCESSING.STEAM.OTHER</t>
  </si>
  <si>
    <t>UED.ktoe.DE.MAE.MAE.PROCESSING.STEAM.NG_BIOGAS</t>
  </si>
  <si>
    <t>UED.ktoe.DE.MAE.MAE.PROCESSING.STEAM.DERIVED</t>
  </si>
  <si>
    <t>UED.ktoe.DE.MAE.MAE.PROCESSING.STEAM.BIOMASS_WASTE</t>
  </si>
  <si>
    <t>UED.ktoe.DE.MAE.MAE.PROCESSING.STEAM.STEAM_DISTR</t>
  </si>
  <si>
    <t>UED.ktoe.DE.MAE.MAE.GENERIC.MECH.ELEC</t>
  </si>
  <si>
    <t>UED.ktoe.DE.MAE.MAE.FINISHING.THERM.ELEC</t>
  </si>
  <si>
    <t>FUEL_EMI.ktCO2.DE.MAE.MAE.TOTAL.TOTAL.TOTAL</t>
  </si>
  <si>
    <t>FUEL_EMI.ktCO2.DE.MAE.MAE.LIGHT.GENERIC.ELEC</t>
  </si>
  <si>
    <t>FUEL_EMI.ktCO2.DE.MAE.MAE.AIRCOMP.GENERIC.ELEC</t>
  </si>
  <si>
    <t>FUEL_EMI.ktCO2.DE.MAE.MAE.MOTOR.GENERIC.ELEC</t>
  </si>
  <si>
    <t>FUEL_EMI.ktCO2.DE.MAE.MAE.FANS.GENERIC.ELEC</t>
  </si>
  <si>
    <t>FUEL_EMI.ktCO2.DE.MAE.MAE.LOW_ENTH.TOTAL.TOTAL</t>
  </si>
  <si>
    <t>FUEL_EMI.ktCO2.DE.MAE.MAE.LOW_ENTH.THERM.DIESEL_LIQBIO</t>
  </si>
  <si>
    <t>FUEL_EMI.ktCO2.DE.MAE.MAE.LOW_ENTH.THERM.NG_BIOGAS</t>
  </si>
  <si>
    <t>FUEL_EMI.ktCO2.DE.MAE.MAE.LOW_ENTH.THERM.SOLAR_GEO</t>
  </si>
  <si>
    <t>FUEL_EMI.ktCO2.DE.MAE.MAE.LOW_ENTH.HP.AMBIENT</t>
  </si>
  <si>
    <t>FUEL_EMI.ktCO2.DE.MAE.MAE.LOW_ENTH.THERM.ELEC</t>
  </si>
  <si>
    <t>FUEL_EMI.ktCO2.DE.MAE.MAE.FOUNDRY.THERM.TOTAL</t>
  </si>
  <si>
    <t>FUEL_EMI.ktCO2.DE.MAE.MAE.FOUNDRY.THERM.SOLIDS</t>
  </si>
  <si>
    <t>FUEL_EMI.ktCO2.DE.MAE.MAE.FOUNDRY.THERM.LPG</t>
  </si>
  <si>
    <t>FUEL_EMI.ktCO2.DE.MAE.MAE.FOUNDRY.THERM.DIESEL_LIQBIO</t>
  </si>
  <si>
    <t>FUEL_EMI.ktCO2.DE.MAE.MAE.FOUNDRY.THERM.RFO</t>
  </si>
  <si>
    <t>FUEL_EMI.ktCO2.DE.MAE.MAE.FOUNDRY.THERM.NG_BIOGAS</t>
  </si>
  <si>
    <t>FUEL_EMI.ktCO2.DE.MAE.MAE.FOUNDRY.ELEC.ELEC</t>
  </si>
  <si>
    <t>FUEL_EMI.ktCO2.DE.MAE.MAE.CONNECTION_THERM.THERM.NG_BIOGAS</t>
  </si>
  <si>
    <t>FUEL_EMI.ktCO2.DE.MAE.MAE.CONNECTION_ELEC.ELEC.ELEC</t>
  </si>
  <si>
    <t>FUEL_EMI.ktCO2.DE.MAE.MAE.HEAT_TREAT.THERM.TOTAL</t>
  </si>
  <si>
    <t>FUEL_EMI.ktCO2.DE.MAE.MAE.HEAT_TREAT.THERM.SOLIDS</t>
  </si>
  <si>
    <t>FUEL_EMI.ktCO2.DE.MAE.MAE.HEAT_TREAT.THERM.LPG</t>
  </si>
  <si>
    <t>FUEL_EMI.ktCO2.DE.MAE.MAE.HEAT_TREAT.THERM.DIESEL_LIQBIO</t>
  </si>
  <si>
    <t>FUEL_EMI.ktCO2.DE.MAE.MAE.HEAT_TREAT.THERM.RFO</t>
  </si>
  <si>
    <t>FUEL_EMI.ktCO2.DE.MAE.MAE.HEAT_TREAT.THERM.NG_BIOGAS</t>
  </si>
  <si>
    <t>FUEL_EMI.ktCO2.DE.MAE.MAE.HEAT_TREAT.ELEC.ELEC</t>
  </si>
  <si>
    <t>FUEL_EMI.ktCO2.DE.MAE.MAE.PROCESSING.TOTAL.TOTAL</t>
  </si>
  <si>
    <t>FUEL_EMI.ktCO2.DE.MAE.MAE.PROCESSING.STEAM.SOLIDS</t>
  </si>
  <si>
    <t>FUEL_EMI.ktCO2.DE.MAE.MAE.PROCESSING.STEAM.RFG</t>
  </si>
  <si>
    <t>FUEL_EMI.ktCO2.DE.MAE.MAE.PROCESSING.STEAM.LPG</t>
  </si>
  <si>
    <t>FUEL_EMI.ktCO2.DE.MAE.MAE.PROCESSING.STEAM.DIESEL_LIQBIO</t>
  </si>
  <si>
    <t>FUEL_EMI.ktCO2.DE.MAE.MAE.PROCESSING.STEAM.RFO</t>
  </si>
  <si>
    <t>FUEL_EMI.ktCO2.DE.MAE.MAE.PROCESSING.STEAM.OTHER</t>
  </si>
  <si>
    <t>FUEL_EMI.ktCO2.DE.MAE.MAE.PROCESSING.STEAM.NG_BIOGAS</t>
  </si>
  <si>
    <t>FUEL_EMI.ktCO2.DE.MAE.MAE.PROCESSING.STEAM.DERIVED</t>
  </si>
  <si>
    <t>FUEL_EMI.ktCO2.DE.MAE.MAE.PROCESSING.STEAM.BIOMASS_WASTE</t>
  </si>
  <si>
    <t>FUEL_EMI.ktCO2.DE.MAE.MAE.PROCESSING.STEAM.STEAM_DISTR</t>
  </si>
  <si>
    <t>FUEL_EMI.ktCO2.DE.MAE.MAE.GENERIC.MECH.ELEC</t>
  </si>
  <si>
    <t>FUEL_EMI.ktCO2.DE.MAE.MAE.FINISHING.THERM.ELEC</t>
  </si>
  <si>
    <t>VA.Meuro2015.DE.TEL.TEL</t>
  </si>
  <si>
    <t>OUTPUT.index.DE.TEL.TEL</t>
  </si>
  <si>
    <t>CAP.index.DE.TEL.TEL</t>
  </si>
  <si>
    <t>NEWCAP.index.DE.TEL.TEL</t>
  </si>
  <si>
    <t>FEC.ktoe.DE.TEL.TEL.TOTAL.TOTAL.TOTAL</t>
  </si>
  <si>
    <t>FEC.ktoe.DE.TEL.TEL.TOTAL.TOTAL.SOLIDS</t>
  </si>
  <si>
    <t>FEC.ktoe.DE.TEL.TEL.TOTAL.TOTAL.RFG</t>
  </si>
  <si>
    <t>FEC.ktoe.DE.TEL.TEL.TOTAL.TOTAL.LPG</t>
  </si>
  <si>
    <t>FEC.ktoe.DE.TEL.TEL.TOTAL.TOTAL.DIESEL</t>
  </si>
  <si>
    <t>FEC.ktoe.DE.TEL.TEL.TOTAL.TOTAL.RFO</t>
  </si>
  <si>
    <t>FEC.ktoe.DE.TEL.TEL.TOTAL.TOTAL.OTHER</t>
  </si>
  <si>
    <t>FEC.ktoe.DE.TEL.TEL.TOTAL.TOTAL.NG</t>
  </si>
  <si>
    <t>FEC.ktoe.DE.TEL.TEL.TOTAL.TOTAL.DERIVED</t>
  </si>
  <si>
    <t>FEC.ktoe.DE.TEL.TEL.TOTAL.TOTAL.BIOMASS_WASTE</t>
  </si>
  <si>
    <t>FEC.ktoe.DE.TEL.TEL.TOTAL.TOTAL.BIOGAS</t>
  </si>
  <si>
    <t>FEC.ktoe.DE.TEL.TEL.TOTAL.TOTAL.LIQBIO</t>
  </si>
  <si>
    <t>FEC.ktoe.DE.TEL.TEL.TOTAL.TOTAL.SOLAR</t>
  </si>
  <si>
    <t>FEC.ktoe.DE.TEL.TEL.TOTAL.TOTAL.GEO</t>
  </si>
  <si>
    <t>FEC.ktoe.DE.TEL.TEL.TOTAL.TOTAL.AMBIENT</t>
  </si>
  <si>
    <t>FEC.ktoe.DE.TEL.TEL.TOTAL.TOTAL.STEAM_DISTR</t>
  </si>
  <si>
    <t>FEC.ktoe.DE.TEL.TEL.TOTAL.TOTAL.ELEC</t>
  </si>
  <si>
    <t>FEC.ktoe.DE.TEL.TEL.LIGHT.GENERIC.ELEC</t>
  </si>
  <si>
    <t>FEC.ktoe.DE.TEL.TEL.AIRCOMP.GENERIC.ELEC</t>
  </si>
  <si>
    <t>FEC.ktoe.DE.TEL.TEL.MOTOR.GENERIC.ELEC</t>
  </si>
  <si>
    <t>FEC.ktoe.DE.TEL.TEL.FANS.GENERIC.ELEC</t>
  </si>
  <si>
    <t>FEC.ktoe.DE.TEL.TEL.LOW_ENTH.TOTAL.TOTAL</t>
  </si>
  <si>
    <t>FEC.ktoe.DE.TEL.TEL.LOW_ENTH.THERM.DIESEL_LIQBIO</t>
  </si>
  <si>
    <t>FEC.ktoe.DE.TEL.TEL.LOW_ENTH.THERM.NG_BIOGAS</t>
  </si>
  <si>
    <t>FEC.ktoe.DE.TEL.TEL.LOW_ENTH.THERM.SOLAR_GEO</t>
  </si>
  <si>
    <t>FEC.ktoe.DE.TEL.TEL.LOW_ENTH.HP.AMBIENT</t>
  </si>
  <si>
    <t>FEC.ktoe.DE.TEL.TEL.LOW_ENTH.THERM.ELEC</t>
  </si>
  <si>
    <t>Textiles: Pretreatment with steam</t>
  </si>
  <si>
    <t>FEC.ktoe.DE.TEL.TEL.PRETREAT.TOTAL.TOTAL</t>
  </si>
  <si>
    <t>FEC.ktoe.DE.TEL.TEL.PRETREAT.STEAM.SOLIDS</t>
  </si>
  <si>
    <t>FEC.ktoe.DE.TEL.TEL.PRETREAT.STEAM.RFG</t>
  </si>
  <si>
    <t>FEC.ktoe.DE.TEL.TEL.PRETREAT.STEAM.LPG</t>
  </si>
  <si>
    <t>FEC.ktoe.DE.TEL.TEL.PRETREAT.STEAM.DIESEL_LIQBIO</t>
  </si>
  <si>
    <t>FEC.ktoe.DE.TEL.TEL.PRETREAT.STEAM.RFO</t>
  </si>
  <si>
    <t>FEC.ktoe.DE.TEL.TEL.PRETREAT.STEAM.OTHER</t>
  </si>
  <si>
    <t>FEC.ktoe.DE.TEL.TEL.PRETREAT.STEAM.NG_BIOGAS</t>
  </si>
  <si>
    <t>FEC.ktoe.DE.TEL.TEL.PRETREAT.STEAM.DERIVED</t>
  </si>
  <si>
    <t>FEC.ktoe.DE.TEL.TEL.PRETREAT.STEAM.BIOMASS_WASTE</t>
  </si>
  <si>
    <t>FEC.ktoe.DE.TEL.TEL.PRETREAT.STEAM.STEAM_DISTR</t>
  </si>
  <si>
    <t>Textiles: Wet processing with steam</t>
  </si>
  <si>
    <t>FEC.ktoe.DE.TEL.TEL.PROCESSING.TOTAL.TOTAL</t>
  </si>
  <si>
    <t>FEC.ktoe.DE.TEL.TEL.PROCESSING.STEAM.SOLIDS</t>
  </si>
  <si>
    <t>FEC.ktoe.DE.TEL.TEL.PROCESSING.STEAM.RFG</t>
  </si>
  <si>
    <t>FEC.ktoe.DE.TEL.TEL.PROCESSING.STEAM.LPG</t>
  </si>
  <si>
    <t>FEC.ktoe.DE.TEL.TEL.PROCESSING.STEAM.DIESEL_LIQBIO</t>
  </si>
  <si>
    <t>FEC.ktoe.DE.TEL.TEL.PROCESSING.STEAM.RFO</t>
  </si>
  <si>
    <t>FEC.ktoe.DE.TEL.TEL.PROCESSING.STEAM.OTHER</t>
  </si>
  <si>
    <t>FEC.ktoe.DE.TEL.TEL.PROCESSING.STEAM.NG_BIOGAS</t>
  </si>
  <si>
    <t>FEC.ktoe.DE.TEL.TEL.PROCESSING.STEAM.DERIVED</t>
  </si>
  <si>
    <t>FEC.ktoe.DE.TEL.TEL.PROCESSING.STEAM.BIOMASS_WASTE</t>
  </si>
  <si>
    <t>FEC.ktoe.DE.TEL.TEL.PROCESSING.STEAM.STEAM_DISTR</t>
  </si>
  <si>
    <t>Textiles: Electric general machinery</t>
  </si>
  <si>
    <t>FEC.ktoe.DE.TEL.TEL.GENERIC.MECH.ELEC</t>
  </si>
  <si>
    <t>Textiles: Drying</t>
  </si>
  <si>
    <t>Textiles: Thermal drying</t>
  </si>
  <si>
    <t>FEC.ktoe.DE.TEL.TEL.DRYING.TOTAL.TOTAL</t>
  </si>
  <si>
    <t>FEC.ktoe.DE.TEL.TEL.DRYING.THERM.SOLIDS</t>
  </si>
  <si>
    <t>FEC.ktoe.DE.TEL.TEL.DRYING.THERM.LPG</t>
  </si>
  <si>
    <t>FEC.ktoe.DE.TEL.TEL.DRYING.THERM.DIESEL_LIQBIO</t>
  </si>
  <si>
    <t>FEC.ktoe.DE.TEL.TEL.DRYING.THERM.RFO</t>
  </si>
  <si>
    <t>FEC.ktoe.DE.TEL.TEL.DRYING.THERM.NG_BIOGAS</t>
  </si>
  <si>
    <t>Textiles: Steam drying</t>
  </si>
  <si>
    <t>FEC.ktoe.DE.TEL.TEL.DRYING_STEAM.TOTAL.TOTAL</t>
  </si>
  <si>
    <t>FEC.ktoe.DE.TEL.TEL.DRYING_STEAM.STEAM.SOLIDS</t>
  </si>
  <si>
    <t>FEC.ktoe.DE.TEL.TEL.DRYING_STEAM.STEAM.RFG</t>
  </si>
  <si>
    <t>FEC.ktoe.DE.TEL.TEL.DRYING_STEAM.STEAM.LPG</t>
  </si>
  <si>
    <t>FEC.ktoe.DE.TEL.TEL.DRYING_STEAM.STEAM.DIESEL_LIQBIO</t>
  </si>
  <si>
    <t>FEC.ktoe.DE.TEL.TEL.DRYING_STEAM.STEAM.RFO</t>
  </si>
  <si>
    <t>FEC.ktoe.DE.TEL.TEL.DRYING_STEAM.STEAM.OTHER</t>
  </si>
  <si>
    <t>FEC.ktoe.DE.TEL.TEL.DRYING_STEAM.STEAM.NG_BIOGAS</t>
  </si>
  <si>
    <t>FEC.ktoe.DE.TEL.TEL.DRYING_STEAM.STEAM.DERIVED</t>
  </si>
  <si>
    <t>FEC.ktoe.DE.TEL.TEL.DRYING_STEAM.STEAM.BIOMASS_WASTE</t>
  </si>
  <si>
    <t>FEC.ktoe.DE.TEL.TEL.DRYING_STEAM.STEAM.STEAM_DISTR</t>
  </si>
  <si>
    <t>Textiles: Electric drying</t>
  </si>
  <si>
    <t>FEC.ktoe.DE.TEL.TEL.DRYING_ELEC.ELEC.ELEC</t>
  </si>
  <si>
    <t>Textiles: Microwave drying</t>
  </si>
  <si>
    <t>FEC.ktoe.DE.TEL.TEL.DRYING_MICROW.MICROW.ELEC</t>
  </si>
  <si>
    <t>Textiles: Finishing Electric</t>
  </si>
  <si>
    <t>FEC.ktoe.DE.TEL.TEL.FINISHING.THERM.ELEC</t>
  </si>
  <si>
    <t>UED.ktoe.DE.TEL.TEL.TOTAL.TOTAL.TOTAL</t>
  </si>
  <si>
    <t>UED.ktoe.DE.TEL.TEL.LIGHT.GENERIC.ELEC</t>
  </si>
  <si>
    <t>UED.ktoe.DE.TEL.TEL.AIRCOMP.GENERIC.ELEC</t>
  </si>
  <si>
    <t>UED.ktoe.DE.TEL.TEL.MOTOR.GENERIC.ELEC</t>
  </si>
  <si>
    <t>UED.ktoe.DE.TEL.TEL.FANS.GENERIC.ELEC</t>
  </si>
  <si>
    <t>UED.ktoe.DE.TEL.TEL.LOW_ENTH.TOTAL.TOTAL</t>
  </si>
  <si>
    <t>UED.ktoe.DE.TEL.TEL.LOW_ENTH.THERM.DIESEL_LIQBIO</t>
  </si>
  <si>
    <t>UED.ktoe.DE.TEL.TEL.LOW_ENTH.THERM.NG_BIOGAS</t>
  </si>
  <si>
    <t>UED.ktoe.DE.TEL.TEL.LOW_ENTH.THERM.SOLAR_GEO</t>
  </si>
  <si>
    <t>UED.ktoe.DE.TEL.TEL.LOW_ENTH.HP.AMBIENT</t>
  </si>
  <si>
    <t>UED.ktoe.DE.TEL.TEL.LOW_ENTH.THERM.ELEC</t>
  </si>
  <si>
    <t>UED.ktoe.DE.TEL.TEL.PRETREAT.TOTAL.TOTAL</t>
  </si>
  <si>
    <t>UED.ktoe.DE.TEL.TEL.PRETREAT.STEAM.SOLIDS</t>
  </si>
  <si>
    <t>UED.ktoe.DE.TEL.TEL.PRETREAT.STEAM.RFG</t>
  </si>
  <si>
    <t>UED.ktoe.DE.TEL.TEL.PRETREAT.STEAM.LPG</t>
  </si>
  <si>
    <t>UED.ktoe.DE.TEL.TEL.PRETREAT.STEAM.DIESEL_LIQBIO</t>
  </si>
  <si>
    <t>UED.ktoe.DE.TEL.TEL.PRETREAT.STEAM.RFO</t>
  </si>
  <si>
    <t>UED.ktoe.DE.TEL.TEL.PRETREAT.STEAM.OTHER</t>
  </si>
  <si>
    <t>UED.ktoe.DE.TEL.TEL.PRETREAT.STEAM.NG_BIOGAS</t>
  </si>
  <si>
    <t>UED.ktoe.DE.TEL.TEL.PRETREAT.STEAM.DERIVED</t>
  </si>
  <si>
    <t>UED.ktoe.DE.TEL.TEL.PRETREAT.STEAM.BIOMASS_WASTE</t>
  </si>
  <si>
    <t>UED.ktoe.DE.TEL.TEL.PRETREAT.STEAM.STEAM_DISTR</t>
  </si>
  <si>
    <t>UED.ktoe.DE.TEL.TEL.PROCESSING.TOTAL.TOTAL</t>
  </si>
  <si>
    <t>UED.ktoe.DE.TEL.TEL.PROCESSING.STEAM.SOLIDS</t>
  </si>
  <si>
    <t>UED.ktoe.DE.TEL.TEL.PROCESSING.STEAM.RFG</t>
  </si>
  <si>
    <t>UED.ktoe.DE.TEL.TEL.PROCESSING.STEAM.LPG</t>
  </si>
  <si>
    <t>UED.ktoe.DE.TEL.TEL.PROCESSING.STEAM.DIESEL_LIQBIO</t>
  </si>
  <si>
    <t>UED.ktoe.DE.TEL.TEL.PROCESSING.STEAM.RFO</t>
  </si>
  <si>
    <t>UED.ktoe.DE.TEL.TEL.PROCESSING.STEAM.OTHER</t>
  </si>
  <si>
    <t>UED.ktoe.DE.TEL.TEL.PROCESSING.STEAM.NG_BIOGAS</t>
  </si>
  <si>
    <t>UED.ktoe.DE.TEL.TEL.PROCESSING.STEAM.DERIVED</t>
  </si>
  <si>
    <t>UED.ktoe.DE.TEL.TEL.PROCESSING.STEAM.BIOMASS_WASTE</t>
  </si>
  <si>
    <t>UED.ktoe.DE.TEL.TEL.PROCESSING.STEAM.STEAM_DISTR</t>
  </si>
  <si>
    <t>UED.ktoe.DE.TEL.TEL.GENERIC.MECH.ELEC</t>
  </si>
  <si>
    <t>UED.ktoe.DE.TEL.TEL.DRYING.TOTAL.TOTAL</t>
  </si>
  <si>
    <t>UED.ktoe.DE.TEL.TEL.DRYING.THERM.SOLIDS</t>
  </si>
  <si>
    <t>UED.ktoe.DE.TEL.TEL.DRYING.THERM.LPG</t>
  </si>
  <si>
    <t>UED.ktoe.DE.TEL.TEL.DRYING.THERM.DIESEL_LIQBIO</t>
  </si>
  <si>
    <t>UED.ktoe.DE.TEL.TEL.DRYING.THERM.RFO</t>
  </si>
  <si>
    <t>UED.ktoe.DE.TEL.TEL.DRYING.THERM.NG_BIOGAS</t>
  </si>
  <si>
    <t>UED.ktoe.DE.TEL.TEL.DRYING_STEAM.TOTAL.TOTAL</t>
  </si>
  <si>
    <t>UED.ktoe.DE.TEL.TEL.DRYING_STEAM.STEAM.SOLIDS</t>
  </si>
  <si>
    <t>UED.ktoe.DE.TEL.TEL.DRYING_STEAM.STEAM.RFG</t>
  </si>
  <si>
    <t>UED.ktoe.DE.TEL.TEL.DRYING_STEAM.STEAM.LPG</t>
  </si>
  <si>
    <t>UED.ktoe.DE.TEL.TEL.DRYING_STEAM.STEAM.DIESEL_LIQBIO</t>
  </si>
  <si>
    <t>UED.ktoe.DE.TEL.TEL.DRYING_STEAM.STEAM.RFO</t>
  </si>
  <si>
    <t>UED.ktoe.DE.TEL.TEL.DRYING_STEAM.STEAM.OTHER</t>
  </si>
  <si>
    <t>UED.ktoe.DE.TEL.TEL.DRYING_STEAM.STEAM.NG_BIOGAS</t>
  </si>
  <si>
    <t>UED.ktoe.DE.TEL.TEL.DRYING_STEAM.STEAM.DERIVED</t>
  </si>
  <si>
    <t>UED.ktoe.DE.TEL.TEL.DRYING_STEAM.STEAM.BIOMASS_WASTE</t>
  </si>
  <si>
    <t>UED.ktoe.DE.TEL.TEL.DRYING_STEAM.STEAM.STEAM_DISTR</t>
  </si>
  <si>
    <t>UED.ktoe.DE.TEL.TEL.DRYING_ELEC.ELEC.ELEC</t>
  </si>
  <si>
    <t>UED.ktoe.DE.TEL.TEL.DRYING_MICROW.MICROW.ELEC</t>
  </si>
  <si>
    <t>UED.ktoe.DE.TEL.TEL.FINISHING.THERM.ELEC</t>
  </si>
  <si>
    <t>FUEL_EMI.ktCO2.DE.TEL.TEL.TOTAL.TOTAL.TOTAL</t>
  </si>
  <si>
    <t>FUEL_EMI.ktCO2.DE.TEL.TEL.LIGHT.GENERIC.ELEC</t>
  </si>
  <si>
    <t>FUEL_EMI.ktCO2.DE.TEL.TEL.AIRCOMP.GENERIC.ELEC</t>
  </si>
  <si>
    <t>FUEL_EMI.ktCO2.DE.TEL.TEL.MOTOR.GENERIC.ELEC</t>
  </si>
  <si>
    <t>FUEL_EMI.ktCO2.DE.TEL.TEL.FANS.GENERIC.ELEC</t>
  </si>
  <si>
    <t>FUEL_EMI.ktCO2.DE.TEL.TEL.LOW_ENTH.TOTAL.TOTAL</t>
  </si>
  <si>
    <t>FUEL_EMI.ktCO2.DE.TEL.TEL.LOW_ENTH.THERM.DIESEL_LIQBIO</t>
  </si>
  <si>
    <t>FUEL_EMI.ktCO2.DE.TEL.TEL.LOW_ENTH.THERM.NG_BIOGAS</t>
  </si>
  <si>
    <t>FUEL_EMI.ktCO2.DE.TEL.TEL.LOW_ENTH.THERM.SOLAR_GEO</t>
  </si>
  <si>
    <t>FUEL_EMI.ktCO2.DE.TEL.TEL.LOW_ENTH.HP.AMBIENT</t>
  </si>
  <si>
    <t>FUEL_EMI.ktCO2.DE.TEL.TEL.LOW_ENTH.THERM.ELEC</t>
  </si>
  <si>
    <t>FUEL_EMI.ktCO2.DE.TEL.TEL.PRETREAT.TOTAL.TOTAL</t>
  </si>
  <si>
    <t>FUEL_EMI.ktCO2.DE.TEL.TEL.PRETREAT.STEAM.SOLIDS</t>
  </si>
  <si>
    <t>FUEL_EMI.ktCO2.DE.TEL.TEL.PRETREAT.STEAM.RFG</t>
  </si>
  <si>
    <t>FUEL_EMI.ktCO2.DE.TEL.TEL.PRETREAT.STEAM.LPG</t>
  </si>
  <si>
    <t>FUEL_EMI.ktCO2.DE.TEL.TEL.PRETREAT.STEAM.DIESEL_LIQBIO</t>
  </si>
  <si>
    <t>FUEL_EMI.ktCO2.DE.TEL.TEL.PRETREAT.STEAM.RFO</t>
  </si>
  <si>
    <t>FUEL_EMI.ktCO2.DE.TEL.TEL.PRETREAT.STEAM.OTHER</t>
  </si>
  <si>
    <t>FUEL_EMI.ktCO2.DE.TEL.TEL.PRETREAT.STEAM.NG_BIOGAS</t>
  </si>
  <si>
    <t>FUEL_EMI.ktCO2.DE.TEL.TEL.PRETREAT.STEAM.DERIVED</t>
  </si>
  <si>
    <t>FUEL_EMI.ktCO2.DE.TEL.TEL.PRETREAT.STEAM.BIOMASS_WASTE</t>
  </si>
  <si>
    <t>FUEL_EMI.ktCO2.DE.TEL.TEL.PRETREAT.STEAM.STEAM_DISTR</t>
  </si>
  <si>
    <t>FUEL_EMI.ktCO2.DE.TEL.TEL.PROCESSING.TOTAL.TOTAL</t>
  </si>
  <si>
    <t>FUEL_EMI.ktCO2.DE.TEL.TEL.PROCESSING.STEAM.SOLIDS</t>
  </si>
  <si>
    <t>FUEL_EMI.ktCO2.DE.TEL.TEL.PROCESSING.STEAM.RFG</t>
  </si>
  <si>
    <t>FUEL_EMI.ktCO2.DE.TEL.TEL.PROCESSING.STEAM.LPG</t>
  </si>
  <si>
    <t>FUEL_EMI.ktCO2.DE.TEL.TEL.PROCESSING.STEAM.DIESEL_LIQBIO</t>
  </si>
  <si>
    <t>FUEL_EMI.ktCO2.DE.TEL.TEL.PROCESSING.STEAM.RFO</t>
  </si>
  <si>
    <t>FUEL_EMI.ktCO2.DE.TEL.TEL.PROCESSING.STEAM.OTHER</t>
  </si>
  <si>
    <t>FUEL_EMI.ktCO2.DE.TEL.TEL.PROCESSING.STEAM.NG_BIOGAS</t>
  </si>
  <si>
    <t>FUEL_EMI.ktCO2.DE.TEL.TEL.PROCESSING.STEAM.DERIVED</t>
  </si>
  <si>
    <t>FUEL_EMI.ktCO2.DE.TEL.TEL.PROCESSING.STEAM.BIOMASS_WASTE</t>
  </si>
  <si>
    <t>FUEL_EMI.ktCO2.DE.TEL.TEL.PROCESSING.STEAM.STEAM_DISTR</t>
  </si>
  <si>
    <t>FUEL_EMI.ktCO2.DE.TEL.TEL.GENERIC.MECH.ELEC</t>
  </si>
  <si>
    <t>FUEL_EMI.ktCO2.DE.TEL.TEL.DRYING.TOTAL.TOTAL</t>
  </si>
  <si>
    <t>FUEL_EMI.ktCO2.DE.TEL.TEL.DRYING.THERM.SOLIDS</t>
  </si>
  <si>
    <t>FUEL_EMI.ktCO2.DE.TEL.TEL.DRYING.THERM.LPG</t>
  </si>
  <si>
    <t>FUEL_EMI.ktCO2.DE.TEL.TEL.DRYING.THERM.DIESEL_LIQBIO</t>
  </si>
  <si>
    <t>FUEL_EMI.ktCO2.DE.TEL.TEL.DRYING.THERM.RFO</t>
  </si>
  <si>
    <t>FUEL_EMI.ktCO2.DE.TEL.TEL.DRYING.THERM.NG_BIOGAS</t>
  </si>
  <si>
    <t>FUEL_EMI.ktCO2.DE.TEL.TEL.DRYING_STEAM.TOTAL.TOTAL</t>
  </si>
  <si>
    <t>FUEL_EMI.ktCO2.DE.TEL.TEL.DRYING_STEAM.STEAM.SOLIDS</t>
  </si>
  <si>
    <t>FUEL_EMI.ktCO2.DE.TEL.TEL.DRYING_STEAM.STEAM.RFG</t>
  </si>
  <si>
    <t>FUEL_EMI.ktCO2.DE.TEL.TEL.DRYING_STEAM.STEAM.LPG</t>
  </si>
  <si>
    <t>FUEL_EMI.ktCO2.DE.TEL.TEL.DRYING_STEAM.STEAM.DIESEL_LIQBIO</t>
  </si>
  <si>
    <t>FUEL_EMI.ktCO2.DE.TEL.TEL.DRYING_STEAM.STEAM.RFO</t>
  </si>
  <si>
    <t>FUEL_EMI.ktCO2.DE.TEL.TEL.DRYING_STEAM.STEAM.OTHER</t>
  </si>
  <si>
    <t>FUEL_EMI.ktCO2.DE.TEL.TEL.DRYING_STEAM.STEAM.NG_BIOGAS</t>
  </si>
  <si>
    <t>FUEL_EMI.ktCO2.DE.TEL.TEL.DRYING_STEAM.STEAM.DERIVED</t>
  </si>
  <si>
    <t>FUEL_EMI.ktCO2.DE.TEL.TEL.DRYING_STEAM.STEAM.BIOMASS_WASTE</t>
  </si>
  <si>
    <t>FUEL_EMI.ktCO2.DE.TEL.TEL.DRYING_STEAM.STEAM.STEAM_DISTR</t>
  </si>
  <si>
    <t>FUEL_EMI.ktCO2.DE.TEL.TEL.DRYING_ELEC.ELEC.ELEC</t>
  </si>
  <si>
    <t>FUEL_EMI.ktCO2.DE.TEL.TEL.DRYING_MICROW.MICROW.ELEC</t>
  </si>
  <si>
    <t>FUEL_EMI.ktCO2.DE.TEL.TEL.FINISHING.THERM.ELEC</t>
  </si>
  <si>
    <t>VA.Meuro2015.DE.WWP.WWP</t>
  </si>
  <si>
    <t>OUTPUT.index.DE.WWP.WWP</t>
  </si>
  <si>
    <t>CAP.index.DE.WWP.WWP</t>
  </si>
  <si>
    <t>NEWCAP.index.DE.WWP.WWP</t>
  </si>
  <si>
    <t>FEC.ktoe.DE.WWP.WWP.TOTAL.TOTAL.TOTAL</t>
  </si>
  <si>
    <t>FEC.ktoe.DE.WWP.WWP.TOTAL.TOTAL.SOLIDS</t>
  </si>
  <si>
    <t>FEC.ktoe.DE.WWP.WWP.TOTAL.TOTAL.RFG</t>
  </si>
  <si>
    <t>FEC.ktoe.DE.WWP.WWP.TOTAL.TOTAL.LPG</t>
  </si>
  <si>
    <t>FEC.ktoe.DE.WWP.WWP.TOTAL.TOTAL.DIESEL</t>
  </si>
  <si>
    <t>FEC.ktoe.DE.WWP.WWP.TOTAL.TOTAL.RFO</t>
  </si>
  <si>
    <t>FEC.ktoe.DE.WWP.WWP.TOTAL.TOTAL.OTHER</t>
  </si>
  <si>
    <t>FEC.ktoe.DE.WWP.WWP.TOTAL.TOTAL.NG</t>
  </si>
  <si>
    <t>FEC.ktoe.DE.WWP.WWP.TOTAL.TOTAL.DERIVED</t>
  </si>
  <si>
    <t>FEC.ktoe.DE.WWP.WWP.TOTAL.TOTAL.BIOMASS_WASTE</t>
  </si>
  <si>
    <t>FEC.ktoe.DE.WWP.WWP.TOTAL.TOTAL.BIOGAS</t>
  </si>
  <si>
    <t>FEC.ktoe.DE.WWP.WWP.TOTAL.TOTAL.LIQBIO</t>
  </si>
  <si>
    <t>FEC.ktoe.DE.WWP.WWP.TOTAL.TOTAL.SOLAR</t>
  </si>
  <si>
    <t>FEC.ktoe.DE.WWP.WWP.TOTAL.TOTAL.GEO</t>
  </si>
  <si>
    <t>FEC.ktoe.DE.WWP.WWP.TOTAL.TOTAL.AMBIENT</t>
  </si>
  <si>
    <t>FEC.ktoe.DE.WWP.WWP.TOTAL.TOTAL.STEAM_DISTR</t>
  </si>
  <si>
    <t>FEC.ktoe.DE.WWP.WWP.TOTAL.TOTAL.ELEC</t>
  </si>
  <si>
    <t>FEC.ktoe.DE.WWP.WWP.LIGHT.GENERIC.ELEC</t>
  </si>
  <si>
    <t>FEC.ktoe.DE.WWP.WWP.AIRCOMP.GENERIC.ELEC</t>
  </si>
  <si>
    <t>FEC.ktoe.DE.WWP.WWP.MOTOR.GENERIC.ELEC</t>
  </si>
  <si>
    <t>FEC.ktoe.DE.WWP.WWP.FANS.GENERIC.ELEC</t>
  </si>
  <si>
    <t>FEC.ktoe.DE.WWP.WWP.LOW_ENTH.TOTAL.TOTAL</t>
  </si>
  <si>
    <t>FEC.ktoe.DE.WWP.WWP.LOW_ENTH.THERM.DIESEL_LIQBIO</t>
  </si>
  <si>
    <t>FEC.ktoe.DE.WWP.WWP.LOW_ENTH.THERM.NG_BIOGAS</t>
  </si>
  <si>
    <t>FEC.ktoe.DE.WWP.WWP.LOW_ENTH.THERM.SOLAR_GEO</t>
  </si>
  <si>
    <t>FEC.ktoe.DE.WWP.WWP.LOW_ENTH.HP.AMBIENT</t>
  </si>
  <si>
    <t>FEC.ktoe.DE.WWP.WWP.LOW_ENTH.THERM.ELEC</t>
  </si>
  <si>
    <t>Wood: Specific processes with steam</t>
  </si>
  <si>
    <t>FEC.ktoe.DE.WWP.WWP.PROCESSING.TOTAL.TOTAL</t>
  </si>
  <si>
    <t>FEC.ktoe.DE.WWP.WWP.PROCESSING.STEAM.SOLIDS</t>
  </si>
  <si>
    <t>FEC.ktoe.DE.WWP.WWP.PROCESSING.STEAM.RFG</t>
  </si>
  <si>
    <t>FEC.ktoe.DE.WWP.WWP.PROCESSING.STEAM.LPG</t>
  </si>
  <si>
    <t>FEC.ktoe.DE.WWP.WWP.PROCESSING.STEAM.DIESEL_LIQBIO</t>
  </si>
  <si>
    <t>FEC.ktoe.DE.WWP.WWP.PROCESSING.STEAM.RFO</t>
  </si>
  <si>
    <t>FEC.ktoe.DE.WWP.WWP.PROCESSING.STEAM.OTHER</t>
  </si>
  <si>
    <t>FEC.ktoe.DE.WWP.WWP.PROCESSING.STEAM.NG_BIOGAS</t>
  </si>
  <si>
    <t>FEC.ktoe.DE.WWP.WWP.PROCESSING.STEAM.DERIVED</t>
  </si>
  <si>
    <t>FEC.ktoe.DE.WWP.WWP.PROCESSING.STEAM.BIOMASS_WASTE</t>
  </si>
  <si>
    <t>FEC.ktoe.DE.WWP.WWP.PROCESSING.STEAM.STEAM_DISTR</t>
  </si>
  <si>
    <t>Wood: Electric mechanical processes</t>
  </si>
  <si>
    <t>FEC.ktoe.DE.WWP.WWP.GENERIC.MECH.ELEC</t>
  </si>
  <si>
    <t>Wood: Drying</t>
  </si>
  <si>
    <t>Wood: Thermal drying</t>
  </si>
  <si>
    <t>FEC.ktoe.DE.WWP.WWP.DRYING.TOTAL.TOTAL</t>
  </si>
  <si>
    <t>FEC.ktoe.DE.WWP.WWP.DRYING.THERM.SOLIDS</t>
  </si>
  <si>
    <t>FEC.ktoe.DE.WWP.WWP.DRYING.THERM.LPG</t>
  </si>
  <si>
    <t>FEC.ktoe.DE.WWP.WWP.DRYING.THERM.DIESEL_LIQBIO</t>
  </si>
  <si>
    <t>FEC.ktoe.DE.WWP.WWP.DRYING.THERM.RFO</t>
  </si>
  <si>
    <t>FEC.ktoe.DE.WWP.WWP.DRYING.THERM.NG_BIOGAS</t>
  </si>
  <si>
    <t>Wood: Steam drying</t>
  </si>
  <si>
    <t>FEC.ktoe.DE.WWP.WWP.DRYING_STEAM.TOTAL.TOTAL</t>
  </si>
  <si>
    <t>FEC.ktoe.DE.WWP.WWP.DRYING_STEAM.STEAM.SOLIDS</t>
  </si>
  <si>
    <t>FEC.ktoe.DE.WWP.WWP.DRYING_STEAM.STEAM.RFG</t>
  </si>
  <si>
    <t>FEC.ktoe.DE.WWP.WWP.DRYING_STEAM.STEAM.LPG</t>
  </si>
  <si>
    <t>FEC.ktoe.DE.WWP.WWP.DRYING_STEAM.STEAM.DIESEL_LIQBIO</t>
  </si>
  <si>
    <t>FEC.ktoe.DE.WWP.WWP.DRYING_STEAM.STEAM.RFO</t>
  </si>
  <si>
    <t>FEC.ktoe.DE.WWP.WWP.DRYING_STEAM.STEAM.OTHER</t>
  </si>
  <si>
    <t>FEC.ktoe.DE.WWP.WWP.DRYING_STEAM.STEAM.NG_BIOGAS</t>
  </si>
  <si>
    <t>FEC.ktoe.DE.WWP.WWP.DRYING_STEAM.STEAM.DERIVED</t>
  </si>
  <si>
    <t>FEC.ktoe.DE.WWP.WWP.DRYING_STEAM.STEAM.BIOMASS_WASTE</t>
  </si>
  <si>
    <t>FEC.ktoe.DE.WWP.WWP.DRYING_STEAM.STEAM.STEAM_DISTR</t>
  </si>
  <si>
    <t>Wood: Electric drying</t>
  </si>
  <si>
    <t>FEC.ktoe.DE.WWP.WWP.DRYING_ELEC.ELEC.ELEC</t>
  </si>
  <si>
    <t>Wood: Microwave drying</t>
  </si>
  <si>
    <t>FEC.ktoe.DE.WWP.WWP.DRYING_MICROW.MICROW.ELEC</t>
  </si>
  <si>
    <t>Wood: Finishing Electric</t>
  </si>
  <si>
    <t>FEC.ktoe.DE.WWP.WWP.FINISHING.ELEC.ELEC</t>
  </si>
  <si>
    <t>UED.ktoe.DE.WWP.WWP.TOTAL.TOTAL.TOTAL</t>
  </si>
  <si>
    <t>UED.ktoe.DE.WWP.WWP.LIGHT.GENERIC.ELEC</t>
  </si>
  <si>
    <t>UED.ktoe.DE.WWP.WWP.AIRCOMP.GENERIC.ELEC</t>
  </si>
  <si>
    <t>UED.ktoe.DE.WWP.WWP.MOTOR.GENERIC.ELEC</t>
  </si>
  <si>
    <t>UED.ktoe.DE.WWP.WWP.FANS.GENERIC.ELEC</t>
  </si>
  <si>
    <t>UED.ktoe.DE.WWP.WWP.LOW_ENTH.TOTAL.TOTAL</t>
  </si>
  <si>
    <t>UED.ktoe.DE.WWP.WWP.LOW_ENTH.THERM.DIESEL_LIQBIO</t>
  </si>
  <si>
    <t>UED.ktoe.DE.WWP.WWP.LOW_ENTH.THERM.NG_BIOGAS</t>
  </si>
  <si>
    <t>UED.ktoe.DE.WWP.WWP.LOW_ENTH.THERM.SOLAR_GEO</t>
  </si>
  <si>
    <t>UED.ktoe.DE.WWP.WWP.LOW_ENTH.HP.AMBIENT</t>
  </si>
  <si>
    <t>UED.ktoe.DE.WWP.WWP.LOW_ENTH.THERM.ELEC</t>
  </si>
  <si>
    <t>UED.ktoe.DE.WWP.WWP.PROCESSING.TOTAL.TOTAL</t>
  </si>
  <si>
    <t>UED.ktoe.DE.WWP.WWP.PROCESSING.STEAM.SOLIDS</t>
  </si>
  <si>
    <t>UED.ktoe.DE.WWP.WWP.PROCESSING.STEAM.RFG</t>
  </si>
  <si>
    <t>UED.ktoe.DE.WWP.WWP.PROCESSING.STEAM.LPG</t>
  </si>
  <si>
    <t>UED.ktoe.DE.WWP.WWP.PROCESSING.STEAM.DIESEL_LIQBIO</t>
  </si>
  <si>
    <t>UED.ktoe.DE.WWP.WWP.PROCESSING.STEAM.RFO</t>
  </si>
  <si>
    <t>UED.ktoe.DE.WWP.WWP.PROCESSING.STEAM.OTHER</t>
  </si>
  <si>
    <t>UED.ktoe.DE.WWP.WWP.PROCESSING.STEAM.NG_BIOGAS</t>
  </si>
  <si>
    <t>UED.ktoe.DE.WWP.WWP.PROCESSING.STEAM.DERIVED</t>
  </si>
  <si>
    <t>UED.ktoe.DE.WWP.WWP.PROCESSING.STEAM.BIOMASS_WASTE</t>
  </si>
  <si>
    <t>UED.ktoe.DE.WWP.WWP.PROCESSING.STEAM.STEAM_DISTR</t>
  </si>
  <si>
    <t>UED.ktoe.DE.WWP.WWP.GENERIC.MECH.ELEC</t>
  </si>
  <si>
    <t>UED.ktoe.DE.WWP.WWP.DRYING.TOTAL.TOTAL</t>
  </si>
  <si>
    <t>UED.ktoe.DE.WWP.WWP.DRYING.THERM.SOLIDS</t>
  </si>
  <si>
    <t>UED.ktoe.DE.WWP.WWP.DRYING.THERM.LPG</t>
  </si>
  <si>
    <t>UED.ktoe.DE.WWP.WWP.DRYING.THERM.DIESEL_LIQBIO</t>
  </si>
  <si>
    <t>UED.ktoe.DE.WWP.WWP.DRYING.THERM.RFO</t>
  </si>
  <si>
    <t>UED.ktoe.DE.WWP.WWP.DRYING.THERM.NG_BIOGAS</t>
  </si>
  <si>
    <t>UED.ktoe.DE.WWP.WWP.DRYING_STEAM.TOTAL.TOTAL</t>
  </si>
  <si>
    <t>UED.ktoe.DE.WWP.WWP.DRYING_STEAM.STEAM.SOLIDS</t>
  </si>
  <si>
    <t>UED.ktoe.DE.WWP.WWP.DRYING_STEAM.STEAM.RFG</t>
  </si>
  <si>
    <t>UED.ktoe.DE.WWP.WWP.DRYING_STEAM.STEAM.LPG</t>
  </si>
  <si>
    <t>UED.ktoe.DE.WWP.WWP.DRYING_STEAM.STEAM.DIESEL_LIQBIO</t>
  </si>
  <si>
    <t>UED.ktoe.DE.WWP.WWP.DRYING_STEAM.STEAM.RFO</t>
  </si>
  <si>
    <t>UED.ktoe.DE.WWP.WWP.DRYING_STEAM.STEAM.OTHER</t>
  </si>
  <si>
    <t>UED.ktoe.DE.WWP.WWP.DRYING_STEAM.STEAM.NG_BIOGAS</t>
  </si>
  <si>
    <t>UED.ktoe.DE.WWP.WWP.DRYING_STEAM.STEAM.DERIVED</t>
  </si>
  <si>
    <t>UED.ktoe.DE.WWP.WWP.DRYING_STEAM.STEAM.BIOMASS_WASTE</t>
  </si>
  <si>
    <t>UED.ktoe.DE.WWP.WWP.DRYING_STEAM.STEAM.STEAM_DISTR</t>
  </si>
  <si>
    <t>UED.ktoe.DE.WWP.WWP.DRYING_ELEC.ELEC.ELEC</t>
  </si>
  <si>
    <t>UED.ktoe.DE.WWP.WWP.DRYING_MICROW.MICROW.ELEC</t>
  </si>
  <si>
    <t>UED.ktoe.DE.WWP.WWP.FINISHING.ELEC.ELEC</t>
  </si>
  <si>
    <t>FUEL_EMI.ktCO2.DE.WWP.WWP.TOTAL.TOTAL.TOTAL</t>
  </si>
  <si>
    <t>FUEL_EMI.ktCO2.DE.WWP.WWP.LIGHT.GENERIC.ELEC</t>
  </si>
  <si>
    <t>FUEL_EMI.ktCO2.DE.WWP.WWP.AIRCOMP.GENERIC.ELEC</t>
  </si>
  <si>
    <t>FUEL_EMI.ktCO2.DE.WWP.WWP.MOTOR.GENERIC.ELEC</t>
  </si>
  <si>
    <t>FUEL_EMI.ktCO2.DE.WWP.WWP.FANS.GENERIC.ELEC</t>
  </si>
  <si>
    <t>FUEL_EMI.ktCO2.DE.WWP.WWP.LOW_ENTH.TOTAL.TOTAL</t>
  </si>
  <si>
    <t>FUEL_EMI.ktCO2.DE.WWP.WWP.LOW_ENTH.THERM.DIESEL_LIQBIO</t>
  </si>
  <si>
    <t>FUEL_EMI.ktCO2.DE.WWP.WWP.LOW_ENTH.THERM.NG_BIOGAS</t>
  </si>
  <si>
    <t>FUEL_EMI.ktCO2.DE.WWP.WWP.LOW_ENTH.THERM.SOLAR_GEO</t>
  </si>
  <si>
    <t>FUEL_EMI.ktCO2.DE.WWP.WWP.LOW_ENTH.HP.AMBIENT</t>
  </si>
  <si>
    <t>FUEL_EMI.ktCO2.DE.WWP.WWP.LOW_ENTH.THERM.ELEC</t>
  </si>
  <si>
    <t>FUEL_EMI.ktCO2.DE.WWP.WWP.PROCESSING.TOTAL.TOTAL</t>
  </si>
  <si>
    <t>FUEL_EMI.ktCO2.DE.WWP.WWP.PROCESSING.STEAM.SOLIDS</t>
  </si>
  <si>
    <t>FUEL_EMI.ktCO2.DE.WWP.WWP.PROCESSING.STEAM.RFG</t>
  </si>
  <si>
    <t>FUEL_EMI.ktCO2.DE.WWP.WWP.PROCESSING.STEAM.LPG</t>
  </si>
  <si>
    <t>FUEL_EMI.ktCO2.DE.WWP.WWP.PROCESSING.STEAM.DIESEL_LIQBIO</t>
  </si>
  <si>
    <t>FUEL_EMI.ktCO2.DE.WWP.WWP.PROCESSING.STEAM.RFO</t>
  </si>
  <si>
    <t>FUEL_EMI.ktCO2.DE.WWP.WWP.PROCESSING.STEAM.OTHER</t>
  </si>
  <si>
    <t>FUEL_EMI.ktCO2.DE.WWP.WWP.PROCESSING.STEAM.NG_BIOGAS</t>
  </si>
  <si>
    <t>FUEL_EMI.ktCO2.DE.WWP.WWP.PROCESSING.STEAM.DERIVED</t>
  </si>
  <si>
    <t>FUEL_EMI.ktCO2.DE.WWP.WWP.PROCESSING.STEAM.BIOMASS_WASTE</t>
  </si>
  <si>
    <t>FUEL_EMI.ktCO2.DE.WWP.WWP.PROCESSING.STEAM.STEAM_DISTR</t>
  </si>
  <si>
    <t>FUEL_EMI.ktCO2.DE.WWP.WWP.GENERIC.MECH.ELEC</t>
  </si>
  <si>
    <t>FUEL_EMI.ktCO2.DE.WWP.WWP.DRYING.TOTAL.TOTAL</t>
  </si>
  <si>
    <t>FUEL_EMI.ktCO2.DE.WWP.WWP.DRYING.THERM.SOLIDS</t>
  </si>
  <si>
    <t>FUEL_EMI.ktCO2.DE.WWP.WWP.DRYING.THERM.LPG</t>
  </si>
  <si>
    <t>FUEL_EMI.ktCO2.DE.WWP.WWP.DRYING.THERM.DIESEL_LIQBIO</t>
  </si>
  <si>
    <t>FUEL_EMI.ktCO2.DE.WWP.WWP.DRYING.THERM.RFO</t>
  </si>
  <si>
    <t>FUEL_EMI.ktCO2.DE.WWP.WWP.DRYING.THERM.NG_BIOGAS</t>
  </si>
  <si>
    <t>FUEL_EMI.ktCO2.DE.WWP.WWP.DRYING_STEAM.TOTAL.TOTAL</t>
  </si>
  <si>
    <t>FUEL_EMI.ktCO2.DE.WWP.WWP.DRYING_STEAM.STEAM.SOLIDS</t>
  </si>
  <si>
    <t>FUEL_EMI.ktCO2.DE.WWP.WWP.DRYING_STEAM.STEAM.RFG</t>
  </si>
  <si>
    <t>FUEL_EMI.ktCO2.DE.WWP.WWP.DRYING_STEAM.STEAM.LPG</t>
  </si>
  <si>
    <t>FUEL_EMI.ktCO2.DE.WWP.WWP.DRYING_STEAM.STEAM.DIESEL_LIQBIO</t>
  </si>
  <si>
    <t>FUEL_EMI.ktCO2.DE.WWP.WWP.DRYING_STEAM.STEAM.RFO</t>
  </si>
  <si>
    <t>FUEL_EMI.ktCO2.DE.WWP.WWP.DRYING_STEAM.STEAM.OTHER</t>
  </si>
  <si>
    <t>FUEL_EMI.ktCO2.DE.WWP.WWP.DRYING_STEAM.STEAM.NG_BIOGAS</t>
  </si>
  <si>
    <t>FUEL_EMI.ktCO2.DE.WWP.WWP.DRYING_STEAM.STEAM.DERIVED</t>
  </si>
  <si>
    <t>FUEL_EMI.ktCO2.DE.WWP.WWP.DRYING_STEAM.STEAM.BIOMASS_WASTE</t>
  </si>
  <si>
    <t>FUEL_EMI.ktCO2.DE.WWP.WWP.DRYING_STEAM.STEAM.STEAM_DISTR</t>
  </si>
  <si>
    <t>FUEL_EMI.ktCO2.DE.WWP.WWP.DRYING_ELEC.ELEC.ELEC</t>
  </si>
  <si>
    <t>FUEL_EMI.ktCO2.DE.WWP.WWP.DRYING_MICROW.MICROW.ELEC</t>
  </si>
  <si>
    <t>FUEL_EMI.ktCO2.DE.WWP.WWP.FINISHING.ELEC.ELEC</t>
  </si>
  <si>
    <t>VA.Meuro2015.DE.OIS.OIS</t>
  </si>
  <si>
    <t>OUTPUT.index.DE.OIS.OIS</t>
  </si>
  <si>
    <t>CAP.index.DE.OIS.OIS</t>
  </si>
  <si>
    <t>NEWCAP.index.DE.OIS.OIS</t>
  </si>
  <si>
    <t>Energy consumption (ktoe)*</t>
  </si>
  <si>
    <t>FEC.ktoe.DE.OIS.OIS.TOTAL.TOTAL.TOTAL</t>
  </si>
  <si>
    <t>FEC.ktoe.DE.OIS.OIS.TOTAL.TOTAL.SOLIDS</t>
  </si>
  <si>
    <t>FEC.ktoe.DE.OIS.OIS.TOTAL.TOTAL.RFG</t>
  </si>
  <si>
    <t>FEC.ktoe.DE.OIS.OIS.TOTAL.TOTAL.LPG</t>
  </si>
  <si>
    <t>FEC.ktoe.DE.OIS.OIS.TOTAL.TOTAL.DIESEL</t>
  </si>
  <si>
    <t>FEC.ktoe.DE.OIS.OIS.TOTAL.TOTAL.RFO</t>
  </si>
  <si>
    <t>FEC.ktoe.DE.OIS.OIS.TOTAL.TOTAL.OTHER</t>
  </si>
  <si>
    <t>FEC.ktoe.DE.OIS.OIS.TOTAL.TOTAL.NG</t>
  </si>
  <si>
    <t>FEC.ktoe.DE.OIS.OIS.TOTAL.TOTAL.DERIVED</t>
  </si>
  <si>
    <t>FEC.ktoe.DE.OIS.OIS.TOTAL.TOTAL.BIOMASS_WASTE</t>
  </si>
  <si>
    <t>FEC.ktoe.DE.OIS.OIS.TOTAL.TOTAL.BIOGAS</t>
  </si>
  <si>
    <t>FEC.ktoe.DE.OIS.OIS.TOTAL.TOTAL.LIQBIO</t>
  </si>
  <si>
    <t>FEC.ktoe.DE.OIS.OIS.TOTAL.TOTAL.SOLAR</t>
  </si>
  <si>
    <t>FEC.ktoe.DE.OIS.OIS.TOTAL.TOTAL.GEO</t>
  </si>
  <si>
    <t>FEC.ktoe.DE.OIS.OIS.TOTAL.TOTAL.AMBIENT</t>
  </si>
  <si>
    <t>FEC.ktoe.DE.OIS.OIS.TOTAL.TOTAL.STEAM_DISTR</t>
  </si>
  <si>
    <t>FEC.ktoe.DE.OIS.OIS.TOTAL.TOTAL.ELEC</t>
  </si>
  <si>
    <t>*Energy consumption includes consumption in Mining and Quarrying and Construction sectors</t>
  </si>
  <si>
    <t>FEC.ktoe.DE.OIS.OIS.LIGHT.GENERIC.ELEC</t>
  </si>
  <si>
    <t>FEC.ktoe.DE.OIS.OIS.AIRCOMP.GENERIC.ELEC</t>
  </si>
  <si>
    <t>FEC.ktoe.DE.OIS.OIS.MOTOR.GENERIC.ELEC</t>
  </si>
  <si>
    <t>FEC.ktoe.DE.OIS.OIS.FANS.GENERIC.ELEC</t>
  </si>
  <si>
    <t>FEC.ktoe.DE.OIS.OIS.LOW_ENTH.TOTAL.TOTAL</t>
  </si>
  <si>
    <t>FEC.ktoe.DE.OIS.OIS.LOW_ENTH.THERM.DIESEL_LIQBIO</t>
  </si>
  <si>
    <t>FEC.ktoe.DE.OIS.OIS.LOW_ENTH.THERM.NG_BIOGAS</t>
  </si>
  <si>
    <t>FEC.ktoe.DE.OIS.OIS.LOW_ENTH.THERM.SOLAR_GEO</t>
  </si>
  <si>
    <t>FEC.ktoe.DE.OIS.OIS.LOW_ENTH.HP.AMBIENT</t>
  </si>
  <si>
    <t>FEC.ktoe.DE.OIS.OIS.LOW_ENTH.THERM.ELEC</t>
  </si>
  <si>
    <t>Other Industrial sectors: Steam processing</t>
  </si>
  <si>
    <t>FEC.ktoe.DE.OIS.OIS.PROCESSING.TOTAL.TOTAL</t>
  </si>
  <si>
    <t>FEC.ktoe.DE.OIS.OIS.PROCESSING.STEAM.SOLIDS</t>
  </si>
  <si>
    <t>FEC.ktoe.DE.OIS.OIS.PROCESSING.STEAM.RFG</t>
  </si>
  <si>
    <t>FEC.ktoe.DE.OIS.OIS.PROCESSING.STEAM.LPG</t>
  </si>
  <si>
    <t>FEC.ktoe.DE.OIS.OIS.PROCESSING.STEAM.DIESEL_LIQBIO</t>
  </si>
  <si>
    <t>FEC.ktoe.DE.OIS.OIS.PROCESSING.STEAM.RFO</t>
  </si>
  <si>
    <t>FEC.ktoe.DE.OIS.OIS.PROCESSING.STEAM.OTHER</t>
  </si>
  <si>
    <t>FEC.ktoe.DE.OIS.OIS.PROCESSING.STEAM.NG_BIOGAS</t>
  </si>
  <si>
    <t>FEC.ktoe.DE.OIS.OIS.PROCESSING.STEAM.DERIVED</t>
  </si>
  <si>
    <t>FEC.ktoe.DE.OIS.OIS.PROCESSING.STEAM.BIOMASS_WASTE</t>
  </si>
  <si>
    <t>FEC.ktoe.DE.OIS.OIS.PROCESSING.STEAM.STEAM_DISTR</t>
  </si>
  <si>
    <t>Other Industrial sectors: Process heating</t>
  </si>
  <si>
    <t>Other Industrial sectors: Thermal processing</t>
  </si>
  <si>
    <t>FEC.ktoe.DE.OIS.OIS.PROC_HEAT.TOTAL.TOTAL</t>
  </si>
  <si>
    <t>FEC.ktoe.DE.OIS.OIS.PROC_HEAT.THERM.SOLIDS</t>
  </si>
  <si>
    <t>FEC.ktoe.DE.OIS.OIS.PROC_HEAT.THERM.LPG</t>
  </si>
  <si>
    <t>FEC.ktoe.DE.OIS.OIS.PROC_HEAT.THERM.DIESEL_LIQBIO</t>
  </si>
  <si>
    <t>FEC.ktoe.DE.OIS.OIS.PROC_HEAT.THERM.RFO</t>
  </si>
  <si>
    <t>FEC.ktoe.DE.OIS.OIS.PROC_HEAT.THERM.NG_BIOGAS</t>
  </si>
  <si>
    <t>Other Industrial sectors: Electric processing</t>
  </si>
  <si>
    <t>FEC.ktoe.DE.OIS.OIS.PROC_HEAT_ELEC.ELEC.ELEC</t>
  </si>
  <si>
    <t>Other Industrial sectors: Drying</t>
  </si>
  <si>
    <t>Other Industries: Thermal drying</t>
  </si>
  <si>
    <t>FEC.ktoe.DE.OIS.OIS.DRYING.TOTAL.TOTAL</t>
  </si>
  <si>
    <t>FEC.ktoe.DE.OIS.OIS.DRYING.THERM.SOLIDS</t>
  </si>
  <si>
    <t>FEC.ktoe.DE.OIS.OIS.DRYING.THERM.LPG</t>
  </si>
  <si>
    <t>FEC.ktoe.DE.OIS.OIS.DRYING.THERM.DIESEL_LIQBIO</t>
  </si>
  <si>
    <t>FEC.ktoe.DE.OIS.OIS.DRYING.THERM.RFO</t>
  </si>
  <si>
    <t>FEC.ktoe.DE.OIS.OIS.DRYING.THERM.NG_BIOGAS</t>
  </si>
  <si>
    <t>Other Industries: Steam drying</t>
  </si>
  <si>
    <t>FEC.ktoe.DE.OIS.OIS.DRYING_STEAM.TOTAL.TOTAL</t>
  </si>
  <si>
    <t>FEC.ktoe.DE.OIS.OIS.DRYING_STEAM.STEAM.SOLIDS</t>
  </si>
  <si>
    <t>FEC.ktoe.DE.OIS.OIS.DRYING_STEAM.STEAM.RFG</t>
  </si>
  <si>
    <t>FEC.ktoe.DE.OIS.OIS.DRYING_STEAM.STEAM.LPG</t>
  </si>
  <si>
    <t>FEC.ktoe.DE.OIS.OIS.DRYING_STEAM.STEAM.DIESEL_LIQBIO</t>
  </si>
  <si>
    <t>FEC.ktoe.DE.OIS.OIS.DRYING_STEAM.STEAM.RFO</t>
  </si>
  <si>
    <t>FEC.ktoe.DE.OIS.OIS.DRYING_STEAM.STEAM.OTHER</t>
  </si>
  <si>
    <t>FEC.ktoe.DE.OIS.OIS.DRYING_STEAM.STEAM.NG_BIOGAS</t>
  </si>
  <si>
    <t>FEC.ktoe.DE.OIS.OIS.DRYING_STEAM.STEAM.DERIVED</t>
  </si>
  <si>
    <t>FEC.ktoe.DE.OIS.OIS.DRYING_STEAM.STEAM.BIOMASS_WASTE</t>
  </si>
  <si>
    <t>FEC.ktoe.DE.OIS.OIS.DRYING_STEAM.STEAM.STEAM_DISTR</t>
  </si>
  <si>
    <t>Other Industries: Electric drying</t>
  </si>
  <si>
    <t>FEC.ktoe.DE.OIS.OIS.DRYING_ELEC.ELEC.ELEC</t>
  </si>
  <si>
    <t>Other Industrial sectors: Process Cooling</t>
  </si>
  <si>
    <t>Other Industries: Thermal cooling</t>
  </si>
  <si>
    <t>FEC.ktoe.DE.OIS.OIS.PROC_COOL_THERM.THERM.NG_BIOGAS</t>
  </si>
  <si>
    <t>Other Industries: Steam cooling</t>
  </si>
  <si>
    <t>FEC.ktoe.DE.OIS.OIS.PROC_COOL_STEAM.TOTAL.TOTAL</t>
  </si>
  <si>
    <t>FEC.ktoe.DE.OIS.OIS.PROC_COOL_STEAM.STEAM.SOLIDS</t>
  </si>
  <si>
    <t>FEC.ktoe.DE.OIS.OIS.PROC_COOL_STEAM.STEAM.RFG</t>
  </si>
  <si>
    <t>FEC.ktoe.DE.OIS.OIS.PROC_COOL_STEAM.STEAM.LPG</t>
  </si>
  <si>
    <t>FEC.ktoe.DE.OIS.OIS.PROC_COOL_STEAM.STEAM.DIESEL_LIQBIO</t>
  </si>
  <si>
    <t>FEC.ktoe.DE.OIS.OIS.PROC_COOL_STEAM.STEAM.RFO</t>
  </si>
  <si>
    <t>FEC.ktoe.DE.OIS.OIS.PROC_COOL_STEAM.STEAM.OTHER</t>
  </si>
  <si>
    <t>FEC.ktoe.DE.OIS.OIS.PROC_COOL_STEAM.STEAM.NG_BIOGAS</t>
  </si>
  <si>
    <t>FEC.ktoe.DE.OIS.OIS.PROC_COOL_STEAM.STEAM.DERIVED</t>
  </si>
  <si>
    <t>FEC.ktoe.DE.OIS.OIS.PROC_COOL_STEAM.STEAM.BIOMASS_WASTE</t>
  </si>
  <si>
    <t>FEC.ktoe.DE.OIS.OIS.PROC_COOL_STEAM.STEAM.STEAM_DISTR</t>
  </si>
  <si>
    <t>Other Industries: Electric cooling</t>
  </si>
  <si>
    <t>FEC.ktoe.DE.OIS.OIS.PROC_COOL_ELEC.ELEC.ELEC</t>
  </si>
  <si>
    <t>Other Industrial sectors: Diesel motors (incl. biofuels)</t>
  </si>
  <si>
    <t>FEC.ktoe.DE.OIS.OIS.MOTOR.MECH.DIESEL_LIQBIO</t>
  </si>
  <si>
    <t>Other Industrial sectors: Electric machinery</t>
  </si>
  <si>
    <t>FEC.ktoe.DE.OIS.OIS.GENERIC.MECH.ELEC</t>
  </si>
  <si>
    <t>Other Industrial sectors: Diesel motors</t>
  </si>
  <si>
    <t>UED.ktoe.DE.OIS.OIS.TOTAL.TOTAL.TOTAL</t>
  </si>
  <si>
    <t>UED.ktoe.DE.OIS.OIS.LIGHT.GENERIC.ELEC</t>
  </si>
  <si>
    <t>UED.ktoe.DE.OIS.OIS.AIRCOMP.GENERIC.ELEC</t>
  </si>
  <si>
    <t>UED.ktoe.DE.OIS.OIS.MOTOR.GENERIC.ELEC</t>
  </si>
  <si>
    <t>UED.ktoe.DE.OIS.OIS.FANS.GENERIC.ELEC</t>
  </si>
  <si>
    <t>UED.ktoe.DE.OIS.OIS.LOW_ENTH.TOTAL.TOTAL</t>
  </si>
  <si>
    <t>UED.ktoe.DE.OIS.OIS.LOW_ENTH.THERM.DIESEL_LIQBIO</t>
  </si>
  <si>
    <t>UED.ktoe.DE.OIS.OIS.LOW_ENTH.THERM.NG_BIOGAS</t>
  </si>
  <si>
    <t>UED.ktoe.DE.OIS.OIS.LOW_ENTH.THERM.SOLAR_GEO</t>
  </si>
  <si>
    <t>UED.ktoe.DE.OIS.OIS.LOW_ENTH.HP.AMBIENT</t>
  </si>
  <si>
    <t>UED.ktoe.DE.OIS.OIS.LOW_ENTH.THERM.ELEC</t>
  </si>
  <si>
    <t>UED.ktoe.DE.OIS.OIS.PROCESSING.TOTAL.TOTAL</t>
  </si>
  <si>
    <t>UED.ktoe.DE.OIS.OIS.PROCESSING.STEAM.SOLIDS</t>
  </si>
  <si>
    <t>UED.ktoe.DE.OIS.OIS.PROCESSING.STEAM.RFG</t>
  </si>
  <si>
    <t>UED.ktoe.DE.OIS.OIS.PROCESSING.STEAM.LPG</t>
  </si>
  <si>
    <t>UED.ktoe.DE.OIS.OIS.PROCESSING.STEAM.DIESEL_LIQBIO</t>
  </si>
  <si>
    <t>UED.ktoe.DE.OIS.OIS.PROCESSING.STEAM.RFO</t>
  </si>
  <si>
    <t>UED.ktoe.DE.OIS.OIS.PROCESSING.STEAM.OTHER</t>
  </si>
  <si>
    <t>UED.ktoe.DE.OIS.OIS.PROCESSING.STEAM.NG_BIOGAS</t>
  </si>
  <si>
    <t>UED.ktoe.DE.OIS.OIS.PROCESSING.STEAM.DERIVED</t>
  </si>
  <si>
    <t>UED.ktoe.DE.OIS.OIS.PROCESSING.STEAM.BIOMASS_WASTE</t>
  </si>
  <si>
    <t>UED.ktoe.DE.OIS.OIS.PROCESSING.STEAM.STEAM_DISTR</t>
  </si>
  <si>
    <t>UED.ktoe.DE.OIS.OIS.PROC_HEAT.TOTAL.TOTAL</t>
  </si>
  <si>
    <t>UED.ktoe.DE.OIS.OIS.PROC_HEAT.THERM.SOLIDS</t>
  </si>
  <si>
    <t>UED.ktoe.DE.OIS.OIS.PROC_HEAT.THERM.LPG</t>
  </si>
  <si>
    <t>UED.ktoe.DE.OIS.OIS.PROC_HEAT.THERM.DIESEL_LIQBIO</t>
  </si>
  <si>
    <t>UED.ktoe.DE.OIS.OIS.PROC_HEAT.THERM.RFO</t>
  </si>
  <si>
    <t>UED.ktoe.DE.OIS.OIS.PROC_HEAT.THERM.NG_BIOGAS</t>
  </si>
  <si>
    <t>UED.ktoe.DE.OIS.OIS.PROC_HEAT_ELEC.ELEC.ELEC</t>
  </si>
  <si>
    <t>UED.ktoe.DE.OIS.OIS.DRYING.TOTAL.TOTAL</t>
  </si>
  <si>
    <t>UED.ktoe.DE.OIS.OIS.DRYING.THERM.SOLIDS</t>
  </si>
  <si>
    <t>UED.ktoe.DE.OIS.OIS.DRYING.THERM.LPG</t>
  </si>
  <si>
    <t>UED.ktoe.DE.OIS.OIS.DRYING.THERM.DIESEL_LIQBIO</t>
  </si>
  <si>
    <t>UED.ktoe.DE.OIS.OIS.DRYING.THERM.RFO</t>
  </si>
  <si>
    <t>UED.ktoe.DE.OIS.OIS.DRYING.THERM.NG_BIOGAS</t>
  </si>
  <si>
    <t>UED.ktoe.DE.OIS.OIS.DRYING_STEAM.TOTAL.TOTAL</t>
  </si>
  <si>
    <t>UED.ktoe.DE.OIS.OIS.DRYING_STEAM.STEAM.SOLIDS</t>
  </si>
  <si>
    <t>UED.ktoe.DE.OIS.OIS.DRYING_STEAM.STEAM.RFG</t>
  </si>
  <si>
    <t>UED.ktoe.DE.OIS.OIS.DRYING_STEAM.STEAM.LPG</t>
  </si>
  <si>
    <t>UED.ktoe.DE.OIS.OIS.DRYING_STEAM.STEAM.DIESEL_LIQBIO</t>
  </si>
  <si>
    <t>UED.ktoe.DE.OIS.OIS.DRYING_STEAM.STEAM.RFO</t>
  </si>
  <si>
    <t>UED.ktoe.DE.OIS.OIS.DRYING_STEAM.STEAM.OTHER</t>
  </si>
  <si>
    <t>UED.ktoe.DE.OIS.OIS.DRYING_STEAM.STEAM.NG_BIOGAS</t>
  </si>
  <si>
    <t>UED.ktoe.DE.OIS.OIS.DRYING_STEAM.STEAM.DERIVED</t>
  </si>
  <si>
    <t>UED.ktoe.DE.OIS.OIS.DRYING_STEAM.STEAM.BIOMASS_WASTE</t>
  </si>
  <si>
    <t>UED.ktoe.DE.OIS.OIS.DRYING_STEAM.STEAM.STEAM_DISTR</t>
  </si>
  <si>
    <t>UED.ktoe.DE.OIS.OIS.DRYING_ELEC.ELEC.ELEC</t>
  </si>
  <si>
    <t>UED.ktoe.DE.OIS.OIS.PROC_COOL_THERM.THERM.NG_BIOGAS</t>
  </si>
  <si>
    <t>UED.ktoe.DE.OIS.OIS.PROC_COOL_STEAM.TOTAL.TOTAL</t>
  </si>
  <si>
    <t>UED.ktoe.DE.OIS.OIS.PROC_COOL_STEAM.STEAM.SOLIDS</t>
  </si>
  <si>
    <t>UED.ktoe.DE.OIS.OIS.PROC_COOL_STEAM.STEAM.RFG</t>
  </si>
  <si>
    <t>UED.ktoe.DE.OIS.OIS.PROC_COOL_STEAM.STEAM.LPG</t>
  </si>
  <si>
    <t>UED.ktoe.DE.OIS.OIS.PROC_COOL_STEAM.STEAM.DIESEL_LIQBIO</t>
  </si>
  <si>
    <t>UED.ktoe.DE.OIS.OIS.PROC_COOL_STEAM.STEAM.RFO</t>
  </si>
  <si>
    <t>UED.ktoe.DE.OIS.OIS.PROC_COOL_STEAM.STEAM.OTHER</t>
  </si>
  <si>
    <t>UED.ktoe.DE.OIS.OIS.PROC_COOL_STEAM.STEAM.NG_BIOGAS</t>
  </si>
  <si>
    <t>UED.ktoe.DE.OIS.OIS.PROC_COOL_STEAM.STEAM.DERIVED</t>
  </si>
  <si>
    <t>UED.ktoe.DE.OIS.OIS.PROC_COOL_STEAM.STEAM.BIOMASS_WASTE</t>
  </si>
  <si>
    <t>UED.ktoe.DE.OIS.OIS.PROC_COOL_STEAM.STEAM.STEAM_DISTR</t>
  </si>
  <si>
    <t>UED.ktoe.DE.OIS.OIS.PROC_COOL_ELEC.ELEC.ELEC</t>
  </si>
  <si>
    <t>UED.ktoe.DE.OIS.OIS.MOTOR.MECH.DIESEL_LIQBIO</t>
  </si>
  <si>
    <t>UED.ktoe.DE.OIS.OIS.GENERIC.MECH.ELEC</t>
  </si>
  <si>
    <t>FUEL_EMI.ktCO2.DE.OIS.OIS.TOTAL.TOTAL.TOTAL</t>
  </si>
  <si>
    <t>FUEL_EMI.ktCO2.DE.OIS.OIS.LIGHT.GENERIC.ELEC</t>
  </si>
  <si>
    <t>FUEL_EMI.ktCO2.DE.OIS.OIS.AIRCOMP.GENERIC.ELEC</t>
  </si>
  <si>
    <t>FUEL_EMI.ktCO2.DE.OIS.OIS.MOTOR.GENERIC.ELEC</t>
  </si>
  <si>
    <t>FUEL_EMI.ktCO2.DE.OIS.OIS.FANS.GENERIC.ELEC</t>
  </si>
  <si>
    <t>FUEL_EMI.ktCO2.DE.OIS.OIS.LOW_ENTH.TOTAL.TOTAL</t>
  </si>
  <si>
    <t>FUEL_EMI.ktCO2.DE.OIS.OIS.LOW_ENTH.THERM.DIESEL_LIQBIO</t>
  </si>
  <si>
    <t>FUEL_EMI.ktCO2.DE.OIS.OIS.LOW_ENTH.THERM.NG_BIOGAS</t>
  </si>
  <si>
    <t>FUEL_EMI.ktCO2.DE.OIS.OIS.LOW_ENTH.THERM.SOLAR_GEO</t>
  </si>
  <si>
    <t>FUEL_EMI.ktCO2.DE.OIS.OIS.LOW_ENTH.HP.AMBIENT</t>
  </si>
  <si>
    <t>FUEL_EMI.ktCO2.DE.OIS.OIS.LOW_ENTH.THERM.ELEC</t>
  </si>
  <si>
    <t>FUEL_EMI.ktCO2.DE.OIS.OIS.PROCESSING.TOTAL.TOTAL</t>
  </si>
  <si>
    <t>FUEL_EMI.ktCO2.DE.OIS.OIS.PROCESSING.STEAM.SOLIDS</t>
  </si>
  <si>
    <t>FUEL_EMI.ktCO2.DE.OIS.OIS.PROCESSING.STEAM.RFG</t>
  </si>
  <si>
    <t>FUEL_EMI.ktCO2.DE.OIS.OIS.PROCESSING.STEAM.LPG</t>
  </si>
  <si>
    <t>FUEL_EMI.ktCO2.DE.OIS.OIS.PROCESSING.STEAM.DIESEL_LIQBIO</t>
  </si>
  <si>
    <t>FUEL_EMI.ktCO2.DE.OIS.OIS.PROCESSING.STEAM.RFO</t>
  </si>
  <si>
    <t>FUEL_EMI.ktCO2.DE.OIS.OIS.PROCESSING.STEAM.OTHER</t>
  </si>
  <si>
    <t>FUEL_EMI.ktCO2.DE.OIS.OIS.PROCESSING.STEAM.NG_BIOGAS</t>
  </si>
  <si>
    <t>FUEL_EMI.ktCO2.DE.OIS.OIS.PROCESSING.STEAM.DERIVED</t>
  </si>
  <si>
    <t>FUEL_EMI.ktCO2.DE.OIS.OIS.PROCESSING.STEAM.BIOMASS_WASTE</t>
  </si>
  <si>
    <t>FUEL_EMI.ktCO2.DE.OIS.OIS.PROCESSING.STEAM.STEAM_DISTR</t>
  </si>
  <si>
    <t>FUEL_EMI.ktCO2.DE.OIS.OIS.PROC_HEAT.TOTAL.TOTAL</t>
  </si>
  <si>
    <t>FUEL_EMI.ktCO2.DE.OIS.OIS.PROC_HEAT.THERM.SOLIDS</t>
  </si>
  <si>
    <t>FUEL_EMI.ktCO2.DE.OIS.OIS.PROC_HEAT.THERM.LPG</t>
  </si>
  <si>
    <t>FUEL_EMI.ktCO2.DE.OIS.OIS.PROC_HEAT.THERM.DIESEL_LIQBIO</t>
  </si>
  <si>
    <t>FUEL_EMI.ktCO2.DE.OIS.OIS.PROC_HEAT.THERM.RFO</t>
  </si>
  <si>
    <t>FUEL_EMI.ktCO2.DE.OIS.OIS.PROC_HEAT.THERM.NG_BIOGAS</t>
  </si>
  <si>
    <t>FUEL_EMI.ktCO2.DE.OIS.OIS.PROC_HEAT_ELEC.ELEC.ELEC</t>
  </si>
  <si>
    <t>FUEL_EMI.ktCO2.DE.OIS.OIS.DRYING.TOTAL.TOTAL</t>
  </si>
  <si>
    <t>FUEL_EMI.ktCO2.DE.OIS.OIS.DRYING.THERM.SOLIDS</t>
  </si>
  <si>
    <t>FUEL_EMI.ktCO2.DE.OIS.OIS.DRYING.THERM.LPG</t>
  </si>
  <si>
    <t>FUEL_EMI.ktCO2.DE.OIS.OIS.DRYING.THERM.DIESEL_LIQBIO</t>
  </si>
  <si>
    <t>FUEL_EMI.ktCO2.DE.OIS.OIS.DRYING.THERM.RFO</t>
  </si>
  <si>
    <t>FUEL_EMI.ktCO2.DE.OIS.OIS.DRYING.THERM.NG_BIOGAS</t>
  </si>
  <si>
    <t>FUEL_EMI.ktCO2.DE.OIS.OIS.DRYING_STEAM.TOTAL.TOTAL</t>
  </si>
  <si>
    <t>FUEL_EMI.ktCO2.DE.OIS.OIS.DRYING_STEAM.STEAM.SOLIDS</t>
  </si>
  <si>
    <t>FUEL_EMI.ktCO2.DE.OIS.OIS.DRYING_STEAM.STEAM.RFG</t>
  </si>
  <si>
    <t>FUEL_EMI.ktCO2.DE.OIS.OIS.DRYING_STEAM.STEAM.LPG</t>
  </si>
  <si>
    <t>FUEL_EMI.ktCO2.DE.OIS.OIS.DRYING_STEAM.STEAM.DIESEL_LIQBIO</t>
  </si>
  <si>
    <t>FUEL_EMI.ktCO2.DE.OIS.OIS.DRYING_STEAM.STEAM.RFO</t>
  </si>
  <si>
    <t>FUEL_EMI.ktCO2.DE.OIS.OIS.DRYING_STEAM.STEAM.OTHER</t>
  </si>
  <si>
    <t>FUEL_EMI.ktCO2.DE.OIS.OIS.DRYING_STEAM.STEAM.NG_BIOGAS</t>
  </si>
  <si>
    <t>FUEL_EMI.ktCO2.DE.OIS.OIS.DRYING_STEAM.STEAM.DERIVED</t>
  </si>
  <si>
    <t>FUEL_EMI.ktCO2.DE.OIS.OIS.DRYING_STEAM.STEAM.BIOMASS_WASTE</t>
  </si>
  <si>
    <t>FUEL_EMI.ktCO2.DE.OIS.OIS.DRYING_STEAM.STEAM.STEAM_DISTR</t>
  </si>
  <si>
    <t>FUEL_EMI.ktCO2.DE.OIS.OIS.DRYING_ELEC.ELEC.ELEC</t>
  </si>
  <si>
    <t>FUEL_EMI.ktCO2.DE.OIS.OIS.PROC_COOL_THERM.THERM.NG_BIOGAS</t>
  </si>
  <si>
    <t>FUEL_EMI.ktCO2.DE.OIS.OIS.PROC_COOL_STEAM.TOTAL.TOTAL</t>
  </si>
  <si>
    <t>FUEL_EMI.ktCO2.DE.OIS.OIS.PROC_COOL_STEAM.STEAM.SOLIDS</t>
  </si>
  <si>
    <t>FUEL_EMI.ktCO2.DE.OIS.OIS.PROC_COOL_STEAM.STEAM.RFG</t>
  </si>
  <si>
    <t>FUEL_EMI.ktCO2.DE.OIS.OIS.PROC_COOL_STEAM.STEAM.LPG</t>
  </si>
  <si>
    <t>FUEL_EMI.ktCO2.DE.OIS.OIS.PROC_COOL_STEAM.STEAM.DIESEL_LIQBIO</t>
  </si>
  <si>
    <t>FUEL_EMI.ktCO2.DE.OIS.OIS.PROC_COOL_STEAM.STEAM.RFO</t>
  </si>
  <si>
    <t>FUEL_EMI.ktCO2.DE.OIS.OIS.PROC_COOL_STEAM.STEAM.OTHER</t>
  </si>
  <si>
    <t>FUEL_EMI.ktCO2.DE.OIS.OIS.PROC_COOL_STEAM.STEAM.NG_BIOGAS</t>
  </si>
  <si>
    <t>FUEL_EMI.ktCO2.DE.OIS.OIS.PROC_COOL_STEAM.STEAM.DERIVED</t>
  </si>
  <si>
    <t>FUEL_EMI.ktCO2.DE.OIS.OIS.PROC_COOL_STEAM.STEAM.BIOMASS_WASTE</t>
  </si>
  <si>
    <t>FUEL_EMI.ktCO2.DE.OIS.OIS.PROC_COOL_STEAM.STEAM.STEAM_DISTR</t>
  </si>
  <si>
    <t>FUEL_EMI.ktCO2.DE.OIS.OIS.PROC_COOL_ELEC.ELEC.ELEC</t>
  </si>
  <si>
    <t>FUEL_EMI.ktCO2.DE.OIS.OIS.MOTOR.MECH.DIESEL_LIQBIO</t>
  </si>
  <si>
    <t>FUEL_EMI.ktCO2.DE.OIS.OIS.GENERIC.MECH.ELEC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</si>
</sst>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45432.78328703704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DE: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622796.52315113298</v>
      </c>
      <c r="C3" s="205">
        <f>ISI!C$3+NFM!C$3+CHI!C$3+NMM!C$3+PPA!C$3+FBT!C$3+TRE!C$3+MAE!C$3+TEL!C$3+WWP!C$3+OIS!C$3</f>
        <v>617023.51163778862</v>
      </c>
      <c r="D3" s="205">
        <f>ISI!D$3+NFM!D$3+CHI!D$3+NMM!D$3+PPA!D$3+FBT!D$3+TRE!D$3+MAE!D$3+TEL!D$3+WWP!D$3+OIS!D$3</f>
        <v>600230.9495760093</v>
      </c>
      <c r="E3" s="205">
        <f>ISI!E$3+NFM!E$3+CHI!E$3+NMM!E$3+PPA!E$3+FBT!E$3+TRE!E$3+MAE!E$3+TEL!E$3+WWP!E$3+OIS!E$3</f>
        <v>592849.39661736554</v>
      </c>
      <c r="F3" s="205">
        <f>ISI!F$3+NFM!F$3+CHI!F$3+NMM!F$3+PPA!F$3+FBT!F$3+TRE!F$3+MAE!F$3+TEL!F$3+WWP!F$3+OIS!F$3</f>
        <v>600108.49950889696</v>
      </c>
      <c r="G3" s="205">
        <f>ISI!G$3+NFM!G$3+CHI!G$3+NMM!G$3+PPA!G$3+FBT!G$3+TRE!G$3+MAE!G$3+TEL!G$3+WWP!G$3+OIS!G$3</f>
        <v>601127.44707262353</v>
      </c>
      <c r="H3" s="205">
        <f>ISI!H$3+NFM!H$3+CHI!H$3+NMM!H$3+PPA!H$3+FBT!H$3+TRE!H$3+MAE!H$3+TEL!H$3+WWP!H$3+OIS!H$3</f>
        <v>639488.0526704127</v>
      </c>
      <c r="I3" s="205">
        <f>ISI!I$3+NFM!I$3+CHI!I$3+NMM!I$3+PPA!I$3+FBT!I$3+TRE!I$3+MAE!I$3+TEL!I$3+WWP!I$3+OIS!I$3</f>
        <v>672460.58063206333</v>
      </c>
      <c r="J3" s="205">
        <f>ISI!J$3+NFM!J$3+CHI!J$3+NMM!J$3+PPA!J$3+FBT!J$3+TRE!J$3+MAE!J$3+TEL!J$3+WWP!J$3+OIS!J$3</f>
        <v>662819.6090279409</v>
      </c>
      <c r="K3" s="205">
        <f>ISI!K$3+NFM!K$3+CHI!K$3+NMM!K$3+PPA!K$3+FBT!K$3+TRE!K$3+MAE!K$3+TEL!K$3+WWP!K$3+OIS!K$3</f>
        <v>561365.92741935491</v>
      </c>
      <c r="L3" s="205">
        <f>ISI!L$3+NFM!L$3+CHI!L$3+NMM!L$3+PPA!L$3+FBT!L$3+TRE!L$3+MAE!L$3+TEL!L$3+WWP!L$3+OIS!L$3</f>
        <v>643323.07424606604</v>
      </c>
      <c r="M3" s="205">
        <f>ISI!M$3+NFM!M$3+CHI!M$3+NMM!M$3+PPA!M$3+FBT!M$3+TRE!M$3+MAE!M$3+TEL!M$3+WWP!M$3+OIS!M$3</f>
        <v>688241.81978760532</v>
      </c>
      <c r="N3" s="205">
        <f>ISI!N$3+NFM!N$3+CHI!N$3+NMM!N$3+PPA!N$3+FBT!N$3+TRE!N$3+MAE!N$3+TEL!N$3+WWP!N$3+OIS!N$3</f>
        <v>691284.31112290942</v>
      </c>
      <c r="O3" s="205">
        <f>ISI!O$3+NFM!O$3+CHI!O$3+NMM!O$3+PPA!O$3+FBT!O$3+TRE!O$3+MAE!O$3+TEL!O$3+WWP!O$3+OIS!O$3</f>
        <v>684802.35570770071</v>
      </c>
      <c r="P3" s="205">
        <f>ISI!P$3+NFM!P$3+CHI!P$3+NMM!P$3+PPA!P$3+FBT!P$3+TRE!P$3+MAE!P$3+TEL!P$3+WWP!P$3+OIS!P$3</f>
        <v>712122.38732854347</v>
      </c>
      <c r="Q3" s="205">
        <f>ISI!Q$3+NFM!Q$3+CHI!Q$3+NMM!Q$3+PPA!Q$3+FBT!Q$3+TRE!Q$3+MAE!Q$3+TEL!Q$3+WWP!Q$3+OIS!Q$3</f>
        <v>723907</v>
      </c>
      <c r="R3" s="205">
        <f>ISI!R$3+NFM!R$3+CHI!R$3+NMM!R$3+PPA!R$3+FBT!R$3+TRE!R$3+MAE!R$3+TEL!R$3+WWP!R$3+OIS!R$3</f>
        <v>752141.84285263496</v>
      </c>
      <c r="S3" s="205">
        <f>ISI!S$3+NFM!S$3+CHI!S$3+NMM!S$3+PPA!S$3+FBT!S$3+TRE!S$3+MAE!S$3+TEL!S$3+WWP!S$3+OIS!S$3</f>
        <v>765459.66958211863</v>
      </c>
      <c r="T3" s="205">
        <f>ISI!T$3+NFM!T$3+CHI!T$3+NMM!T$3+PPA!T$3+FBT!T$3+TRE!T$3+MAE!T$3+TEL!T$3+WWP!T$3+OIS!T$3</f>
        <v>768336.99968574115</v>
      </c>
      <c r="U3" s="205">
        <f>ISI!U$3+NFM!U$3+CHI!U$3+NMM!U$3+PPA!U$3+FBT!U$3+TRE!U$3+MAE!U$3+TEL!U$3+WWP!U$3+OIS!U$3</f>
        <v>760113.50420988991</v>
      </c>
      <c r="V3" s="205">
        <f>ISI!V$3+NFM!V$3+CHI!V$3+NMM!V$3+PPA!V$3+FBT!V$3+TRE!V$3+MAE!V$3+TEL!V$3+WWP!V$3+OIS!V$3</f>
        <v>716863.91336236964</v>
      </c>
      <c r="W3" s="205">
        <f>ISI!W$3+NFM!W$3+CHI!W$3+NMM!W$3+PPA!W$3+FBT!W$3+TRE!W$3+MAE!W$3+TEL!W$3+WWP!W$3+OIS!W$3</f>
        <v>739317.81333709275</v>
      </c>
    </row>
    <row r="4" spans="1:23" ht="12" customHeight="1" x14ac:dyDescent="0.25">
      <c r="A4" s="12" t="s">
        <v>16</v>
      </c>
      <c r="B4" s="206">
        <f>ISI!B$3</f>
        <v>14429.14650359223</v>
      </c>
      <c r="C4" s="206">
        <f>ISI!C$3</f>
        <v>14517.00451096816</v>
      </c>
      <c r="D4" s="206">
        <f>ISI!D$3</f>
        <v>14361.157167284367</v>
      </c>
      <c r="E4" s="206">
        <f>ISI!E$3</f>
        <v>13986.916264431988</v>
      </c>
      <c r="F4" s="206">
        <f>ISI!F$3</f>
        <v>15275.540697362921</v>
      </c>
      <c r="G4" s="206">
        <f>ISI!G$3</f>
        <v>16513.746318578585</v>
      </c>
      <c r="H4" s="206">
        <f>ISI!H$3</f>
        <v>17790.574175003519</v>
      </c>
      <c r="I4" s="206">
        <f>ISI!I$3</f>
        <v>20626.966116677348</v>
      </c>
      <c r="J4" s="206">
        <f>ISI!J$3</f>
        <v>20084.387705994679</v>
      </c>
      <c r="K4" s="206">
        <f>ISI!K$3</f>
        <v>12584.184987377421</v>
      </c>
      <c r="L4" s="206">
        <f>ISI!L$3</f>
        <v>12321.103607151175</v>
      </c>
      <c r="M4" s="206">
        <f>ISI!M$3</f>
        <v>14579.777690890465</v>
      </c>
      <c r="N4" s="206">
        <f>ISI!N$3</f>
        <v>14408.461612427553</v>
      </c>
      <c r="O4" s="206">
        <f>ISI!O$3</f>
        <v>13633.303523182407</v>
      </c>
      <c r="P4" s="206">
        <f>ISI!P$3</f>
        <v>13750.034467267873</v>
      </c>
      <c r="Q4" s="206">
        <f>ISI!Q$3</f>
        <v>13326.040585684928</v>
      </c>
      <c r="R4" s="206">
        <f>ISI!R$3</f>
        <v>12556.71600714021</v>
      </c>
      <c r="S4" s="206">
        <f>ISI!S$3</f>
        <v>12726.990510306912</v>
      </c>
      <c r="T4" s="206">
        <f>ISI!T$3</f>
        <v>13849.218540790785</v>
      </c>
      <c r="U4" s="206">
        <f>ISI!U$3</f>
        <v>11594.476007145293</v>
      </c>
      <c r="V4" s="206">
        <f>ISI!V$3</f>
        <v>9253.0169841959505</v>
      </c>
      <c r="W4" s="206">
        <f>ISI!W$3</f>
        <v>10264.740996914379</v>
      </c>
    </row>
    <row r="5" spans="1:23" ht="12" customHeight="1" x14ac:dyDescent="0.25">
      <c r="A5" s="13" t="s">
        <v>20</v>
      </c>
      <c r="B5" s="207">
        <f>NFM!B$3</f>
        <v>5760.9339701761837</v>
      </c>
      <c r="C5" s="207">
        <f>NFM!C$3</f>
        <v>5796.0118716388897</v>
      </c>
      <c r="D5" s="207">
        <f>NFM!D$3</f>
        <v>5733.7887695194313</v>
      </c>
      <c r="E5" s="207">
        <f>NFM!E$3</f>
        <v>5584.3705672900142</v>
      </c>
      <c r="F5" s="207">
        <f>NFM!F$3</f>
        <v>6098.8625553381407</v>
      </c>
      <c r="G5" s="207">
        <f>NFM!G$3</f>
        <v>6593.2244930694251</v>
      </c>
      <c r="H5" s="207">
        <f>NFM!H$3</f>
        <v>7103.006618458091</v>
      </c>
      <c r="I5" s="207">
        <f>NFM!I$3</f>
        <v>8235.4552137686114</v>
      </c>
      <c r="J5" s="207">
        <f>NFM!J$3</f>
        <v>8018.8271272211605</v>
      </c>
      <c r="K5" s="207">
        <f>NFM!K$3</f>
        <v>6624.9226563813445</v>
      </c>
      <c r="L5" s="207">
        <f>NFM!L$3</f>
        <v>6553.0793816145815</v>
      </c>
      <c r="M5" s="207">
        <f>NFM!M$3</f>
        <v>7227.3006969776179</v>
      </c>
      <c r="N5" s="207">
        <f>NFM!N$3</f>
        <v>7883.0170177821692</v>
      </c>
      <c r="O5" s="207">
        <f>NFM!O$3</f>
        <v>7467.1366112510877</v>
      </c>
      <c r="P5" s="207">
        <f>NFM!P$3</f>
        <v>7244.2094909293846</v>
      </c>
      <c r="Q5" s="207">
        <f>NFM!Q$3</f>
        <v>7718.9594143150689</v>
      </c>
      <c r="R5" s="207">
        <f>NFM!R$3</f>
        <v>7758.2492815944061</v>
      </c>
      <c r="S5" s="207">
        <f>NFM!S$3</f>
        <v>7436.274795815536</v>
      </c>
      <c r="T5" s="207">
        <f>NFM!T$3</f>
        <v>8101.2809402060866</v>
      </c>
      <c r="U5" s="207">
        <f>NFM!U$3</f>
        <v>7808.2313473692921</v>
      </c>
      <c r="V5" s="207">
        <f>NFM!V$3</f>
        <v>7072.1276684114182</v>
      </c>
      <c r="W5" s="207">
        <f>NFM!W$3</f>
        <v>7276.3206131236857</v>
      </c>
    </row>
    <row r="6" spans="1:23" ht="12" customHeight="1" x14ac:dyDescent="0.25">
      <c r="A6" s="14" t="s">
        <v>43</v>
      </c>
      <c r="B6" s="206">
        <f>NFM!B$4</f>
        <v>443.60628750669298</v>
      </c>
      <c r="C6" s="206">
        <f>NFM!C$4</f>
        <v>446.3073734281694</v>
      </c>
      <c r="D6" s="206">
        <f>NFM!D$4</f>
        <v>441.51603933698573</v>
      </c>
      <c r="E6" s="206">
        <f>NFM!E$4</f>
        <v>430.01046501170163</v>
      </c>
      <c r="F6" s="206">
        <f>NFM!F$4</f>
        <v>469.62763159467278</v>
      </c>
      <c r="G6" s="206">
        <f>NFM!G$4</f>
        <v>507.69473408480661</v>
      </c>
      <c r="H6" s="206">
        <f>NFM!H$4</f>
        <v>546.94922949330385</v>
      </c>
      <c r="I6" s="206">
        <f>NFM!I$4</f>
        <v>634.15059645195095</v>
      </c>
      <c r="J6" s="206">
        <f>NFM!J$4</f>
        <v>617.46969336566656</v>
      </c>
      <c r="K6" s="206">
        <f>NFM!K$4</f>
        <v>565.18125158847158</v>
      </c>
      <c r="L6" s="206">
        <f>NFM!L$4</f>
        <v>576.19464074783411</v>
      </c>
      <c r="M6" s="206">
        <f>NFM!M$4</f>
        <v>640.27010334714225</v>
      </c>
      <c r="N6" s="206">
        <f>NFM!N$4</f>
        <v>665.10754726234484</v>
      </c>
      <c r="O6" s="206">
        <f>NFM!O$4</f>
        <v>660.53409269920905</v>
      </c>
      <c r="P6" s="206">
        <f>NFM!P$4</f>
        <v>639.9724804955639</v>
      </c>
      <c r="Q6" s="206">
        <f>NFM!Q$4</f>
        <v>676.97232706714988</v>
      </c>
      <c r="R6" s="206">
        <f>NFM!R$4</f>
        <v>682.95522846176425</v>
      </c>
      <c r="S6" s="206">
        <f>NFM!S$4</f>
        <v>652.13898186408892</v>
      </c>
      <c r="T6" s="206">
        <f>NFM!T$4</f>
        <v>712.71960582590305</v>
      </c>
      <c r="U6" s="206">
        <f>NFM!U$4</f>
        <v>672.55407180111297</v>
      </c>
      <c r="V6" s="206">
        <f>NFM!V$4</f>
        <v>659.86476388523511</v>
      </c>
      <c r="W6" s="206">
        <f>NFM!W$4</f>
        <v>674.53849544062064</v>
      </c>
    </row>
    <row r="7" spans="1:23" ht="12" customHeight="1" x14ac:dyDescent="0.25">
      <c r="A7" s="14" t="s">
        <v>56</v>
      </c>
      <c r="B7" s="206">
        <f>NFM!B$5</f>
        <v>2513.768962537928</v>
      </c>
      <c r="C7" s="206">
        <f>NFM!C$5</f>
        <v>2529.0751160929599</v>
      </c>
      <c r="D7" s="206">
        <f>NFM!D$5</f>
        <v>2501.9242229095862</v>
      </c>
      <c r="E7" s="206">
        <f>NFM!E$5</f>
        <v>2436.7259683996422</v>
      </c>
      <c r="F7" s="206">
        <f>NFM!F$5</f>
        <v>2661.2232457031459</v>
      </c>
      <c r="G7" s="206">
        <f>NFM!G$5</f>
        <v>2876.9368264805707</v>
      </c>
      <c r="H7" s="206">
        <f>NFM!H$5</f>
        <v>3099.3789671287232</v>
      </c>
      <c r="I7" s="206">
        <f>NFM!I$5</f>
        <v>3593.5200465610569</v>
      </c>
      <c r="J7" s="206">
        <f>NFM!J$5</f>
        <v>3498.9949290721111</v>
      </c>
      <c r="K7" s="206">
        <f>NFM!K$5</f>
        <v>3202.693759001339</v>
      </c>
      <c r="L7" s="206">
        <f>NFM!L$5</f>
        <v>3265.1029642377262</v>
      </c>
      <c r="M7" s="206">
        <f>NFM!M$5</f>
        <v>3628.1972523004729</v>
      </c>
      <c r="N7" s="206">
        <f>NFM!N$5</f>
        <v>3768.942767819954</v>
      </c>
      <c r="O7" s="206">
        <f>NFM!O$5</f>
        <v>3743.0265252955178</v>
      </c>
      <c r="P7" s="206">
        <f>NFM!P$5</f>
        <v>3626.5107228081952</v>
      </c>
      <c r="Q7" s="206">
        <f>NFM!Q$5</f>
        <v>3836.1765200471827</v>
      </c>
      <c r="R7" s="206">
        <f>NFM!R$5</f>
        <v>3870.0796279499982</v>
      </c>
      <c r="S7" s="206">
        <f>NFM!S$5</f>
        <v>3695.4542305631699</v>
      </c>
      <c r="T7" s="206">
        <f>NFM!T$5</f>
        <v>4038.7444330134504</v>
      </c>
      <c r="U7" s="206">
        <f>NFM!U$5</f>
        <v>3811.139740206308</v>
      </c>
      <c r="V7" s="206">
        <f>NFM!V$5</f>
        <v>3739.2336620163319</v>
      </c>
      <c r="W7" s="206">
        <f>NFM!W$5</f>
        <v>3822.38480749685</v>
      </c>
    </row>
    <row r="8" spans="1:23" ht="12" customHeight="1" x14ac:dyDescent="0.25">
      <c r="A8" s="14" t="s">
        <v>45</v>
      </c>
      <c r="B8" s="206">
        <f>NFM!B$8</f>
        <v>2803.5587201315629</v>
      </c>
      <c r="C8" s="206">
        <f>NFM!C$8</f>
        <v>2820.629382117761</v>
      </c>
      <c r="D8" s="206">
        <f>NFM!D$8</f>
        <v>2790.348507272859</v>
      </c>
      <c r="E8" s="206">
        <f>NFM!E$8</f>
        <v>2717.6341338786701</v>
      </c>
      <c r="F8" s="206">
        <f>NFM!F$8</f>
        <v>2968.0116780403218</v>
      </c>
      <c r="G8" s="206">
        <f>NFM!G$8</f>
        <v>3208.5929325040479</v>
      </c>
      <c r="H8" s="206">
        <f>NFM!H$8</f>
        <v>3456.678421836064</v>
      </c>
      <c r="I8" s="206">
        <f>NFM!I$8</f>
        <v>4007.784570755603</v>
      </c>
      <c r="J8" s="206">
        <f>NFM!J$8</f>
        <v>3902.362504783383</v>
      </c>
      <c r="K8" s="206">
        <f>NFM!K$8</f>
        <v>2857.0476457915338</v>
      </c>
      <c r="L8" s="206">
        <f>NFM!L$8</f>
        <v>2711.7817766290218</v>
      </c>
      <c r="M8" s="206">
        <f>NFM!M$8</f>
        <v>2958.833341330002</v>
      </c>
      <c r="N8" s="206">
        <f>NFM!N$8</f>
        <v>3448.96670269987</v>
      </c>
      <c r="O8" s="206">
        <f>NFM!O$8</f>
        <v>3063.5759932563601</v>
      </c>
      <c r="P8" s="206">
        <f>NFM!P$8</f>
        <v>2977.726287625625</v>
      </c>
      <c r="Q8" s="206">
        <f>NFM!Q$8</f>
        <v>3205.8105672007359</v>
      </c>
      <c r="R8" s="206">
        <f>NFM!R$8</f>
        <v>3205.2144251826439</v>
      </c>
      <c r="S8" s="206">
        <f>NFM!S$8</f>
        <v>3088.681583388277</v>
      </c>
      <c r="T8" s="206">
        <f>NFM!T$8</f>
        <v>3349.816901366733</v>
      </c>
      <c r="U8" s="206">
        <f>NFM!U$8</f>
        <v>3324.5375353618711</v>
      </c>
      <c r="V8" s="206">
        <f>NFM!V$8</f>
        <v>2673.029242509851</v>
      </c>
      <c r="W8" s="206">
        <f>NFM!W$8</f>
        <v>2779.3973101862148</v>
      </c>
    </row>
    <row r="9" spans="1:23" ht="12" customHeight="1" x14ac:dyDescent="0.25">
      <c r="A9" s="13" t="s">
        <v>21</v>
      </c>
      <c r="B9" s="207">
        <f>CHI!B$3</f>
        <v>55758.530935835901</v>
      </c>
      <c r="C9" s="207">
        <f>CHI!C$3</f>
        <v>56792.64435106935</v>
      </c>
      <c r="D9" s="207">
        <f>CHI!D$3</f>
        <v>57144.856706285776</v>
      </c>
      <c r="E9" s="207">
        <f>CHI!E$3</f>
        <v>56938.323450010372</v>
      </c>
      <c r="F9" s="207">
        <f>CHI!F$3</f>
        <v>58025.53735809405</v>
      </c>
      <c r="G9" s="207">
        <f>CHI!G$3</f>
        <v>60102.039654249573</v>
      </c>
      <c r="H9" s="207">
        <f>CHI!H$3</f>
        <v>61306.544071740733</v>
      </c>
      <c r="I9" s="207">
        <f>CHI!I$3</f>
        <v>64549.637950869583</v>
      </c>
      <c r="J9" s="207">
        <f>CHI!J$3</f>
        <v>66004.229749236285</v>
      </c>
      <c r="K9" s="207">
        <f>CHI!K$3</f>
        <v>59795.757363253848</v>
      </c>
      <c r="L9" s="207">
        <f>CHI!L$3</f>
        <v>65956.868332046419</v>
      </c>
      <c r="M9" s="207">
        <f>CHI!M$3</f>
        <v>66686.771643366432</v>
      </c>
      <c r="N9" s="207">
        <f>CHI!N$3</f>
        <v>65736.129546057869</v>
      </c>
      <c r="O9" s="207">
        <f>CHI!O$3</f>
        <v>64704.964258586784</v>
      </c>
      <c r="P9" s="207">
        <f>CHI!P$3</f>
        <v>66847.648595689097</v>
      </c>
      <c r="Q9" s="207">
        <f>CHI!Q$3</f>
        <v>68242</v>
      </c>
      <c r="R9" s="207">
        <f>CHI!R$3</f>
        <v>71962.764278952352</v>
      </c>
      <c r="S9" s="207">
        <f>CHI!S$3</f>
        <v>69578.231292516997</v>
      </c>
      <c r="T9" s="207">
        <f>CHI!T$3</f>
        <v>67397.080250264262</v>
      </c>
      <c r="U9" s="207">
        <f>CHI!U$3</f>
        <v>67908.080197236835</v>
      </c>
      <c r="V9" s="207">
        <f>CHI!V$3</f>
        <v>67429.394134212256</v>
      </c>
      <c r="W9" s="207">
        <f>CHI!W$3</f>
        <v>70361.624136472587</v>
      </c>
    </row>
    <row r="10" spans="1:23" ht="12" customHeight="1" x14ac:dyDescent="0.25">
      <c r="A10" s="14" t="s">
        <v>57</v>
      </c>
      <c r="B10" s="206">
        <f>CHI!B$5</f>
        <v>22347.70621449015</v>
      </c>
      <c r="C10" s="206">
        <f>CHI!C$5</f>
        <v>22457.916212174769</v>
      </c>
      <c r="D10" s="206">
        <f>CHI!D$5</f>
        <v>22559.978045213338</v>
      </c>
      <c r="E10" s="206">
        <f>CHI!E$5</f>
        <v>22044.070332138319</v>
      </c>
      <c r="F10" s="206">
        <f>CHI!F$5</f>
        <v>22099.055371260049</v>
      </c>
      <c r="G10" s="206">
        <f>CHI!G$5</f>
        <v>22078.793356220649</v>
      </c>
      <c r="H10" s="206">
        <f>CHI!H$5</f>
        <v>22106.37415057778</v>
      </c>
      <c r="I10" s="206">
        <f>CHI!I$5</f>
        <v>22736.33638595571</v>
      </c>
      <c r="J10" s="206">
        <f>CHI!J$5</f>
        <v>25191.576378708571</v>
      </c>
      <c r="K10" s="206">
        <f>CHI!K$5</f>
        <v>22048.06593964258</v>
      </c>
      <c r="L10" s="206">
        <f>CHI!L$5</f>
        <v>25933.24313078613</v>
      </c>
      <c r="M10" s="206">
        <f>CHI!M$5</f>
        <v>25680.796289831251</v>
      </c>
      <c r="N10" s="206">
        <f>CHI!N$5</f>
        <v>24849.320693922651</v>
      </c>
      <c r="O10" s="206">
        <f>CHI!O$5</f>
        <v>24920.71002150288</v>
      </c>
      <c r="P10" s="206">
        <f>CHI!P$5</f>
        <v>24720.19181610928</v>
      </c>
      <c r="Q10" s="206">
        <f>CHI!Q$5</f>
        <v>27291.061715401771</v>
      </c>
      <c r="R10" s="206">
        <f>CHI!R$5</f>
        <v>25762.94401690815</v>
      </c>
      <c r="S10" s="206">
        <f>CHI!S$5</f>
        <v>28619.635448720928</v>
      </c>
      <c r="T10" s="206">
        <f>CHI!T$5</f>
        <v>25014.802744193839</v>
      </c>
      <c r="U10" s="206">
        <f>CHI!U$5</f>
        <v>23804.317392337802</v>
      </c>
      <c r="V10" s="206">
        <f>CHI!V$5</f>
        <v>24450.318535243259</v>
      </c>
      <c r="W10" s="206">
        <f>CHI!W$5</f>
        <v>24609.098375477432</v>
      </c>
    </row>
    <row r="11" spans="1:23" ht="12" customHeight="1" x14ac:dyDescent="0.25">
      <c r="A11" s="14" t="s">
        <v>47</v>
      </c>
      <c r="B11" s="206">
        <f>CHI!B$6</f>
        <v>18532.72934679647</v>
      </c>
      <c r="C11" s="206">
        <f>CHI!C$6</f>
        <v>18826.72568386413</v>
      </c>
      <c r="D11" s="206">
        <f>CHI!D$6</f>
        <v>19100.759360453081</v>
      </c>
      <c r="E11" s="206">
        <f>CHI!E$6</f>
        <v>17733.035738606271</v>
      </c>
      <c r="F11" s="206">
        <f>CHI!F$6</f>
        <v>17876.73210675452</v>
      </c>
      <c r="G11" s="206">
        <f>CHI!G$6</f>
        <v>17823.722331237361</v>
      </c>
      <c r="H11" s="206">
        <f>CHI!H$6</f>
        <v>17895.896125828371</v>
      </c>
      <c r="I11" s="206">
        <f>CHI!I$6</f>
        <v>19578.296715034561</v>
      </c>
      <c r="J11" s="206">
        <f>CHI!J$6</f>
        <v>16885.47667219389</v>
      </c>
      <c r="K11" s="206">
        <f>CHI!K$6</f>
        <v>15257.99121323259</v>
      </c>
      <c r="L11" s="206">
        <f>CHI!L$6</f>
        <v>17688.903447282632</v>
      </c>
      <c r="M11" s="206">
        <f>CHI!M$6</f>
        <v>18075.531392567569</v>
      </c>
      <c r="N11" s="206">
        <f>CHI!N$6</f>
        <v>17414.549760019479</v>
      </c>
      <c r="O11" s="206">
        <f>CHI!O$6</f>
        <v>16624.65087832752</v>
      </c>
      <c r="P11" s="206">
        <f>CHI!P$6</f>
        <v>18036.788915438719</v>
      </c>
      <c r="Q11" s="206">
        <f>CHI!Q$6</f>
        <v>18148.938284598229</v>
      </c>
      <c r="R11" s="206">
        <f>CHI!R$6</f>
        <v>21118.958791548779</v>
      </c>
      <c r="S11" s="206">
        <f>CHI!S$6</f>
        <v>19459.08175244524</v>
      </c>
      <c r="T11" s="206">
        <f>CHI!T$6</f>
        <v>19141.412437362029</v>
      </c>
      <c r="U11" s="206">
        <f>CHI!U$6</f>
        <v>19560.803322180509</v>
      </c>
      <c r="V11" s="206">
        <f>CHI!V$6</f>
        <v>20285.594247610308</v>
      </c>
      <c r="W11" s="206">
        <f>CHI!W$6</f>
        <v>20454.69691565468</v>
      </c>
    </row>
    <row r="12" spans="1:23" ht="12" customHeight="1" x14ac:dyDescent="0.25">
      <c r="A12" s="14" t="s">
        <v>48</v>
      </c>
      <c r="B12" s="206">
        <f>CHI!B$7</f>
        <v>14878.095374549281</v>
      </c>
      <c r="C12" s="206">
        <f>CHI!C$7</f>
        <v>15508.00245503045</v>
      </c>
      <c r="D12" s="206">
        <f>CHI!D$7</f>
        <v>15484.119300619361</v>
      </c>
      <c r="E12" s="206">
        <f>CHI!E$7</f>
        <v>17161.217379265789</v>
      </c>
      <c r="F12" s="206">
        <f>CHI!F$7</f>
        <v>18049.749880079489</v>
      </c>
      <c r="G12" s="206">
        <f>CHI!G$7</f>
        <v>20199.523966791559</v>
      </c>
      <c r="H12" s="206">
        <f>CHI!H$7</f>
        <v>21304.273795334579</v>
      </c>
      <c r="I12" s="206">
        <f>CHI!I$7</f>
        <v>22235.004849879311</v>
      </c>
      <c r="J12" s="206">
        <f>CHI!J$7</f>
        <v>23927.176698333831</v>
      </c>
      <c r="K12" s="206">
        <f>CHI!K$7</f>
        <v>22489.70021037868</v>
      </c>
      <c r="L12" s="206">
        <f>CHI!L$7</f>
        <v>22334.721753977661</v>
      </c>
      <c r="M12" s="206">
        <f>CHI!M$7</f>
        <v>22930.443960967619</v>
      </c>
      <c r="N12" s="206">
        <f>CHI!N$7</f>
        <v>23472.259092115739</v>
      </c>
      <c r="O12" s="206">
        <f>CHI!O$7</f>
        <v>23159.603358756391</v>
      </c>
      <c r="P12" s="206">
        <f>CHI!P$7</f>
        <v>24090.667864141091</v>
      </c>
      <c r="Q12" s="206">
        <f>CHI!Q$7</f>
        <v>22802</v>
      </c>
      <c r="R12" s="206">
        <f>CHI!R$7</f>
        <v>25080.86147049542</v>
      </c>
      <c r="S12" s="206">
        <f>CHI!S$7</f>
        <v>21499.514091350829</v>
      </c>
      <c r="T12" s="206">
        <f>CHI!T$7</f>
        <v>23240.865068708401</v>
      </c>
      <c r="U12" s="206">
        <f>CHI!U$7</f>
        <v>24542.959482718521</v>
      </c>
      <c r="V12" s="206">
        <f>CHI!V$7</f>
        <v>22693.481351358689</v>
      </c>
      <c r="W12" s="206">
        <f>CHI!W$7</f>
        <v>25297.828845340478</v>
      </c>
    </row>
    <row r="13" spans="1:23" ht="12" customHeight="1" x14ac:dyDescent="0.25">
      <c r="A13" s="13" t="s">
        <v>22</v>
      </c>
      <c r="B13" s="207">
        <f>NMM!B$3</f>
        <v>19718.461207822907</v>
      </c>
      <c r="C13" s="207">
        <f>NMM!C$3</f>
        <v>17988.999575090886</v>
      </c>
      <c r="D13" s="207">
        <f>NMM!D$3</f>
        <v>16734.512964669382</v>
      </c>
      <c r="E13" s="207">
        <f>NMM!E$3</f>
        <v>15731.788919910476</v>
      </c>
      <c r="F13" s="207">
        <f>NMM!F$3</f>
        <v>15965.417209164207</v>
      </c>
      <c r="G13" s="207">
        <f>NMM!G$3</f>
        <v>15393.638465305379</v>
      </c>
      <c r="H13" s="207">
        <f>NMM!H$3</f>
        <v>16517.395992962141</v>
      </c>
      <c r="I13" s="207">
        <f>NMM!I$3</f>
        <v>17432.496447181431</v>
      </c>
      <c r="J13" s="207">
        <f>NMM!J$3</f>
        <v>16614.634037172556</v>
      </c>
      <c r="K13" s="207">
        <f>NMM!K$3</f>
        <v>14315.6118513324</v>
      </c>
      <c r="L13" s="207">
        <f>NMM!L$3</f>
        <v>15245.076181879484</v>
      </c>
      <c r="M13" s="207">
        <f>NMM!M$3</f>
        <v>16219.33093509683</v>
      </c>
      <c r="N13" s="207">
        <f>NMM!N$3</f>
        <v>16226.174674807538</v>
      </c>
      <c r="O13" s="207">
        <f>NMM!O$3</f>
        <v>16314.10823353138</v>
      </c>
      <c r="P13" s="207">
        <f>NMM!P$3</f>
        <v>17088.504245591117</v>
      </c>
      <c r="Q13" s="207">
        <f>NMM!Q$3</f>
        <v>16426</v>
      </c>
      <c r="R13" s="207">
        <f>NMM!R$3</f>
        <v>17443.396970653204</v>
      </c>
      <c r="S13" s="207">
        <f>NMM!S$3</f>
        <v>17061.224489795917</v>
      </c>
      <c r="T13" s="207">
        <f>NMM!T$3</f>
        <v>17587.063965945774</v>
      </c>
      <c r="U13" s="207">
        <f>NMM!U$3</f>
        <v>17715.030004186632</v>
      </c>
      <c r="V13" s="207">
        <f>NMM!V$3</f>
        <v>17373.70627597635</v>
      </c>
      <c r="W13" s="207">
        <f>NMM!W$3</f>
        <v>17022.945157197235</v>
      </c>
    </row>
    <row r="14" spans="1:23" ht="12" customHeight="1" x14ac:dyDescent="0.25">
      <c r="A14" s="14" t="s">
        <v>49</v>
      </c>
      <c r="B14" s="206">
        <f>NMM!B$4</f>
        <v>7355.2946758897579</v>
      </c>
      <c r="C14" s="206">
        <f>NMM!C$4</f>
        <v>6836.9038828505682</v>
      </c>
      <c r="D14" s="206">
        <f>NMM!D$4</f>
        <v>6108.2306264913414</v>
      </c>
      <c r="E14" s="206">
        <f>NMM!E$4</f>
        <v>5787.4779679430594</v>
      </c>
      <c r="F14" s="206">
        <f>NMM!F$4</f>
        <v>5772.3868671466107</v>
      </c>
      <c r="G14" s="206">
        <f>NMM!G$4</f>
        <v>5631.2407675196673</v>
      </c>
      <c r="H14" s="206">
        <f>NMM!H$4</f>
        <v>6431.5280989295989</v>
      </c>
      <c r="I14" s="206">
        <f>NMM!I$4</f>
        <v>6104.8596881017565</v>
      </c>
      <c r="J14" s="206">
        <f>NMM!J$4</f>
        <v>5900.3626645734812</v>
      </c>
      <c r="K14" s="206">
        <f>NMM!K$4</f>
        <v>5954.8376963071423</v>
      </c>
      <c r="L14" s="206">
        <f>NMM!L$4</f>
        <v>5599.6727861669251</v>
      </c>
      <c r="M14" s="206">
        <f>NMM!M$4</f>
        <v>6172.6179891045549</v>
      </c>
      <c r="N14" s="206">
        <f>NMM!N$4</f>
        <v>6083.9503239573587</v>
      </c>
      <c r="O14" s="206">
        <f>NMM!O$4</f>
        <v>6255.1152215718812</v>
      </c>
      <c r="P14" s="206">
        <f>NMM!P$4</f>
        <v>6468.2107065178943</v>
      </c>
      <c r="Q14" s="206">
        <f>NMM!Q$4</f>
        <v>6437.9093941992387</v>
      </c>
      <c r="R14" s="206">
        <f>NMM!R$4</f>
        <v>6573.1583065817576</v>
      </c>
      <c r="S14" s="206">
        <f>NMM!S$4</f>
        <v>6576.0016494505116</v>
      </c>
      <c r="T14" s="206">
        <f>NMM!T$4</f>
        <v>6609.1256509113782</v>
      </c>
      <c r="U14" s="206">
        <f>NMM!U$4</f>
        <v>6967.8054354793476</v>
      </c>
      <c r="V14" s="206">
        <f>NMM!V$4</f>
        <v>7476.5040979046398</v>
      </c>
      <c r="W14" s="206">
        <f>NMM!W$4</f>
        <v>7380.7749624791877</v>
      </c>
    </row>
    <row r="15" spans="1:23" ht="12" customHeight="1" x14ac:dyDescent="0.25">
      <c r="A15" s="14" t="s">
        <v>50</v>
      </c>
      <c r="B15" s="206">
        <f>NMM!B$5</f>
        <v>7285.4125015770996</v>
      </c>
      <c r="C15" s="206">
        <f>NMM!C$5</f>
        <v>6094.8615240533163</v>
      </c>
      <c r="D15" s="206">
        <f>NMM!D$5</f>
        <v>6080.5685577428812</v>
      </c>
      <c r="E15" s="206">
        <f>NMM!E$5</f>
        <v>5796.0644167056153</v>
      </c>
      <c r="F15" s="206">
        <f>NMM!F$5</f>
        <v>6008.3125686125786</v>
      </c>
      <c r="G15" s="206">
        <f>NMM!G$5</f>
        <v>5651.8753261929824</v>
      </c>
      <c r="H15" s="206">
        <f>NMM!H$5</f>
        <v>5546.9900255813554</v>
      </c>
      <c r="I15" s="206">
        <f>NMM!I$5</f>
        <v>6838.5318935594496</v>
      </c>
      <c r="J15" s="206">
        <f>NMM!J$5</f>
        <v>6265.1106782841043</v>
      </c>
      <c r="K15" s="206">
        <f>NMM!K$5</f>
        <v>4697.7420194862807</v>
      </c>
      <c r="L15" s="206">
        <f>NMM!L$5</f>
        <v>5707.9028230130079</v>
      </c>
      <c r="M15" s="206">
        <f>NMM!M$5</f>
        <v>5976.4380011396497</v>
      </c>
      <c r="N15" s="206">
        <f>NMM!N$5</f>
        <v>6311.7914592269299</v>
      </c>
      <c r="O15" s="206">
        <f>NMM!O$5</f>
        <v>6282.182380377797</v>
      </c>
      <c r="P15" s="206">
        <f>NMM!P$5</f>
        <v>6649.3775474916683</v>
      </c>
      <c r="Q15" s="206">
        <f>NMM!Q$5</f>
        <v>6100.6041634343464</v>
      </c>
      <c r="R15" s="206">
        <f>NMM!R$5</f>
        <v>6684.93471568104</v>
      </c>
      <c r="S15" s="206">
        <f>NMM!S$5</f>
        <v>6170.2677115277611</v>
      </c>
      <c r="T15" s="206">
        <f>NMM!T$5</f>
        <v>6451.4413073744518</v>
      </c>
      <c r="U15" s="206">
        <f>NMM!U$5</f>
        <v>6137.161075180702</v>
      </c>
      <c r="V15" s="206">
        <f>NMM!V$5</f>
        <v>5518.9706759473429</v>
      </c>
      <c r="W15" s="206">
        <f>NMM!W$5</f>
        <v>5193.4816706489628</v>
      </c>
    </row>
    <row r="16" spans="1:23" ht="12" customHeight="1" x14ac:dyDescent="0.25">
      <c r="A16" s="14" t="s">
        <v>58</v>
      </c>
      <c r="B16" s="206">
        <f>NMM!B$6</f>
        <v>5077.75403035605</v>
      </c>
      <c r="C16" s="206">
        <f>NMM!C$6</f>
        <v>5057.2341681870003</v>
      </c>
      <c r="D16" s="206">
        <f>NMM!D$6</f>
        <v>4545.7137804351587</v>
      </c>
      <c r="E16" s="206">
        <f>NMM!E$6</f>
        <v>4148.2465352618028</v>
      </c>
      <c r="F16" s="206">
        <f>NMM!F$6</f>
        <v>4184.7177734050156</v>
      </c>
      <c r="G16" s="206">
        <f>NMM!G$6</f>
        <v>4110.5223715927305</v>
      </c>
      <c r="H16" s="206">
        <f>NMM!H$6</f>
        <v>4538.8778684511881</v>
      </c>
      <c r="I16" s="206">
        <f>NMM!I$6</f>
        <v>4489.104865520223</v>
      </c>
      <c r="J16" s="206">
        <f>NMM!J$6</f>
        <v>4449.1606943149718</v>
      </c>
      <c r="K16" s="206">
        <f>NMM!K$6</f>
        <v>3663.0321355389769</v>
      </c>
      <c r="L16" s="206">
        <f>NMM!L$6</f>
        <v>3937.5005726995491</v>
      </c>
      <c r="M16" s="206">
        <f>NMM!M$6</f>
        <v>4070.274944852627</v>
      </c>
      <c r="N16" s="206">
        <f>NMM!N$6</f>
        <v>3830.4328916232498</v>
      </c>
      <c r="O16" s="206">
        <f>NMM!O$6</f>
        <v>3776.8106315817022</v>
      </c>
      <c r="P16" s="206">
        <f>NMM!P$6</f>
        <v>3970.9159915815549</v>
      </c>
      <c r="Q16" s="206">
        <f>NMM!Q$6</f>
        <v>3887.4864423664139</v>
      </c>
      <c r="R16" s="206">
        <f>NMM!R$6</f>
        <v>4185.3039483904067</v>
      </c>
      <c r="S16" s="206">
        <f>NMM!S$6</f>
        <v>4314.9551288176453</v>
      </c>
      <c r="T16" s="206">
        <f>NMM!T$6</f>
        <v>4526.4970076599448</v>
      </c>
      <c r="U16" s="206">
        <f>NMM!U$6</f>
        <v>4610.0634935265834</v>
      </c>
      <c r="V16" s="206">
        <f>NMM!V$6</f>
        <v>4378.2315021243676</v>
      </c>
      <c r="W16" s="206">
        <f>NMM!W$6</f>
        <v>4448.6885240690854</v>
      </c>
    </row>
    <row r="17" spans="1:23" ht="12" customHeight="1" x14ac:dyDescent="0.25">
      <c r="A17" s="13" t="s">
        <v>23</v>
      </c>
      <c r="B17" s="207">
        <f>PPA!B$3</f>
        <v>25122.382214580794</v>
      </c>
      <c r="C17" s="207">
        <f>PPA!C$3</f>
        <v>24669.515131485769</v>
      </c>
      <c r="D17" s="207">
        <f>PPA!D$3</f>
        <v>23498.536152939938</v>
      </c>
      <c r="E17" s="207">
        <f>PPA!E$3</f>
        <v>21256.835644569554</v>
      </c>
      <c r="F17" s="207">
        <f>PPA!F$3</f>
        <v>21919.184997373166</v>
      </c>
      <c r="G17" s="207">
        <f>PPA!G$3</f>
        <v>22076.324750310338</v>
      </c>
      <c r="H17" s="207">
        <f>PPA!H$3</f>
        <v>22358.81718599239</v>
      </c>
      <c r="I17" s="207">
        <f>PPA!I$3</f>
        <v>22198.912724729875</v>
      </c>
      <c r="J17" s="207">
        <f>PPA!J$3</f>
        <v>21068.179529356479</v>
      </c>
      <c r="K17" s="207">
        <f>PPA!K$3</f>
        <v>19007.494740532959</v>
      </c>
      <c r="L17" s="207">
        <f>PPA!L$3</f>
        <v>19254.820502224014</v>
      </c>
      <c r="M17" s="207">
        <f>PPA!M$3</f>
        <v>19087.521271783386</v>
      </c>
      <c r="N17" s="207">
        <f>PPA!N$3</f>
        <v>19561.454738518725</v>
      </c>
      <c r="O17" s="207">
        <f>PPA!O$3</f>
        <v>18697.909621567622</v>
      </c>
      <c r="P17" s="207">
        <f>PPA!P$3</f>
        <v>18439.74526453299</v>
      </c>
      <c r="Q17" s="207">
        <f>PPA!Q$3</f>
        <v>18291.999999999996</v>
      </c>
      <c r="R17" s="207">
        <f>PPA!R$3</f>
        <v>18316.109182707474</v>
      </c>
      <c r="S17" s="207">
        <f>PPA!S$3</f>
        <v>17739.552964042763</v>
      </c>
      <c r="T17" s="207">
        <f>PPA!T$3</f>
        <v>17436.600672323322</v>
      </c>
      <c r="U17" s="207">
        <f>PPA!U$3</f>
        <v>17228.450481462532</v>
      </c>
      <c r="V17" s="207">
        <f>PPA!V$3</f>
        <v>16523.447757545029</v>
      </c>
      <c r="W17" s="207">
        <f>PPA!W$3</f>
        <v>15278.267305794445</v>
      </c>
    </row>
    <row r="18" spans="1:23" ht="12" customHeight="1" x14ac:dyDescent="0.25">
      <c r="A18" s="14" t="s">
        <v>52</v>
      </c>
      <c r="B18" s="206">
        <f>PPA!B$5</f>
        <v>242.99646213443319</v>
      </c>
      <c r="C18" s="206">
        <f>PPA!C$5</f>
        <v>242.23075896469939</v>
      </c>
      <c r="D18" s="206">
        <f>PPA!D$5</f>
        <v>237.38621761923011</v>
      </c>
      <c r="E18" s="206">
        <f>PPA!E$5</f>
        <v>245.29660626653501</v>
      </c>
      <c r="F18" s="206">
        <f>PPA!F$5</f>
        <v>238.0294493028654</v>
      </c>
      <c r="G18" s="206">
        <f>PPA!G$5</f>
        <v>255.3472323292676</v>
      </c>
      <c r="H18" s="206">
        <f>PPA!H$5</f>
        <v>256.15107047728782</v>
      </c>
      <c r="I18" s="206">
        <f>PPA!I$5</f>
        <v>259.63693851764361</v>
      </c>
      <c r="J18" s="206">
        <f>PPA!J$5</f>
        <v>242.3075953671017</v>
      </c>
      <c r="K18" s="206">
        <f>PPA!K$5</f>
        <v>216.0004809320381</v>
      </c>
      <c r="L18" s="206">
        <f>PPA!L$5</f>
        <v>219.54114233844561</v>
      </c>
      <c r="M18" s="206">
        <f>PPA!M$5</f>
        <v>238.47557558690519</v>
      </c>
      <c r="N18" s="206">
        <f>PPA!N$5</f>
        <v>250.67850990906149</v>
      </c>
      <c r="O18" s="206">
        <f>PPA!O$5</f>
        <v>241.3398806323263</v>
      </c>
      <c r="P18" s="206">
        <f>PPA!P$5</f>
        <v>312.11193315895798</v>
      </c>
      <c r="Q18" s="206">
        <f>PPA!Q$5</f>
        <v>350.81964334305752</v>
      </c>
      <c r="R18" s="206">
        <f>PPA!R$5</f>
        <v>341.83770180015802</v>
      </c>
      <c r="S18" s="206">
        <f>PPA!S$5</f>
        <v>357.58255014110989</v>
      </c>
      <c r="T18" s="206">
        <f>PPA!T$5</f>
        <v>339.71294156102408</v>
      </c>
      <c r="U18" s="206">
        <f>PPA!U$5</f>
        <v>335.0059298478896</v>
      </c>
      <c r="V18" s="206">
        <f>PPA!V$5</f>
        <v>292.48592271678581</v>
      </c>
      <c r="W18" s="206">
        <f>PPA!W$5</f>
        <v>296.06697478772099</v>
      </c>
    </row>
    <row r="19" spans="1:23" ht="12" customHeight="1" x14ac:dyDescent="0.25">
      <c r="A19" s="14" t="s">
        <v>59</v>
      </c>
      <c r="B19" s="206">
        <f>PPA!B$6</f>
        <v>11320.630349719329</v>
      </c>
      <c r="C19" s="206">
        <f>PPA!C$6</f>
        <v>11696.53511611202</v>
      </c>
      <c r="D19" s="206">
        <f>PPA!D$6</f>
        <v>11632.022294855549</v>
      </c>
      <c r="E19" s="206">
        <f>PPA!E$6</f>
        <v>10962.853097233779</v>
      </c>
      <c r="F19" s="206">
        <f>PPA!F$6</f>
        <v>11008.23017289042</v>
      </c>
      <c r="G19" s="206">
        <f>PPA!G$6</f>
        <v>10891.57392609413</v>
      </c>
      <c r="H19" s="206">
        <f>PPA!H$6</f>
        <v>11195.123122155661</v>
      </c>
      <c r="I19" s="206">
        <f>PPA!I$6</f>
        <v>11435.339488813121</v>
      </c>
      <c r="J19" s="206">
        <f>PPA!J$6</f>
        <v>10781.895969707261</v>
      </c>
      <c r="K19" s="206">
        <f>PPA!K$6</f>
        <v>10104.607864088999</v>
      </c>
      <c r="L19" s="206">
        <f>PPA!L$6</f>
        <v>10015.25782667766</v>
      </c>
      <c r="M19" s="206">
        <f>PPA!M$6</f>
        <v>10074.30041907092</v>
      </c>
      <c r="N19" s="206">
        <f>PPA!N$6</f>
        <v>10583.406969252081</v>
      </c>
      <c r="O19" s="206">
        <f>PPA!O$6</f>
        <v>10308.35993311693</v>
      </c>
      <c r="P19" s="206">
        <f>PPA!P$6</f>
        <v>10495.775068800551</v>
      </c>
      <c r="Q19" s="206">
        <f>PPA!Q$6</f>
        <v>10566.18035665694</v>
      </c>
      <c r="R19" s="206">
        <f>PPA!R$6</f>
        <v>10567.55800662521</v>
      </c>
      <c r="S19" s="206">
        <f>PPA!S$6</f>
        <v>10346.984991161131</v>
      </c>
      <c r="T19" s="206">
        <f>PPA!T$6</f>
        <v>10875.516229271951</v>
      </c>
      <c r="U19" s="206">
        <f>PPA!U$6</f>
        <v>10805.153162118429</v>
      </c>
      <c r="V19" s="206">
        <f>PPA!V$6</f>
        <v>10051.873304716049</v>
      </c>
      <c r="W19" s="206">
        <f>PPA!W$6</f>
        <v>8997.4266104371472</v>
      </c>
    </row>
    <row r="20" spans="1:23" ht="12" customHeight="1" x14ac:dyDescent="0.25">
      <c r="A20" s="14" t="s">
        <v>60</v>
      </c>
      <c r="B20" s="206">
        <f>PPA!B$7</f>
        <v>13558.755402727031</v>
      </c>
      <c r="C20" s="206">
        <f>PPA!C$7</f>
        <v>12730.74925640905</v>
      </c>
      <c r="D20" s="206">
        <f>PPA!D$7</f>
        <v>11629.12764046516</v>
      </c>
      <c r="E20" s="206">
        <f>PPA!E$7</f>
        <v>10048.68594106924</v>
      </c>
      <c r="F20" s="206">
        <f>PPA!F$7</f>
        <v>10672.925375179881</v>
      </c>
      <c r="G20" s="206">
        <f>PPA!G$7</f>
        <v>10929.403591886939</v>
      </c>
      <c r="H20" s="206">
        <f>PPA!H$7</f>
        <v>10907.542993359441</v>
      </c>
      <c r="I20" s="206">
        <f>PPA!I$7</f>
        <v>10503.93629739911</v>
      </c>
      <c r="J20" s="206">
        <f>PPA!J$7</f>
        <v>10043.975964282119</v>
      </c>
      <c r="K20" s="206">
        <f>PPA!K$7</f>
        <v>8686.8863955119232</v>
      </c>
      <c r="L20" s="206">
        <f>PPA!L$7</f>
        <v>9020.0215332079079</v>
      </c>
      <c r="M20" s="206">
        <f>PPA!M$7</f>
        <v>8774.7452771255612</v>
      </c>
      <c r="N20" s="206">
        <f>PPA!N$7</f>
        <v>8727.3692593575815</v>
      </c>
      <c r="O20" s="206">
        <f>PPA!O$7</f>
        <v>8148.2098078183662</v>
      </c>
      <c r="P20" s="206">
        <f>PPA!P$7</f>
        <v>7631.8582625734834</v>
      </c>
      <c r="Q20" s="206">
        <f>PPA!Q$7</f>
        <v>7375</v>
      </c>
      <c r="R20" s="206">
        <f>PPA!R$7</f>
        <v>7406.7134742821072</v>
      </c>
      <c r="S20" s="206">
        <f>PPA!S$7</f>
        <v>7034.9854227405249</v>
      </c>
      <c r="T20" s="206">
        <f>PPA!T$7</f>
        <v>6221.3715014903464</v>
      </c>
      <c r="U20" s="206">
        <f>PPA!U$7</f>
        <v>6088.2913894962112</v>
      </c>
      <c r="V20" s="206">
        <f>PPA!V$7</f>
        <v>6179.0885301121943</v>
      </c>
      <c r="W20" s="206">
        <f>PPA!W$7</f>
        <v>5984.7737205695757</v>
      </c>
    </row>
    <row r="21" spans="1:23" ht="12" customHeight="1" x14ac:dyDescent="0.25">
      <c r="A21" s="15" t="s">
        <v>61</v>
      </c>
      <c r="B21" s="208">
        <f>FBT!B$3</f>
        <v>42860.042505432582</v>
      </c>
      <c r="C21" s="208">
        <f>FBT!C$3</f>
        <v>42927.623813795377</v>
      </c>
      <c r="D21" s="208">
        <f>FBT!D$3</f>
        <v>42707.00896970828</v>
      </c>
      <c r="E21" s="208">
        <f>FBT!E$3</f>
        <v>42485.982602275093</v>
      </c>
      <c r="F21" s="208">
        <f>FBT!F$3</f>
        <v>42608.32819388291</v>
      </c>
      <c r="G21" s="208">
        <f>FBT!G$3</f>
        <v>41139.29096106322</v>
      </c>
      <c r="H21" s="208">
        <f>FBT!H$3</f>
        <v>41593.734037119022</v>
      </c>
      <c r="I21" s="208">
        <f>FBT!I$3</f>
        <v>41626.626965329</v>
      </c>
      <c r="J21" s="208">
        <f>FBT!J$3</f>
        <v>40207.235332952878</v>
      </c>
      <c r="K21" s="208">
        <f>FBT!K$3</f>
        <v>39356.153576437588</v>
      </c>
      <c r="L21" s="208">
        <f>FBT!L$3</f>
        <v>40561.820969864377</v>
      </c>
      <c r="M21" s="208">
        <f>FBT!M$3</f>
        <v>40464.855782693921</v>
      </c>
      <c r="N21" s="208">
        <f>FBT!N$3</f>
        <v>41119.192991770637</v>
      </c>
      <c r="O21" s="208">
        <f>FBT!O$3</f>
        <v>41571.373573204874</v>
      </c>
      <c r="P21" s="208">
        <f>FBT!P$3</f>
        <v>41923.171129980408</v>
      </c>
      <c r="Q21" s="208">
        <f>FBT!Q$3</f>
        <v>43592</v>
      </c>
      <c r="R21" s="208">
        <f>FBT!R$3</f>
        <v>45237.06216472073</v>
      </c>
      <c r="S21" s="208">
        <f>FBT!S$3</f>
        <v>45003.887269193387</v>
      </c>
      <c r="T21" s="208">
        <f>FBT!T$3</f>
        <v>44770.44824729309</v>
      </c>
      <c r="U21" s="208">
        <f>FBT!U$3</f>
        <v>44590.40796390194</v>
      </c>
      <c r="V21" s="208">
        <f>FBT!V$3</f>
        <v>46143.049883644067</v>
      </c>
      <c r="W21" s="208">
        <f>FBT!W$3</f>
        <v>43950.902298040317</v>
      </c>
    </row>
    <row r="22" spans="1:23" ht="12" customHeight="1" x14ac:dyDescent="0.25">
      <c r="A22" s="12" t="s">
        <v>62</v>
      </c>
      <c r="B22" s="206">
        <f>TRE!B$3</f>
        <v>76065.620746471803</v>
      </c>
      <c r="C22" s="206">
        <f>TRE!C$3</f>
        <v>87200.79316368443</v>
      </c>
      <c r="D22" s="206">
        <f>TRE!D$3</f>
        <v>87127.477167485093</v>
      </c>
      <c r="E22" s="206">
        <f>TRE!E$3</f>
        <v>90616.996238953376</v>
      </c>
      <c r="F22" s="206">
        <f>TRE!F$3</f>
        <v>87975.970214029556</v>
      </c>
      <c r="G22" s="206">
        <f>TRE!G$3</f>
        <v>88611.645731075405</v>
      </c>
      <c r="H22" s="206">
        <f>TRE!H$3</f>
        <v>98055.50825813043</v>
      </c>
      <c r="I22" s="206">
        <f>TRE!I$3</f>
        <v>104608.5132300196</v>
      </c>
      <c r="J22" s="206">
        <f>TRE!J$3</f>
        <v>93796.367786766918</v>
      </c>
      <c r="K22" s="206">
        <f>TRE!K$3</f>
        <v>73416.681276297342</v>
      </c>
      <c r="L22" s="206">
        <f>TRE!L$3</f>
        <v>102402.366477798</v>
      </c>
      <c r="M22" s="206">
        <f>TRE!M$3</f>
        <v>114332.33526484721</v>
      </c>
      <c r="N22" s="206">
        <f>TRE!N$3</f>
        <v>116828.2452880276</v>
      </c>
      <c r="O22" s="206">
        <f>TRE!O$3</f>
        <v>116184.04486665899</v>
      </c>
      <c r="P22" s="206">
        <f>TRE!P$3</f>
        <v>128818.9908556499</v>
      </c>
      <c r="Q22" s="206">
        <f>TRE!Q$3</f>
        <v>134283</v>
      </c>
      <c r="R22" s="206">
        <f>TRE!R$3</f>
        <v>144909.67182076359</v>
      </c>
      <c r="S22" s="206">
        <f>TRE!S$3</f>
        <v>151699.70845481049</v>
      </c>
      <c r="T22" s="206">
        <f>TRE!T$3</f>
        <v>145668.4665123942</v>
      </c>
      <c r="U22" s="206">
        <f>TRE!U$3</f>
        <v>142863.6553937759</v>
      </c>
      <c r="V22" s="206">
        <f>TRE!V$3</f>
        <v>119726.1787263327</v>
      </c>
      <c r="W22" s="206">
        <f>TRE!W$3</f>
        <v>126519.9844917524</v>
      </c>
    </row>
    <row r="23" spans="1:23" ht="12" customHeight="1" x14ac:dyDescent="0.25">
      <c r="A23" s="12" t="s">
        <v>63</v>
      </c>
      <c r="B23" s="206">
        <f>MAE!B$3</f>
        <v>195859.30224228089</v>
      </c>
      <c r="C23" s="206">
        <f>MAE!C$3</f>
        <v>189415.04178272979</v>
      </c>
      <c r="D23" s="206">
        <f>MAE!D$3</f>
        <v>182982.04891931929</v>
      </c>
      <c r="E23" s="206">
        <f>MAE!E$3</f>
        <v>183982.0946491613</v>
      </c>
      <c r="F23" s="206">
        <f>MAE!F$3</f>
        <v>192345.64517234289</v>
      </c>
      <c r="G23" s="206">
        <f>MAE!G$3</f>
        <v>194261.40828388889</v>
      </c>
      <c r="H23" s="206">
        <f>MAE!H$3</f>
        <v>210837.16442476871</v>
      </c>
      <c r="I23" s="206">
        <f>MAE!I$3</f>
        <v>224062.16868556989</v>
      </c>
      <c r="J23" s="206">
        <f>MAE!J$3</f>
        <v>224463.16873118709</v>
      </c>
      <c r="K23" s="206">
        <f>MAE!K$3</f>
        <v>176084.76507713881</v>
      </c>
      <c r="L23" s="206">
        <f>MAE!L$3</f>
        <v>205365.90140400871</v>
      </c>
      <c r="M23" s="206">
        <f>MAE!M$3</f>
        <v>223670.37890700731</v>
      </c>
      <c r="N23" s="206">
        <f>MAE!N$3</f>
        <v>221585.3464295195</v>
      </c>
      <c r="O23" s="206">
        <f>MAE!O$3</f>
        <v>220607.2398472536</v>
      </c>
      <c r="P23" s="206">
        <f>MAE!P$3</f>
        <v>226188.96962769431</v>
      </c>
      <c r="Q23" s="206">
        <f>MAE!Q$3</f>
        <v>226348</v>
      </c>
      <c r="R23" s="206">
        <f>MAE!R$3</f>
        <v>232095.1009782266</v>
      </c>
      <c r="S23" s="206">
        <f>MAE!S$3</f>
        <v>237472.30320699711</v>
      </c>
      <c r="T23" s="206">
        <f>MAE!T$3</f>
        <v>241458.3511889457</v>
      </c>
      <c r="U23" s="206">
        <f>MAE!U$3</f>
        <v>234323.85914313619</v>
      </c>
      <c r="V23" s="206">
        <f>MAE!V$3</f>
        <v>211338.59123301069</v>
      </c>
      <c r="W23" s="206">
        <f>MAE!W$3</f>
        <v>225084.5904412801</v>
      </c>
    </row>
    <row r="24" spans="1:23" ht="12" customHeight="1" x14ac:dyDescent="0.25">
      <c r="A24" s="12" t="s">
        <v>64</v>
      </c>
      <c r="B24" s="206">
        <f>TEL!B$3</f>
        <v>10791.12639396327</v>
      </c>
      <c r="C24" s="206">
        <f>TEL!C$3</f>
        <v>10197.81879986781</v>
      </c>
      <c r="D24" s="206">
        <f>TEL!D$3</f>
        <v>9507.424212380296</v>
      </c>
      <c r="E24" s="206">
        <f>TEL!E$3</f>
        <v>8986.1325826622669</v>
      </c>
      <c r="F24" s="206">
        <f>TEL!F$3</f>
        <v>8919.8017314237404</v>
      </c>
      <c r="G24" s="206">
        <f>TEL!G$3</f>
        <v>8485.4627657757173</v>
      </c>
      <c r="H24" s="206">
        <f>TEL!H$3</f>
        <v>8653.1585220500601</v>
      </c>
      <c r="I24" s="206">
        <f>TEL!I$3</f>
        <v>8671.133067153909</v>
      </c>
      <c r="J24" s="206">
        <f>TEL!J$3</f>
        <v>8223.3934226280398</v>
      </c>
      <c r="K24" s="206">
        <f>TEL!K$3</f>
        <v>6681.7145862552597</v>
      </c>
      <c r="L24" s="206">
        <f>TEL!L$3</f>
        <v>7428.9567269523986</v>
      </c>
      <c r="M24" s="206">
        <f>TEL!M$3</f>
        <v>7989.5741335114053</v>
      </c>
      <c r="N24" s="206">
        <f>TEL!N$3</f>
        <v>7637.9081497212637</v>
      </c>
      <c r="O24" s="206">
        <f>TEL!O$3</f>
        <v>7446.9081336427107</v>
      </c>
      <c r="P24" s="206">
        <f>TEL!P$3</f>
        <v>7827.8086218158069</v>
      </c>
      <c r="Q24" s="206">
        <f>TEL!Q$3</f>
        <v>7243</v>
      </c>
      <c r="R24" s="206">
        <f>TEL!R$3</f>
        <v>7361.3521615651634</v>
      </c>
      <c r="S24" s="206">
        <f>TEL!S$3</f>
        <v>7450.9232264334314</v>
      </c>
      <c r="T24" s="206">
        <f>TEL!T$3</f>
        <v>7190.8122160957628</v>
      </c>
      <c r="U24" s="206">
        <f>TEL!U$3</f>
        <v>6968.4141973298601</v>
      </c>
      <c r="V24" s="206">
        <f>TEL!V$3</f>
        <v>6157.3566829957354</v>
      </c>
      <c r="W24" s="206">
        <f>TEL!W$3</f>
        <v>6462.35725363034</v>
      </c>
    </row>
    <row r="25" spans="1:23" ht="12" customHeight="1" x14ac:dyDescent="0.25">
      <c r="A25" s="12" t="s">
        <v>65</v>
      </c>
      <c r="B25" s="206">
        <f>WWP!B$3</f>
        <v>8738.6871074814335</v>
      </c>
      <c r="C25" s="206">
        <f>WWP!C$3</f>
        <v>7821.8686558708268</v>
      </c>
      <c r="D25" s="206">
        <f>WWP!D$3</f>
        <v>7428.8780282971547</v>
      </c>
      <c r="E25" s="206">
        <f>WWP!E$3</f>
        <v>7028.3116823184664</v>
      </c>
      <c r="F25" s="206">
        <f>WWP!F$3</f>
        <v>7445.3505105187414</v>
      </c>
      <c r="G25" s="206">
        <f>WWP!G$3</f>
        <v>7084.6951906979921</v>
      </c>
      <c r="H25" s="206">
        <f>WWP!H$3</f>
        <v>7451.0471649923384</v>
      </c>
      <c r="I25" s="206">
        <f>WWP!I$3</f>
        <v>7612.0547697999136</v>
      </c>
      <c r="J25" s="206">
        <f>WWP!J$3</f>
        <v>6700.4599013058514</v>
      </c>
      <c r="K25" s="206">
        <f>WWP!K$3</f>
        <v>5673.6500701262275</v>
      </c>
      <c r="L25" s="206">
        <f>WWP!L$3</f>
        <v>6589.3791258387628</v>
      </c>
      <c r="M25" s="206">
        <f>WWP!M$3</f>
        <v>6798.3542640501473</v>
      </c>
      <c r="N25" s="206">
        <f>WWP!N$3</f>
        <v>6421.0246880807008</v>
      </c>
      <c r="O25" s="206">
        <f>WWP!O$3</f>
        <v>6417.8467749487554</v>
      </c>
      <c r="P25" s="206">
        <f>WWP!P$3</f>
        <v>6382.6747224036581</v>
      </c>
      <c r="Q25" s="206">
        <f>WWP!Q$3</f>
        <v>7031</v>
      </c>
      <c r="R25" s="206">
        <f>WWP!R$3</f>
        <v>6777.571789207952</v>
      </c>
      <c r="S25" s="206">
        <f>WWP!S$3</f>
        <v>6664.72303206997</v>
      </c>
      <c r="T25" s="206">
        <f>WWP!T$3</f>
        <v>6615.62342275424</v>
      </c>
      <c r="U25" s="206">
        <f>WWP!U$3</f>
        <v>7326.6037121458812</v>
      </c>
      <c r="V25" s="206">
        <f>WWP!V$3</f>
        <v>8286.1722067785249</v>
      </c>
      <c r="W25" s="206">
        <f>WWP!W$3</f>
        <v>8564.7821796137032</v>
      </c>
    </row>
    <row r="26" spans="1:23" ht="12" customHeight="1" x14ac:dyDescent="0.25">
      <c r="A26" s="16" t="s">
        <v>66</v>
      </c>
      <c r="B26" s="209">
        <f>OIS!B$3</f>
        <v>167692.289323495</v>
      </c>
      <c r="C26" s="209">
        <f>OIS!C$3</f>
        <v>159696.18998158729</v>
      </c>
      <c r="D26" s="209">
        <f>OIS!D$3</f>
        <v>153005.26051812019</v>
      </c>
      <c r="E26" s="209">
        <f>OIS!E$3</f>
        <v>146251.6440157826</v>
      </c>
      <c r="F26" s="209">
        <f>OIS!F$3</f>
        <v>143528.86086936659</v>
      </c>
      <c r="G26" s="209">
        <f>OIS!G$3</f>
        <v>140865.97045860899</v>
      </c>
      <c r="H26" s="209">
        <f>OIS!H$3</f>
        <v>147821.10221919519</v>
      </c>
      <c r="I26" s="209">
        <f>OIS!I$3</f>
        <v>152836.61546096409</v>
      </c>
      <c r="J26" s="209">
        <f>OIS!J$3</f>
        <v>157638.72570411899</v>
      </c>
      <c r="K26" s="209">
        <f>OIS!K$3</f>
        <v>147824.99123422161</v>
      </c>
      <c r="L26" s="209">
        <f>OIS!L$3</f>
        <v>161643.70153668811</v>
      </c>
      <c r="M26" s="209">
        <f>OIS!M$3</f>
        <v>171185.61919738061</v>
      </c>
      <c r="N26" s="209">
        <f>OIS!N$3</f>
        <v>173877.35598619591</v>
      </c>
      <c r="O26" s="209">
        <f>OIS!O$3</f>
        <v>171757.52026387249</v>
      </c>
      <c r="P26" s="209">
        <f>OIS!P$3</f>
        <v>177610.6303069889</v>
      </c>
      <c r="Q26" s="209">
        <f>OIS!Q$3</f>
        <v>181405</v>
      </c>
      <c r="R26" s="209">
        <f>OIS!R$3</f>
        <v>187723.84821710319</v>
      </c>
      <c r="S26" s="209">
        <f>OIS!S$3</f>
        <v>192625.85034013609</v>
      </c>
      <c r="T26" s="209">
        <f>OIS!T$3</f>
        <v>198262.053728728</v>
      </c>
      <c r="U26" s="209">
        <f>OIS!U$3</f>
        <v>201786.29576219941</v>
      </c>
      <c r="V26" s="209">
        <f>OIS!V$3</f>
        <v>207560.8718092668</v>
      </c>
      <c r="W26" s="209">
        <f>OIS!W$3</f>
        <v>208531.29846327359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51402.396216681002</v>
      </c>
      <c r="C29" s="210">
        <f>ISI!C25+NFM!C43+CHI!C32+NMM!C31+PPA!C32+FBT!C12+TRE!C12+MAE!C12+TEL!C12+WWP!C12+OIS!C12</f>
        <v>50489.309544282027</v>
      </c>
      <c r="D29" s="210">
        <f>ISI!D25+NFM!D43+CHI!D32+NMM!D31+PPA!D32+FBT!D12+TRE!D12+MAE!D12+TEL!D12+WWP!D12+OIS!D12</f>
        <v>50740.138865004294</v>
      </c>
      <c r="E29" s="210">
        <f>ISI!E25+NFM!E43+CHI!E32+NMM!E31+PPA!E32+FBT!E12+TRE!E12+MAE!E12+TEL!E12+WWP!E12+OIS!E12</f>
        <v>53318.845657781596</v>
      </c>
      <c r="F29" s="210">
        <f>ISI!F25+NFM!F43+CHI!F32+NMM!F31+PPA!F32+FBT!F12+TRE!F12+MAE!F12+TEL!F12+WWP!F12+OIS!F12</f>
        <v>54200.582373172823</v>
      </c>
      <c r="G29" s="210">
        <f>ISI!G25+NFM!G43+CHI!G32+NMM!G31+PPA!G32+FBT!G12+TRE!G12+MAE!G12+TEL!G12+WWP!G12+OIS!G12</f>
        <v>54516.457007738602</v>
      </c>
      <c r="H29" s="210">
        <f>ISI!H25+NFM!H43+CHI!H32+NMM!H31+PPA!H32+FBT!H12+TRE!H12+MAE!H12+TEL!H12+WWP!H12+OIS!H12</f>
        <v>55561.963284608762</v>
      </c>
      <c r="I29" s="210">
        <f>ISI!I25+NFM!I43+CHI!I32+NMM!I31+PPA!I32+FBT!I12+TRE!I12+MAE!I12+TEL!I12+WWP!I12+OIS!I12</f>
        <v>57769.581857265686</v>
      </c>
      <c r="J29" s="210">
        <f>ISI!J25+NFM!J43+CHI!J32+NMM!J31+PPA!J32+FBT!J12+TRE!J12+MAE!J12+TEL!J12+WWP!J12+OIS!J12</f>
        <v>57047.381427343062</v>
      </c>
      <c r="K29" s="210">
        <f>ISI!K25+NFM!K43+CHI!K32+NMM!K31+PPA!K32+FBT!K12+TRE!K12+MAE!K12+TEL!K12+WWP!K12+OIS!K12</f>
        <v>50487.291659501287</v>
      </c>
      <c r="L29" s="210">
        <f>ISI!L25+NFM!L43+CHI!L32+NMM!L31+PPA!L32+FBT!L12+TRE!L12+MAE!L12+TEL!L12+WWP!L12+OIS!L12</f>
        <v>56668.913929492708</v>
      </c>
      <c r="M29" s="210">
        <f>ISI!M25+NFM!M43+CHI!M32+NMM!M31+PPA!M32+FBT!M12+TRE!M12+MAE!M12+TEL!M12+WWP!M12+OIS!M12</f>
        <v>57409.744625967316</v>
      </c>
      <c r="N29" s="210">
        <f>ISI!N25+NFM!N43+CHI!N32+NMM!N31+PPA!N32+FBT!N12+TRE!N12+MAE!N12+TEL!N12+WWP!N12+OIS!N12</f>
        <v>56712.955631986231</v>
      </c>
      <c r="O29" s="210">
        <f>ISI!O25+NFM!O43+CHI!O32+NMM!O31+PPA!O32+FBT!O12+TRE!O12+MAE!O12+TEL!O12+WWP!O12+OIS!O12</f>
        <v>56347.485640584673</v>
      </c>
      <c r="P29" s="210">
        <f>ISI!P25+NFM!P43+CHI!P32+NMM!P31+PPA!P32+FBT!P12+TRE!P12+MAE!P12+TEL!P12+WWP!P12+OIS!P12</f>
        <v>55725.644453998284</v>
      </c>
      <c r="Q29" s="210">
        <f>ISI!Q25+NFM!Q43+CHI!Q32+NMM!Q31+PPA!Q32+FBT!Q12+TRE!Q12+MAE!Q12+TEL!Q12+WWP!Q12+OIS!Q12</f>
        <v>56067.590283748927</v>
      </c>
      <c r="R29" s="210">
        <f>ISI!R25+NFM!R43+CHI!R32+NMM!R31+PPA!R32+FBT!R12+TRE!R12+MAE!R12+TEL!R12+WWP!R12+OIS!R12</f>
        <v>56677.082717110919</v>
      </c>
      <c r="S29" s="210">
        <f>ISI!S25+NFM!S43+CHI!S32+NMM!S31+PPA!S32+FBT!S12+TRE!S12+MAE!S12+TEL!S12+WWP!S12+OIS!S12</f>
        <v>57146.088907996564</v>
      </c>
      <c r="T29" s="210">
        <f>ISI!T25+NFM!T43+CHI!T32+NMM!T31+PPA!T32+FBT!T12+TRE!T12+MAE!T12+TEL!T12+WWP!T12+OIS!T12</f>
        <v>57090.091487532249</v>
      </c>
      <c r="U29" s="210">
        <f>ISI!U25+NFM!U43+CHI!U32+NMM!U31+PPA!U32+FBT!U12+TRE!U12+MAE!U12+TEL!U12+WWP!U12+OIS!U12</f>
        <v>55649.345399828031</v>
      </c>
      <c r="V29" s="210">
        <f>ISI!V25+NFM!V43+CHI!V32+NMM!V31+PPA!V32+FBT!V12+TRE!V12+MAE!V12+TEL!V12+WWP!V12+OIS!V12</f>
        <v>54762.640670679277</v>
      </c>
      <c r="W29" s="210">
        <f>ISI!W25+NFM!W43+CHI!W32+NMM!W31+PPA!W32+FBT!W12+TRE!W12+MAE!W12+TEL!W12+WWP!W12+OIS!W12</f>
        <v>56214.334823731726</v>
      </c>
    </row>
    <row r="30" spans="1:23" ht="12" customHeight="1" x14ac:dyDescent="0.25">
      <c r="A30" s="17" t="s">
        <v>30</v>
      </c>
      <c r="B30" s="211">
        <f t="shared" ref="B30:W30" si="0">B31+B32</f>
        <v>4302.9908856405846</v>
      </c>
      <c r="C30" s="211">
        <f t="shared" si="0"/>
        <v>3915.537317282889</v>
      </c>
      <c r="D30" s="211">
        <f t="shared" si="0"/>
        <v>3893.2102321582106</v>
      </c>
      <c r="E30" s="211">
        <f t="shared" si="0"/>
        <v>4922.2295786758386</v>
      </c>
      <c r="F30" s="211">
        <f t="shared" si="0"/>
        <v>4050.3245055889947</v>
      </c>
      <c r="G30" s="211">
        <f t="shared" si="0"/>
        <v>3336.7170249355104</v>
      </c>
      <c r="H30" s="211">
        <f t="shared" si="0"/>
        <v>4017.3293207222696</v>
      </c>
      <c r="I30" s="211">
        <f t="shared" si="0"/>
        <v>3672.4214961306971</v>
      </c>
      <c r="J30" s="211">
        <f t="shared" si="0"/>
        <v>3354.1485812553738</v>
      </c>
      <c r="K30" s="211">
        <f t="shared" si="0"/>
        <v>2978.4899398108337</v>
      </c>
      <c r="L30" s="211">
        <f t="shared" si="0"/>
        <v>3288.3731728288913</v>
      </c>
      <c r="M30" s="211">
        <f t="shared" si="0"/>
        <v>3918.3758383490967</v>
      </c>
      <c r="N30" s="211">
        <f t="shared" si="0"/>
        <v>3496.0128976784176</v>
      </c>
      <c r="O30" s="211">
        <f t="shared" si="0"/>
        <v>3580.8464316423042</v>
      </c>
      <c r="P30" s="211">
        <f t="shared" si="0"/>
        <v>3451.6595872742914</v>
      </c>
      <c r="Q30" s="211">
        <f t="shared" si="0"/>
        <v>3964.5128116938949</v>
      </c>
      <c r="R30" s="211">
        <f t="shared" si="0"/>
        <v>4083.1455717970766</v>
      </c>
      <c r="S30" s="211">
        <f t="shared" si="0"/>
        <v>4029.2312983662928</v>
      </c>
      <c r="T30" s="211">
        <f t="shared" si="0"/>
        <v>3245.0719690455717</v>
      </c>
      <c r="U30" s="211">
        <f t="shared" si="0"/>
        <v>3073.8950988822003</v>
      </c>
      <c r="V30" s="211">
        <f t="shared" si="0"/>
        <v>3263.5422184006875</v>
      </c>
      <c r="W30" s="211">
        <f t="shared" si="0"/>
        <v>2829.4562338779015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3266.2862424763548</v>
      </c>
      <c r="C31" s="206">
        <f>ISI!C27+NFM!C44+CHI!C33+NMM!C32+PPA!C33+FBT!C13+TRE!C13+MAE!C13+TEL!C13+WWP!C13+OIS!C13</f>
        <v>3136.8113499570077</v>
      </c>
      <c r="D31" s="206">
        <f>ISI!D27+NFM!D44+CHI!D33+NMM!D32+PPA!D33+FBT!D13+TRE!D13+MAE!D13+TEL!D13+WWP!D13+OIS!D13</f>
        <v>3100.7983662940665</v>
      </c>
      <c r="E31" s="206">
        <f>ISI!E27+NFM!E44+CHI!E33+NMM!E32+PPA!E33+FBT!E13+TRE!E13+MAE!E13+TEL!E13+WWP!E13+OIS!E13</f>
        <v>3838.9929492691313</v>
      </c>
      <c r="F31" s="206">
        <f>ISI!F27+NFM!F44+CHI!F33+NMM!F32+PPA!F33+FBT!F13+TRE!F13+MAE!F13+TEL!F13+WWP!F13+OIS!F13</f>
        <v>3818.3490111779888</v>
      </c>
      <c r="G31" s="206">
        <f>ISI!G27+NFM!G44+CHI!G33+NMM!G32+PPA!G33+FBT!G13+TRE!G13+MAE!G13+TEL!G13+WWP!G13+OIS!G13</f>
        <v>3091.7399828030943</v>
      </c>
      <c r="H31" s="206">
        <f>ISI!H27+NFM!H44+CHI!H33+NMM!H32+PPA!H33+FBT!H13+TRE!H13+MAE!H13+TEL!H13+WWP!H13+OIS!H13</f>
        <v>3153.0666380051589</v>
      </c>
      <c r="I31" s="206">
        <f>ISI!I27+NFM!I44+CHI!I33+NMM!I32+PPA!I33+FBT!I13+TRE!I13+MAE!I13+TEL!I13+WWP!I13+OIS!I13</f>
        <v>3207.7862424763548</v>
      </c>
      <c r="J31" s="206">
        <f>ISI!J27+NFM!J44+CHI!J33+NMM!J32+PPA!J33+FBT!J13+TRE!J13+MAE!J13+TEL!J13+WWP!J13+OIS!J13</f>
        <v>3254.9260533104039</v>
      </c>
      <c r="K31" s="206">
        <f>ISI!K27+NFM!K44+CHI!K33+NMM!K32+PPA!K33+FBT!K13+TRE!K13+MAE!K13+TEL!K13+WWP!K13+OIS!K13</f>
        <v>2826.5767841788474</v>
      </c>
      <c r="L31" s="206">
        <f>ISI!L27+NFM!L44+CHI!L33+NMM!L32+PPA!L33+FBT!L13+TRE!L13+MAE!L13+TEL!L13+WWP!L13+OIS!L13</f>
        <v>3134.4071367153915</v>
      </c>
      <c r="M31" s="206">
        <f>ISI!M27+NFM!M44+CHI!M33+NMM!M32+PPA!M33+FBT!M13+TRE!M13+MAE!M13+TEL!M13+WWP!M13+OIS!M13</f>
        <v>3656.975752364574</v>
      </c>
      <c r="N31" s="206">
        <f>ISI!N27+NFM!N44+CHI!N33+NMM!N32+PPA!N33+FBT!N13+TRE!N13+MAE!N13+TEL!N13+WWP!N13+OIS!N13</f>
        <v>3427.5835769561477</v>
      </c>
      <c r="O31" s="206">
        <f>ISI!O27+NFM!O44+CHI!O33+NMM!O32+PPA!O33+FBT!O13+TRE!O13+MAE!O13+TEL!O13+WWP!O13+OIS!O13</f>
        <v>3409.0887360275151</v>
      </c>
      <c r="P31" s="206">
        <f>ISI!P27+NFM!P44+CHI!P33+NMM!P32+PPA!P33+FBT!P13+TRE!P13+MAE!P13+TEL!P13+WWP!P13+OIS!P13</f>
        <v>3418.129234737748</v>
      </c>
      <c r="Q31" s="206">
        <f>ISI!Q27+NFM!Q44+CHI!Q33+NMM!Q32+PPA!Q33+FBT!Q13+TRE!Q13+MAE!Q13+TEL!Q13+WWP!Q13+OIS!Q13</f>
        <v>3964.5128116938949</v>
      </c>
      <c r="R31" s="206">
        <f>ISI!R27+NFM!R44+CHI!R33+NMM!R32+PPA!R33+FBT!R13+TRE!R13+MAE!R13+TEL!R13+WWP!R13+OIS!R13</f>
        <v>4083.1455717970766</v>
      </c>
      <c r="S31" s="206">
        <f>ISI!S27+NFM!S44+CHI!S33+NMM!S32+PPA!S33+FBT!S13+TRE!S13+MAE!S13+TEL!S13+WWP!S13+OIS!S13</f>
        <v>4029.2312983662928</v>
      </c>
      <c r="T31" s="206">
        <f>ISI!T27+NFM!T44+CHI!T33+NMM!T32+PPA!T33+FBT!T13+TRE!T13+MAE!T13+TEL!T13+WWP!T13+OIS!T13</f>
        <v>3245.0719690455717</v>
      </c>
      <c r="U31" s="206">
        <f>ISI!U27+NFM!U44+CHI!U33+NMM!U32+PPA!U33+FBT!U13+TRE!U13+MAE!U13+TEL!U13+WWP!U13+OIS!U13</f>
        <v>3073.8950988822003</v>
      </c>
      <c r="V31" s="206">
        <f>ISI!V27+NFM!V44+CHI!V33+NMM!V32+PPA!V33+FBT!V13+TRE!V13+MAE!V13+TEL!V13+WWP!V13+OIS!V13</f>
        <v>3263.5422184006875</v>
      </c>
      <c r="W31" s="206">
        <f>ISI!W27+NFM!W44+CHI!W33+NMM!W32+PPA!W33+FBT!W13+TRE!W13+MAE!W13+TEL!W13+WWP!W13+OIS!W13</f>
        <v>2829.4562338779015</v>
      </c>
    </row>
    <row r="32" spans="1:23" ht="12" customHeight="1" x14ac:dyDescent="0.25">
      <c r="A32" s="18" t="s">
        <v>40</v>
      </c>
      <c r="B32" s="206">
        <f>ISI!B28</f>
        <v>1036.70464316423</v>
      </c>
      <c r="C32" s="206">
        <f>ISI!C28</f>
        <v>778.72596732588136</v>
      </c>
      <c r="D32" s="206">
        <f>ISI!D28</f>
        <v>792.41186586414437</v>
      </c>
      <c r="E32" s="206">
        <f>ISI!E28</f>
        <v>1083.2366294067069</v>
      </c>
      <c r="F32" s="206">
        <f>ISI!F28</f>
        <v>231.975494411006</v>
      </c>
      <c r="G32" s="206">
        <f>ISI!G28</f>
        <v>244.97704213241619</v>
      </c>
      <c r="H32" s="206">
        <f>ISI!H28</f>
        <v>864.26268271711081</v>
      </c>
      <c r="I32" s="206">
        <f>ISI!I28</f>
        <v>464.63525365434208</v>
      </c>
      <c r="J32" s="206">
        <f>ISI!J28</f>
        <v>99.222527944969912</v>
      </c>
      <c r="K32" s="206">
        <f>ISI!K28</f>
        <v>151.9131556319862</v>
      </c>
      <c r="L32" s="206">
        <f>ISI!L28</f>
        <v>153.9660361134996</v>
      </c>
      <c r="M32" s="206">
        <f>ISI!M28</f>
        <v>261.40008598452278</v>
      </c>
      <c r="N32" s="206">
        <f>ISI!N28</f>
        <v>68.429320722269978</v>
      </c>
      <c r="O32" s="206">
        <f>ISI!O28</f>
        <v>171.7576956147893</v>
      </c>
      <c r="P32" s="206">
        <f>ISI!P28</f>
        <v>33.530352536543433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5208.5054170249359</v>
      </c>
      <c r="C33" s="207">
        <f t="shared" si="1"/>
        <v>4721.828030954428</v>
      </c>
      <c r="D33" s="207">
        <f t="shared" si="1"/>
        <v>4879.600257953568</v>
      </c>
      <c r="E33" s="207">
        <f t="shared" si="1"/>
        <v>5155.1460017196896</v>
      </c>
      <c r="F33" s="207">
        <f t="shared" si="1"/>
        <v>4581.1548581255374</v>
      </c>
      <c r="G33" s="207">
        <f t="shared" si="1"/>
        <v>4510.4846947549449</v>
      </c>
      <c r="H33" s="207">
        <f t="shared" si="1"/>
        <v>4403.8694754944099</v>
      </c>
      <c r="I33" s="207">
        <f t="shared" si="1"/>
        <v>4531.5754944110049</v>
      </c>
      <c r="J33" s="207">
        <f t="shared" si="1"/>
        <v>4716.4871883061041</v>
      </c>
      <c r="K33" s="207">
        <f t="shared" si="1"/>
        <v>4180.9010318142737</v>
      </c>
      <c r="L33" s="207">
        <f t="shared" si="1"/>
        <v>4015.6766122098024</v>
      </c>
      <c r="M33" s="207">
        <f t="shared" si="1"/>
        <v>3434.1699914015476</v>
      </c>
      <c r="N33" s="207">
        <f t="shared" si="1"/>
        <v>3212.266036113499</v>
      </c>
      <c r="O33" s="207">
        <f t="shared" si="1"/>
        <v>3021.6422184006874</v>
      </c>
      <c r="P33" s="207">
        <f t="shared" si="1"/>
        <v>2793.7808254514193</v>
      </c>
      <c r="Q33" s="207">
        <f t="shared" si="1"/>
        <v>2980.1346517626821</v>
      </c>
      <c r="R33" s="207">
        <f t="shared" si="1"/>
        <v>2361.7630266552023</v>
      </c>
      <c r="S33" s="207">
        <f t="shared" si="1"/>
        <v>2075.0900257953567</v>
      </c>
      <c r="T33" s="207">
        <f t="shared" si="1"/>
        <v>3336.006620808254</v>
      </c>
      <c r="U33" s="207">
        <f t="shared" si="1"/>
        <v>3287.3842648323307</v>
      </c>
      <c r="V33" s="207">
        <f t="shared" si="1"/>
        <v>3443.7466895958723</v>
      </c>
      <c r="W33" s="207">
        <f t="shared" si="1"/>
        <v>3540.6513327601033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82.76010318142734</v>
      </c>
      <c r="C34" s="206">
        <f>ISI!C30+NFM!C46+CHI!C35+NMM!C34+PPA!C35+FBT!C15+TRE!C15+MAE!C15+TEL!C15+WWP!C15+OIS!C15</f>
        <v>17.734307824591571</v>
      </c>
      <c r="D34" s="206">
        <f>ISI!D30+NFM!D46+CHI!D35+NMM!D34+PPA!D35+FBT!D15+TRE!D15+MAE!D15+TEL!D15+WWP!D15+OIS!D15</f>
        <v>2.36457437661221</v>
      </c>
      <c r="E34" s="206">
        <f>ISI!E30+NFM!E46+CHI!E35+NMM!E34+PPA!E35+FBT!E15+TRE!E15+MAE!E15+TEL!E15+WWP!E15+OIS!E15</f>
        <v>498.97738607050729</v>
      </c>
      <c r="F34" s="206">
        <f>ISI!F30+NFM!F46+CHI!F35+NMM!F34+PPA!F35+FBT!F15+TRE!F15+MAE!F15+TEL!F15+WWP!F15+OIS!F15</f>
        <v>381.89277730008592</v>
      </c>
      <c r="G34" s="206">
        <f>ISI!G30+NFM!G46+CHI!G35+NMM!G34+PPA!G35+FBT!G15+TRE!G15+MAE!G15+TEL!G15+WWP!G15+OIS!G15</f>
        <v>397.19974204643165</v>
      </c>
      <c r="H34" s="206">
        <f>ISI!H30+NFM!H46+CHI!H35+NMM!H34+PPA!H35+FBT!H15+TRE!H15+MAE!H15+TEL!H15+WWP!H15+OIS!H15</f>
        <v>421.76199484092859</v>
      </c>
      <c r="I34" s="206">
        <f>ISI!I30+NFM!I46+CHI!I35+NMM!I34+PPA!I35+FBT!I15+TRE!I15+MAE!I15+TEL!I15+WWP!I15+OIS!I15</f>
        <v>417.28185726569222</v>
      </c>
      <c r="J34" s="206">
        <f>ISI!J30+NFM!J46+CHI!J35+NMM!J34+PPA!J35+FBT!J15+TRE!J15+MAE!J15+TEL!J15+WWP!J15+OIS!J15</f>
        <v>414.67007738607049</v>
      </c>
      <c r="K34" s="206">
        <f>ISI!K30+NFM!K46+CHI!K35+NMM!K34+PPA!K35+FBT!K15+TRE!K15+MAE!K15+TEL!K15+WWP!K15+OIS!K15</f>
        <v>334.5715391229578</v>
      </c>
      <c r="L34" s="206">
        <f>ISI!L30+NFM!L46+CHI!L35+NMM!L34+PPA!L35+FBT!L15+TRE!L15+MAE!L15+TEL!L15+WWP!L15+OIS!L15</f>
        <v>373.0978503869303</v>
      </c>
      <c r="M34" s="206">
        <f>ISI!M30+NFM!M46+CHI!M35+NMM!M34+PPA!M35+FBT!M15+TRE!M15+MAE!M15+TEL!M15+WWP!M15+OIS!M15</f>
        <v>357.89019776440244</v>
      </c>
      <c r="N34" s="206">
        <f>ISI!N30+NFM!N46+CHI!N35+NMM!N34+PPA!N35+FBT!N15+TRE!N15+MAE!N15+TEL!N15+WWP!N15+OIS!N15</f>
        <v>325.44677558039552</v>
      </c>
      <c r="O34" s="206">
        <f>ISI!O30+NFM!O46+CHI!O35+NMM!O34+PPA!O35+FBT!O15+TRE!O15+MAE!O15+TEL!O15+WWP!O15+OIS!O15</f>
        <v>314.29449699054175</v>
      </c>
      <c r="P34" s="206">
        <f>ISI!P30+NFM!P46+CHI!P35+NMM!P34+PPA!P35+FBT!P15+TRE!P15+MAE!P15+TEL!P15+WWP!P15+OIS!P15</f>
        <v>350.8468615649183</v>
      </c>
      <c r="Q34" s="206">
        <f>ISI!Q30+NFM!Q46+CHI!Q35+NMM!Q34+PPA!Q35+FBT!Q15+TRE!Q15+MAE!Q15+TEL!Q15+WWP!Q15+OIS!Q15</f>
        <v>414.49492691315561</v>
      </c>
      <c r="R34" s="206">
        <f>ISI!R30+NFM!R46+CHI!R35+NMM!R34+PPA!R35+FBT!R15+TRE!R15+MAE!R15+TEL!R15+WWP!R15+OIS!R15</f>
        <v>420.89423903697332</v>
      </c>
      <c r="S34" s="206">
        <f>ISI!S30+NFM!S46+CHI!S35+NMM!S34+PPA!S35+FBT!S15+TRE!S15+MAE!S15+TEL!S15+WWP!S15+OIS!S15</f>
        <v>288.40644883920885</v>
      </c>
      <c r="T34" s="206">
        <f>ISI!T30+NFM!T46+CHI!T35+NMM!T34+PPA!T35+FBT!T15+TRE!T15+MAE!T15+TEL!T15+WWP!T15+OIS!T15</f>
        <v>303.14961306964744</v>
      </c>
      <c r="U34" s="206">
        <f>ISI!U30+NFM!U46+CHI!U35+NMM!U34+PPA!U35+FBT!U15+TRE!U15+MAE!U15+TEL!U15+WWP!U15+OIS!U15</f>
        <v>346.61195184866722</v>
      </c>
      <c r="V34" s="206">
        <f>ISI!V30+NFM!V46+CHI!V35+NMM!V34+PPA!V35+FBT!V15+TRE!V15+MAE!V15+TEL!V15+WWP!V15+OIS!V15</f>
        <v>320.5345657781599</v>
      </c>
      <c r="W34" s="206">
        <f>ISI!W30+NFM!W46+CHI!W35+NMM!W34+PPA!W35+FBT!W15+TRE!W15+MAE!W15+TEL!W15+WWP!W15+OIS!W15</f>
        <v>329.22699914015476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727.55339638864996</v>
      </c>
      <c r="C35" s="206">
        <f>ISI!C31+NFM!C47+CHI!C36+NMM!C35+PPA!C36+FBT!C16+TRE!C16+MAE!C16+TEL!C16+WWP!C16+OIS!C16</f>
        <v>781.78082545141888</v>
      </c>
      <c r="D35" s="206">
        <f>ISI!D31+NFM!D47+CHI!D36+NMM!D35+PPA!D36+FBT!D16+TRE!D16+MAE!D16+TEL!D16+WWP!D16+OIS!D16</f>
        <v>666.5473774720549</v>
      </c>
      <c r="E35" s="206">
        <f>ISI!E31+NFM!E47+CHI!E36+NMM!E35+PPA!E36+FBT!E16+TRE!E16+MAE!E16+TEL!E16+WWP!E16+OIS!E16</f>
        <v>535.6338779019776</v>
      </c>
      <c r="F35" s="206">
        <f>ISI!F31+NFM!F47+CHI!F36+NMM!F35+PPA!F36+FBT!F16+TRE!F16+MAE!F16+TEL!F16+WWP!F16+OIS!F16</f>
        <v>225.31513327601033</v>
      </c>
      <c r="G35" s="206">
        <f>ISI!G31+NFM!G47+CHI!G36+NMM!G35+PPA!G36+FBT!G16+TRE!G16+MAE!G16+TEL!G16+WWP!G16+OIS!G16</f>
        <v>156.02089423903695</v>
      </c>
      <c r="H35" s="206">
        <f>ISI!H31+NFM!H47+CHI!H36+NMM!H35+PPA!H36+FBT!H16+TRE!H16+MAE!H16+TEL!H16+WWP!H16+OIS!H16</f>
        <v>230.56973344797936</v>
      </c>
      <c r="I35" s="206">
        <f>ISI!I31+NFM!I47+CHI!I36+NMM!I35+PPA!I36+FBT!I16+TRE!I16+MAE!I16+TEL!I16+WWP!I16+OIS!I16</f>
        <v>367.69011177987966</v>
      </c>
      <c r="J35" s="206">
        <f>ISI!J31+NFM!J47+CHI!J36+NMM!J35+PPA!J36+FBT!J16+TRE!J16+MAE!J16+TEL!J16+WWP!J16+OIS!J16</f>
        <v>235.30386930352532</v>
      </c>
      <c r="K35" s="206">
        <f>ISI!K31+NFM!K47+CHI!K36+NMM!K35+PPA!K36+FBT!K16+TRE!K16+MAE!K16+TEL!K16+WWP!K16+OIS!K16</f>
        <v>225.38366294067069</v>
      </c>
      <c r="L35" s="206">
        <f>ISI!L31+NFM!L47+CHI!L36+NMM!L35+PPA!L36+FBT!L16+TRE!L16+MAE!L16+TEL!L16+WWP!L16+OIS!L16</f>
        <v>261.66474634565776</v>
      </c>
      <c r="M35" s="206">
        <f>ISI!M31+NFM!M47+CHI!M36+NMM!M35+PPA!M36+FBT!M16+TRE!M16+MAE!M16+TEL!M16+WWP!M16+OIS!M16</f>
        <v>201.19595872742906</v>
      </c>
      <c r="N35" s="206">
        <f>ISI!N31+NFM!N47+CHI!N36+NMM!N35+PPA!N36+FBT!N16+TRE!N16+MAE!N16+TEL!N16+WWP!N16+OIS!N16</f>
        <v>178.10791057609632</v>
      </c>
      <c r="O35" s="206">
        <f>ISI!O31+NFM!O47+CHI!O36+NMM!O35+PPA!O36+FBT!O16+TRE!O16+MAE!O16+TEL!O16+WWP!O16+OIS!O16</f>
        <v>94.55098882201203</v>
      </c>
      <c r="P35" s="206">
        <f>ISI!P31+NFM!P47+CHI!P36+NMM!P35+PPA!P36+FBT!P16+TRE!P16+MAE!P16+TEL!P16+WWP!P16+OIS!P16</f>
        <v>81.266036113499553</v>
      </c>
      <c r="Q35" s="206">
        <f>ISI!Q31+NFM!Q47+CHI!Q36+NMM!Q35+PPA!Q36+FBT!Q16+TRE!Q16+MAE!Q16+TEL!Q16+WWP!Q16+OIS!Q16</f>
        <v>91.018142734307816</v>
      </c>
      <c r="R35" s="206">
        <f>ISI!R31+NFM!R47+CHI!R36+NMM!R35+PPA!R36+FBT!R16+TRE!R16+MAE!R16+TEL!R16+WWP!R16+OIS!R16</f>
        <v>67.901117798796207</v>
      </c>
      <c r="S35" s="206">
        <f>ISI!S31+NFM!S47+CHI!S36+NMM!S35+PPA!S36+FBT!S16+TRE!S16+MAE!S16+TEL!S16+WWP!S16+OIS!S16</f>
        <v>67.901117798796207</v>
      </c>
      <c r="T35" s="206">
        <f>ISI!T31+NFM!T47+CHI!T36+NMM!T35+PPA!T36+FBT!T16+TRE!T16+MAE!T16+TEL!T16+WWP!T16+OIS!T16</f>
        <v>70.987532244196046</v>
      </c>
      <c r="U35" s="206">
        <f>ISI!U31+NFM!U47+CHI!U36+NMM!U35+PPA!U36+FBT!U16+TRE!U16+MAE!U16+TEL!U16+WWP!U16+OIS!U16</f>
        <v>66.872312983662937</v>
      </c>
      <c r="V35" s="206">
        <f>ISI!V31+NFM!V47+CHI!V36+NMM!V35+PPA!V36+FBT!V16+TRE!V16+MAE!V16+TEL!V16+WWP!V16+OIS!V16</f>
        <v>62.757093723129842</v>
      </c>
      <c r="W35" s="206">
        <f>ISI!W31+NFM!W47+CHI!W36+NMM!W35+PPA!W36+FBT!W16+TRE!W16+MAE!W16+TEL!W16+WWP!W16+OIS!W16</f>
        <v>80.246775580395507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2478.241100601892</v>
      </c>
      <c r="C36" s="206">
        <f>ISI!C32+NFM!C48+CHI!C37+NMM!C36+PPA!C37+FBT!C17+TRE!C17+MAE!C17+TEL!C17+WWP!C17+OIS!C17</f>
        <v>2310.8340498710231</v>
      </c>
      <c r="D36" s="206">
        <f>ISI!D32+NFM!D48+CHI!D37+NMM!D36+PPA!D37+FBT!D17+TRE!D17+MAE!D17+TEL!D17+WWP!D17+OIS!D17</f>
        <v>2297.4826311263973</v>
      </c>
      <c r="E36" s="206">
        <f>ISI!E32+NFM!E48+CHI!E37+NMM!E36+PPA!E37+FBT!E17+TRE!E17+MAE!E17+TEL!E17+WWP!E17+OIS!E17</f>
        <v>1940.7138435081683</v>
      </c>
      <c r="F36" s="206">
        <f>ISI!F32+NFM!F48+CHI!F37+NMM!F36+PPA!F37+FBT!F17+TRE!F17+MAE!F17+TEL!F17+WWP!F17+OIS!F17</f>
        <v>1770.7092863284608</v>
      </c>
      <c r="G36" s="206">
        <f>ISI!G32+NFM!G48+CHI!G37+NMM!G36+PPA!G37+FBT!G17+TRE!G17+MAE!G17+TEL!G17+WWP!G17+OIS!G17</f>
        <v>1748.1380911435942</v>
      </c>
      <c r="H36" s="206">
        <f>ISI!H32+NFM!H48+CHI!H37+NMM!H36+PPA!H37+FBT!H17+TRE!H17+MAE!H17+TEL!H17+WWP!H17+OIS!H17</f>
        <v>1679.6798796216679</v>
      </c>
      <c r="I36" s="206">
        <f>ISI!I32+NFM!I48+CHI!I37+NMM!I36+PPA!I37+FBT!I17+TRE!I17+MAE!I17+TEL!I17+WWP!I17+OIS!I17</f>
        <v>1693.6262252794495</v>
      </c>
      <c r="J36" s="206">
        <f>ISI!J32+NFM!J48+CHI!J37+NMM!J36+PPA!J37+FBT!J17+TRE!J17+MAE!J17+TEL!J17+WWP!J17+OIS!J17</f>
        <v>1995.2715391229576</v>
      </c>
      <c r="K36" s="206">
        <f>ISI!K32+NFM!K48+CHI!K37+NMM!K36+PPA!K37+FBT!K17+TRE!K17+MAE!K17+TEL!K17+WWP!K17+OIS!K17</f>
        <v>1752.9290627687014</v>
      </c>
      <c r="L36" s="206">
        <f>ISI!L32+NFM!L48+CHI!L37+NMM!L36+PPA!L37+FBT!L17+TRE!L17+MAE!L17+TEL!L17+WWP!L17+OIS!L17</f>
        <v>1740.6754944110057</v>
      </c>
      <c r="M36" s="206">
        <f>ISI!M32+NFM!M48+CHI!M37+NMM!M36+PPA!M37+FBT!M17+TRE!M17+MAE!M17+TEL!M17+WWP!M17+OIS!M17</f>
        <v>1305.4331900257955</v>
      </c>
      <c r="N36" s="206">
        <f>ISI!N32+NFM!N48+CHI!N37+NMM!N36+PPA!N37+FBT!N17+TRE!N17+MAE!N17+TEL!N17+WWP!N17+OIS!N17</f>
        <v>1173.1683576956148</v>
      </c>
      <c r="O36" s="206">
        <f>ISI!O32+NFM!O48+CHI!O37+NMM!O36+PPA!O37+FBT!O17+TRE!O17+MAE!O17+TEL!O17+WWP!O17+OIS!O17</f>
        <v>1057.3883920894239</v>
      </c>
      <c r="P36" s="206">
        <f>ISI!P32+NFM!P48+CHI!P37+NMM!P36+PPA!P37+FBT!P17+TRE!P17+MAE!P17+TEL!P17+WWP!P17+OIS!P17</f>
        <v>811.23791917454855</v>
      </c>
      <c r="Q36" s="206">
        <f>ISI!Q32+NFM!Q48+CHI!Q37+NMM!Q36+PPA!Q37+FBT!Q17+TRE!Q17+MAE!Q17+TEL!Q17+WWP!Q17+OIS!Q17</f>
        <v>750.58469475494394</v>
      </c>
      <c r="R36" s="206">
        <f>ISI!R32+NFM!R48+CHI!R37+NMM!R36+PPA!R37+FBT!R17+TRE!R17+MAE!R17+TEL!R17+WWP!R17+OIS!R17</f>
        <v>734.86612209802217</v>
      </c>
      <c r="S36" s="206">
        <f>ISI!S32+NFM!S48+CHI!S37+NMM!S36+PPA!S37+FBT!S17+TRE!S17+MAE!S17+TEL!S17+WWP!S17+OIS!S17</f>
        <v>710.84316423043845</v>
      </c>
      <c r="T36" s="206">
        <f>ISI!T32+NFM!T48+CHI!T37+NMM!T36+PPA!T37+FBT!T17+TRE!T17+MAE!T17+TEL!T17+WWP!T17+OIS!T17</f>
        <v>1906.2429922613926</v>
      </c>
      <c r="U36" s="206">
        <f>ISI!U32+NFM!U48+CHI!U37+NMM!U36+PPA!U37+FBT!U17+TRE!U17+MAE!U17+TEL!U17+WWP!U17+OIS!U17</f>
        <v>1893.7176268271719</v>
      </c>
      <c r="V36" s="206">
        <f>ISI!V32+NFM!V48+CHI!V37+NMM!V36+PPA!V37+FBT!V17+TRE!V17+MAE!V17+TEL!V17+WWP!V17+OIS!V17</f>
        <v>1966.6052450558893</v>
      </c>
      <c r="W36" s="206">
        <f>ISI!W32+NFM!W48+CHI!W37+NMM!W36+PPA!W37+FBT!W17+TRE!W17+MAE!W17+TEL!W17+WWP!W17+OIS!W17</f>
        <v>1983.6474634565777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1307.4901977644024</v>
      </c>
      <c r="C37" s="206">
        <f>ISI!C33+NFM!C49+CHI!C38+NMM!C37+PPA!C38+FBT!C18+TRE!C18+MAE!C18+TEL!C18+WWP!C18+OIS!C18</f>
        <v>1418.457867583835</v>
      </c>
      <c r="D37" s="206">
        <f>ISI!D33+NFM!D49+CHI!D38+NMM!D37+PPA!D38+FBT!D18+TRE!D18+MAE!D18+TEL!D18+WWP!D18+OIS!D18</f>
        <v>1677.0611349957005</v>
      </c>
      <c r="E37" s="206">
        <f>ISI!E33+NFM!E49+CHI!E38+NMM!E37+PPA!E38+FBT!E18+TRE!E18+MAE!E18+TEL!E18+WWP!E18+OIS!E18</f>
        <v>1832.8276010318143</v>
      </c>
      <c r="F37" s="206">
        <f>ISI!F33+NFM!F49+CHI!F38+NMM!F37+PPA!F38+FBT!F18+TRE!F18+MAE!F18+TEL!F18+WWP!F18+OIS!F18</f>
        <v>1780.8447119518485</v>
      </c>
      <c r="G37" s="206">
        <f>ISI!G33+NFM!G49+CHI!G38+NMM!G37+PPA!G38+FBT!G18+TRE!G18+MAE!G18+TEL!G18+WWP!G18+OIS!G18</f>
        <v>1776.1441100601894</v>
      </c>
      <c r="H37" s="206">
        <f>ISI!H33+NFM!H49+CHI!H38+NMM!H37+PPA!H38+FBT!H18+TRE!H18+MAE!H18+TEL!H18+WWP!H18+OIS!H18</f>
        <v>1801.753052450558</v>
      </c>
      <c r="I37" s="206">
        <f>ISI!I33+NFM!I49+CHI!I38+NMM!I37+PPA!I38+FBT!I18+TRE!I18+MAE!I18+TEL!I18+WWP!I18+OIS!I18</f>
        <v>1754.5500429922613</v>
      </c>
      <c r="J37" s="206">
        <f>ISI!J33+NFM!J49+CHI!J38+NMM!J37+PPA!J38+FBT!J18+TRE!J18+MAE!J18+TEL!J18+WWP!J18+OIS!J18</f>
        <v>1731.2461736887353</v>
      </c>
      <c r="K37" s="206">
        <f>ISI!K33+NFM!K49+CHI!K38+NMM!K37+PPA!K38+FBT!K18+TRE!K18+MAE!K18+TEL!K18+WWP!K18+OIS!K18</f>
        <v>1580.4606190885645</v>
      </c>
      <c r="L37" s="206">
        <f>ISI!L33+NFM!L49+CHI!L38+NMM!L37+PPA!L38+FBT!L18+TRE!L18+MAE!L18+TEL!L18+WWP!L18+OIS!L18</f>
        <v>1419.523473774721</v>
      </c>
      <c r="M37" s="206">
        <f>ISI!M33+NFM!M49+CHI!M38+NMM!M37+PPA!M38+FBT!M18+TRE!M18+MAE!M18+TEL!M18+WWP!M18+OIS!M18</f>
        <v>1348.2100601891657</v>
      </c>
      <c r="N37" s="206">
        <f>ISI!N33+NFM!N49+CHI!N38+NMM!N37+PPA!N38+FBT!N18+TRE!N18+MAE!N18+TEL!N18+WWP!N18+OIS!N18</f>
        <v>1312.5530524505582</v>
      </c>
      <c r="O37" s="206">
        <f>ISI!O33+NFM!O49+CHI!O38+NMM!O37+PPA!O38+FBT!O18+TRE!O18+MAE!O18+TEL!O18+WWP!O18+OIS!O18</f>
        <v>1310.6258813413581</v>
      </c>
      <c r="P37" s="206">
        <f>ISI!P33+NFM!P49+CHI!P38+NMM!P37+PPA!P38+FBT!P18+TRE!P18+MAE!P18+TEL!P18+WWP!P18+OIS!P18</f>
        <v>1300.7631986242484</v>
      </c>
      <c r="Q37" s="206">
        <f>ISI!Q33+NFM!Q49+CHI!Q38+NMM!Q37+PPA!Q38+FBT!Q18+TRE!Q18+MAE!Q18+TEL!Q18+WWP!Q18+OIS!Q18</f>
        <v>1431.1929492691311</v>
      </c>
      <c r="R37" s="206">
        <f>ISI!R33+NFM!R49+CHI!R38+NMM!R37+PPA!R38+FBT!R18+TRE!R18+MAE!R18+TEL!R18+WWP!R18+OIS!R18</f>
        <v>829.6389509888221</v>
      </c>
      <c r="S37" s="206">
        <f>ISI!S33+NFM!S49+CHI!S38+NMM!S37+PPA!S38+FBT!S18+TRE!S18+MAE!S18+TEL!S18+WWP!S18+OIS!S18</f>
        <v>793.02304385210675</v>
      </c>
      <c r="T37" s="206">
        <f>ISI!T33+NFM!T49+CHI!T38+NMM!T37+PPA!T38+FBT!T18+TRE!T18+MAE!T18+TEL!T18+WWP!T18+OIS!T18</f>
        <v>689.92037833190045</v>
      </c>
      <c r="U37" s="206">
        <f>ISI!U33+NFM!U49+CHI!U38+NMM!U37+PPA!U38+FBT!U18+TRE!U18+MAE!U18+TEL!U18+WWP!U18+OIS!U18</f>
        <v>619.57936371453138</v>
      </c>
      <c r="V37" s="206">
        <f>ISI!V33+NFM!V49+CHI!V38+NMM!V37+PPA!V38+FBT!V18+TRE!V18+MAE!V18+TEL!V18+WWP!V18+OIS!V18</f>
        <v>717.86414445399839</v>
      </c>
      <c r="W37" s="206">
        <f>ISI!W33+NFM!W49+CHI!W38+NMM!W37+PPA!W38+FBT!W18+TRE!W18+MAE!W18+TEL!W18+WWP!W18+OIS!W18</f>
        <v>533.82115219260538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612.46061908856404</v>
      </c>
      <c r="C38" s="206">
        <f>ISI!C34+NFM!C50+CHI!C39+NMM!C38+PPA!C39+FBT!C19+TRE!C19+MAE!C19+TEL!C19+WWP!C19+OIS!C19</f>
        <v>193.02098022355972</v>
      </c>
      <c r="D38" s="206">
        <f>ISI!D34+NFM!D50+CHI!D39+NMM!D38+PPA!D39+FBT!D19+TRE!D19+MAE!D19+TEL!D19+WWP!D19+OIS!D19</f>
        <v>236.14453998280302</v>
      </c>
      <c r="E38" s="206">
        <f>ISI!E34+NFM!E50+CHI!E39+NMM!E38+PPA!E39+FBT!E19+TRE!E19+MAE!E19+TEL!E19+WWP!E19+OIS!E19</f>
        <v>346.99329320722268</v>
      </c>
      <c r="F38" s="206">
        <f>ISI!F34+NFM!F50+CHI!F39+NMM!F38+PPA!F39+FBT!F19+TRE!F19+MAE!F19+TEL!F19+WWP!F19+OIS!F19</f>
        <v>422.39294926913163</v>
      </c>
      <c r="G38" s="206">
        <f>ISI!G34+NFM!G50+CHI!G39+NMM!G38+PPA!G39+FBT!G19+TRE!G19+MAE!G19+TEL!G19+WWP!G19+OIS!G19</f>
        <v>432.98185726569216</v>
      </c>
      <c r="H38" s="206">
        <f>ISI!H34+NFM!H50+CHI!H39+NMM!H38+PPA!H39+FBT!H19+TRE!H19+MAE!H19+TEL!H19+WWP!H19+OIS!H19</f>
        <v>270.10481513327602</v>
      </c>
      <c r="I38" s="206">
        <f>ISI!I34+NFM!I50+CHI!I39+NMM!I38+PPA!I39+FBT!I19+TRE!I19+MAE!I19+TEL!I19+WWP!I19+OIS!I19</f>
        <v>298.42725709372314</v>
      </c>
      <c r="J38" s="206">
        <f>ISI!J34+NFM!J50+CHI!J39+NMM!J38+PPA!J39+FBT!J19+TRE!J19+MAE!J19+TEL!J19+WWP!J19+OIS!J19</f>
        <v>339.99552880481514</v>
      </c>
      <c r="K38" s="206">
        <f>ISI!K34+NFM!K50+CHI!K39+NMM!K38+PPA!K39+FBT!K19+TRE!K19+MAE!K19+TEL!K19+WWP!K19+OIS!K19</f>
        <v>287.55614789337926</v>
      </c>
      <c r="L38" s="206">
        <f>ISI!L34+NFM!L50+CHI!L39+NMM!L38+PPA!L39+FBT!L19+TRE!L19+MAE!L19+TEL!L19+WWP!L19+OIS!L19</f>
        <v>220.71504729148754</v>
      </c>
      <c r="M38" s="206">
        <f>ISI!M34+NFM!M50+CHI!M39+NMM!M38+PPA!M39+FBT!M19+TRE!M19+MAE!M19+TEL!M19+WWP!M19+OIS!M19</f>
        <v>221.44058469475496</v>
      </c>
      <c r="N38" s="206">
        <f>ISI!N34+NFM!N50+CHI!N39+NMM!N38+PPA!N39+FBT!N19+TRE!N19+MAE!N19+TEL!N19+WWP!N19+OIS!N19</f>
        <v>222.98993981083396</v>
      </c>
      <c r="O38" s="206">
        <f>ISI!O34+NFM!O50+CHI!O39+NMM!O38+PPA!O39+FBT!O19+TRE!O19+MAE!O19+TEL!O19+WWP!O19+OIS!O19</f>
        <v>244.78245915735172</v>
      </c>
      <c r="P38" s="206">
        <f>ISI!P34+NFM!P50+CHI!P39+NMM!P38+PPA!P39+FBT!P19+TRE!P19+MAE!P19+TEL!P19+WWP!P19+OIS!P19</f>
        <v>249.66680997420468</v>
      </c>
      <c r="Q38" s="206">
        <f>ISI!Q34+NFM!Q50+CHI!Q39+NMM!Q38+PPA!Q39+FBT!Q19+TRE!Q19+MAE!Q19+TEL!Q19+WWP!Q19+OIS!Q19</f>
        <v>292.84393809114351</v>
      </c>
      <c r="R38" s="206">
        <f>ISI!R34+NFM!R50+CHI!R39+NMM!R38+PPA!R39+FBT!R19+TRE!R19+MAE!R19+TEL!R19+WWP!R19+OIS!R19</f>
        <v>308.46259673258805</v>
      </c>
      <c r="S38" s="206">
        <f>ISI!S34+NFM!S50+CHI!S39+NMM!S38+PPA!S39+FBT!S19+TRE!S19+MAE!S19+TEL!S19+WWP!S19+OIS!S19</f>
        <v>214.91625107480655</v>
      </c>
      <c r="T38" s="206">
        <f>ISI!T34+NFM!T50+CHI!T39+NMM!T38+PPA!T39+FBT!T19+TRE!T19+MAE!T19+TEL!T19+WWP!T19+OIS!T19</f>
        <v>365.70610490111778</v>
      </c>
      <c r="U38" s="206">
        <f>ISI!U34+NFM!U50+CHI!U39+NMM!U38+PPA!U39+FBT!U19+TRE!U19+MAE!U19+TEL!U19+WWP!U19+OIS!U19</f>
        <v>360.60300945829744</v>
      </c>
      <c r="V38" s="206">
        <f>ISI!V34+NFM!V50+CHI!V39+NMM!V38+PPA!V39+FBT!V19+TRE!V19+MAE!V19+TEL!V19+WWP!V19+OIS!V19</f>
        <v>375.98564058469469</v>
      </c>
      <c r="W38" s="206">
        <f>ISI!W34+NFM!W50+CHI!W39+NMM!W38+PPA!W39+FBT!W19+TRE!W19+MAE!W19+TEL!W19+WWP!W19+OIS!W19</f>
        <v>613.70894239036966</v>
      </c>
    </row>
    <row r="39" spans="1:23" ht="12" customHeight="1" x14ac:dyDescent="0.25">
      <c r="A39" s="19" t="s">
        <v>71</v>
      </c>
      <c r="B39" s="207">
        <f t="shared" ref="B39:W39" si="2">B40+B41</f>
        <v>22343.608426483228</v>
      </c>
      <c r="C39" s="207">
        <f t="shared" si="2"/>
        <v>21451.012725709374</v>
      </c>
      <c r="D39" s="207">
        <f t="shared" si="2"/>
        <v>21341.026569217542</v>
      </c>
      <c r="E39" s="207">
        <f t="shared" si="2"/>
        <v>20224.12510748065</v>
      </c>
      <c r="F39" s="207">
        <f t="shared" si="2"/>
        <v>21473.151590713667</v>
      </c>
      <c r="G39" s="207">
        <f t="shared" si="2"/>
        <v>21776.401031814275</v>
      </c>
      <c r="H39" s="207">
        <f t="shared" si="2"/>
        <v>21341.224849527083</v>
      </c>
      <c r="I39" s="207">
        <f t="shared" si="2"/>
        <v>22447.277128116937</v>
      </c>
      <c r="J39" s="207">
        <f t="shared" si="2"/>
        <v>22409.294840928625</v>
      </c>
      <c r="K39" s="207">
        <f t="shared" si="2"/>
        <v>19248.182287188305</v>
      </c>
      <c r="L39" s="207">
        <f t="shared" si="2"/>
        <v>22591.564316423042</v>
      </c>
      <c r="M39" s="207">
        <f t="shared" si="2"/>
        <v>22062.74789337919</v>
      </c>
      <c r="N39" s="207">
        <f t="shared" si="2"/>
        <v>22123.684264832329</v>
      </c>
      <c r="O39" s="207">
        <f t="shared" si="2"/>
        <v>21986.007222699907</v>
      </c>
      <c r="P39" s="207">
        <f t="shared" si="2"/>
        <v>21562.374032674121</v>
      </c>
      <c r="Q39" s="207">
        <f t="shared" si="2"/>
        <v>21661.006018916589</v>
      </c>
      <c r="R39" s="207">
        <f t="shared" si="2"/>
        <v>22226.636801375753</v>
      </c>
      <c r="S39" s="207">
        <f t="shared" si="2"/>
        <v>23078.420636285467</v>
      </c>
      <c r="T39" s="207">
        <f t="shared" si="2"/>
        <v>22099.663972484959</v>
      </c>
      <c r="U39" s="207">
        <f t="shared" si="2"/>
        <v>21792.321410146174</v>
      </c>
      <c r="V39" s="207">
        <f t="shared" si="2"/>
        <v>21793.910404127255</v>
      </c>
      <c r="W39" s="207">
        <f t="shared" si="2"/>
        <v>22616.976784178838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19256.814273430777</v>
      </c>
      <c r="C40" s="206">
        <f>ISI!C36+NFM!C52+CHI!C41+NMM!C40+PPA!C41+FBT!C21+TRE!C21+MAE!C21+TEL!C21+WWP!C21+OIS!C21</f>
        <v>18632.824591573517</v>
      </c>
      <c r="D40" s="206">
        <f>ISI!D36+NFM!D52+CHI!D41+NMM!D40+PPA!D41+FBT!D21+TRE!D21+MAE!D21+TEL!D21+WWP!D21+OIS!D21</f>
        <v>18606.83576956148</v>
      </c>
      <c r="E40" s="206">
        <f>ISI!E36+NFM!E52+CHI!E41+NMM!E40+PPA!E41+FBT!E21+TRE!E21+MAE!E21+TEL!E21+WWP!E21+OIS!E21</f>
        <v>17866.417626827169</v>
      </c>
      <c r="F40" s="206">
        <f>ISI!F36+NFM!F52+CHI!F41+NMM!F40+PPA!F41+FBT!F21+TRE!F21+MAE!F21+TEL!F21+WWP!F21+OIS!F21</f>
        <v>18955.345657781596</v>
      </c>
      <c r="G40" s="206">
        <f>ISI!G36+NFM!G52+CHI!G41+NMM!G40+PPA!G41+FBT!G21+TRE!G21+MAE!G21+TEL!G21+WWP!G21+OIS!G21</f>
        <v>19254.592089423906</v>
      </c>
      <c r="H40" s="206">
        <f>ISI!H36+NFM!H52+CHI!H41+NMM!H40+PPA!H41+FBT!H21+TRE!H21+MAE!H21+TEL!H21+WWP!H21+OIS!H21</f>
        <v>18767.514617368874</v>
      </c>
      <c r="I40" s="206">
        <f>ISI!I36+NFM!I52+CHI!I41+NMM!I40+PPA!I41+FBT!I21+TRE!I21+MAE!I21+TEL!I21+WWP!I21+OIS!I21</f>
        <v>20267.626827171109</v>
      </c>
      <c r="J40" s="206">
        <f>ISI!J36+NFM!J52+CHI!J41+NMM!J40+PPA!J41+FBT!J21+TRE!J21+MAE!J21+TEL!J21+WWP!J21+OIS!J21</f>
        <v>20040.473774720544</v>
      </c>
      <c r="K40" s="206">
        <f>ISI!K36+NFM!K52+CHI!K41+NMM!K40+PPA!K41+FBT!K21+TRE!K21+MAE!K21+TEL!K21+WWP!K21+OIS!K21</f>
        <v>17397.558899398107</v>
      </c>
      <c r="L40" s="206">
        <f>ISI!L36+NFM!L52+CHI!L41+NMM!L40+PPA!L41+FBT!L21+TRE!L21+MAE!L21+TEL!L21+WWP!L21+OIS!L21</f>
        <v>20153.759845227858</v>
      </c>
      <c r="M40" s="206">
        <f>ISI!M36+NFM!M52+CHI!M41+NMM!M40+PPA!M41+FBT!M21+TRE!M21+MAE!M21+TEL!M21+WWP!M21+OIS!M21</f>
        <v>19497.514273430781</v>
      </c>
      <c r="N40" s="206">
        <f>ISI!N36+NFM!N52+CHI!N41+NMM!N40+PPA!N41+FBT!N21+TRE!N21+MAE!N21+TEL!N21+WWP!N21+OIS!N21</f>
        <v>19597.664402407565</v>
      </c>
      <c r="O40" s="206">
        <f>ISI!O36+NFM!O52+CHI!O41+NMM!O40+PPA!O41+FBT!O21+TRE!O21+MAE!O21+TEL!O21+WWP!O21+OIS!O21</f>
        <v>19638.491229578671</v>
      </c>
      <c r="P40" s="206">
        <f>ISI!P36+NFM!P52+CHI!P41+NMM!P40+PPA!P41+FBT!P21+TRE!P21+MAE!P21+TEL!P21+WWP!P21+OIS!P21</f>
        <v>19228.921238177132</v>
      </c>
      <c r="Q40" s="206">
        <f>ISI!Q36+NFM!Q52+CHI!Q41+NMM!Q40+PPA!Q41+FBT!Q21+TRE!Q21+MAE!Q21+TEL!Q21+WWP!Q21+OIS!Q21</f>
        <v>19198.968185726564</v>
      </c>
      <c r="R40" s="206">
        <f>ISI!R36+NFM!R52+CHI!R41+NMM!R40+PPA!R41+FBT!R21+TRE!R21+MAE!R21+TEL!R21+WWP!R21+OIS!R21</f>
        <v>19991.739036973344</v>
      </c>
      <c r="S40" s="206">
        <f>ISI!S36+NFM!S52+CHI!S41+NMM!S40+PPA!S41+FBT!S21+TRE!S21+MAE!S21+TEL!S21+WWP!S21+OIS!S21</f>
        <v>20883.66087704213</v>
      </c>
      <c r="T40" s="206">
        <f>ISI!T36+NFM!T52+CHI!T41+NMM!T40+PPA!T41+FBT!T21+TRE!T21+MAE!T21+TEL!T21+WWP!T21+OIS!T21</f>
        <v>19605.587360275156</v>
      </c>
      <c r="U40" s="206">
        <f>ISI!U36+NFM!U52+CHI!U41+NMM!U40+PPA!U41+FBT!U21+TRE!U21+MAE!U21+TEL!U21+WWP!U21+OIS!U21</f>
        <v>19475.697764402408</v>
      </c>
      <c r="V40" s="206">
        <f>ISI!V36+NFM!V52+CHI!V41+NMM!V40+PPA!V41+FBT!V21+TRE!V21+MAE!V21+TEL!V21+WWP!V21+OIS!V21</f>
        <v>19652.643594153051</v>
      </c>
      <c r="W40" s="206">
        <f>ISI!W36+NFM!W52+CHI!W41+NMM!W40+PPA!W41+FBT!W21+TRE!W21+MAE!W21+TEL!W21+WWP!W21+OIS!W21</f>
        <v>20492.015305245048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3086.7941530524508</v>
      </c>
      <c r="C41" s="206">
        <f>ISI!C37+NFM!C53+CHI!C42+NMM!C41+PPA!C42+FBT!C22+TRE!C22+MAE!C22+TEL!C22+WWP!C22+OIS!C22</f>
        <v>2818.1881341358553</v>
      </c>
      <c r="D41" s="206">
        <f>ISI!D37+NFM!D53+CHI!D42+NMM!D41+PPA!D42+FBT!D22+TRE!D22+MAE!D22+TEL!D22+WWP!D22+OIS!D22</f>
        <v>2734.1907996560622</v>
      </c>
      <c r="E41" s="206">
        <f>ISI!E37+NFM!E53+CHI!E42+NMM!E41+PPA!E42+FBT!E22+TRE!E22+MAE!E22+TEL!E22+WWP!E22+OIS!E22</f>
        <v>2357.707480653482</v>
      </c>
      <c r="F41" s="206">
        <f>ISI!F37+NFM!F53+CHI!F42+NMM!F41+PPA!F42+FBT!F22+TRE!F22+MAE!F22+TEL!F22+WWP!F22+OIS!F22</f>
        <v>2517.8059329320722</v>
      </c>
      <c r="G41" s="206">
        <f>ISI!G37+NFM!G53+CHI!G42+NMM!G41+PPA!G42+FBT!G22+TRE!G22+MAE!G22+TEL!G22+WWP!G22+OIS!G22</f>
        <v>2521.8089423903698</v>
      </c>
      <c r="H41" s="206">
        <f>ISI!H37+NFM!H53+CHI!H42+NMM!H41+PPA!H42+FBT!H22+TRE!H22+MAE!H22+TEL!H22+WWP!H22+OIS!H22</f>
        <v>2573.7102321582115</v>
      </c>
      <c r="I41" s="206">
        <f>ISI!I37+NFM!I53+CHI!I42+NMM!I41+PPA!I42+FBT!I22+TRE!I22+MAE!I22+TEL!I22+WWP!I22+OIS!I22</f>
        <v>2179.6503009458297</v>
      </c>
      <c r="J41" s="206">
        <f>ISI!J37+NFM!J53+CHI!J42+NMM!J41+PPA!J42+FBT!J22+TRE!J22+MAE!J22+TEL!J22+WWP!J22+OIS!J22</f>
        <v>2368.8210662080819</v>
      </c>
      <c r="K41" s="206">
        <f>ISI!K37+NFM!K53+CHI!K42+NMM!K41+PPA!K42+FBT!K22+TRE!K22+MAE!K22+TEL!K22+WWP!K22+OIS!K22</f>
        <v>1850.6233877901982</v>
      </c>
      <c r="L41" s="206">
        <f>ISI!L37+NFM!L53+CHI!L42+NMM!L41+PPA!L42+FBT!L22+TRE!L22+MAE!L22+TEL!L22+WWP!L22+OIS!L22</f>
        <v>2437.8044711951848</v>
      </c>
      <c r="M41" s="206">
        <f>ISI!M37+NFM!M53+CHI!M42+NMM!M41+PPA!M42+FBT!M22+TRE!M22+MAE!M22+TEL!M22+WWP!M22+OIS!M22</f>
        <v>2565.2336199484098</v>
      </c>
      <c r="N41" s="206">
        <f>ISI!N37+NFM!N53+CHI!N42+NMM!N41+PPA!N42+FBT!N22+TRE!N22+MAE!N22+TEL!N22+WWP!N22+OIS!N22</f>
        <v>2526.0198624247632</v>
      </c>
      <c r="O41" s="206">
        <f>ISI!O37+NFM!O53+CHI!O42+NMM!O41+PPA!O42+FBT!O22+TRE!O22+MAE!O22+TEL!O22+WWP!O22+OIS!O22</f>
        <v>2347.5159931212379</v>
      </c>
      <c r="P41" s="206">
        <f>ISI!P37+NFM!P53+CHI!P42+NMM!P41+PPA!P42+FBT!P22+TRE!P22+MAE!P22+TEL!P22+WWP!P22+OIS!P22</f>
        <v>2333.45279449699</v>
      </c>
      <c r="Q41" s="206">
        <f>ISI!Q37+NFM!Q53+CHI!Q42+NMM!Q41+PPA!Q42+FBT!Q22+TRE!Q22+MAE!Q22+TEL!Q22+WWP!Q22+OIS!Q22</f>
        <v>2462.0378331900242</v>
      </c>
      <c r="R41" s="206">
        <f>ISI!R37+NFM!R53+CHI!R42+NMM!R41+PPA!R42+FBT!R22+TRE!R22+MAE!R22+TEL!R22+WWP!R22+OIS!R22</f>
        <v>2234.8977644024076</v>
      </c>
      <c r="S41" s="206">
        <f>ISI!S37+NFM!S53+CHI!S42+NMM!S41+PPA!S42+FBT!S22+TRE!S22+MAE!S22+TEL!S22+WWP!S22+OIS!S22</f>
        <v>2194.7597592433367</v>
      </c>
      <c r="T41" s="206">
        <f>ISI!T37+NFM!T53+CHI!T42+NMM!T41+PPA!T42+FBT!T22+TRE!T22+MAE!T22+TEL!T22+WWP!T22+OIS!T22</f>
        <v>2494.0766122098021</v>
      </c>
      <c r="U41" s="206">
        <f>ISI!U37+NFM!U53+CHI!U42+NMM!U41+PPA!U42+FBT!U22+TRE!U22+MAE!U22+TEL!U22+WWP!U22+OIS!U22</f>
        <v>2316.6236457437662</v>
      </c>
      <c r="V41" s="206">
        <f>ISI!V37+NFM!V53+CHI!V42+NMM!V41+PPA!V42+FBT!V22+TRE!V22+MAE!V22+TEL!V22+WWP!V22+OIS!V22</f>
        <v>2141.2668099742041</v>
      </c>
      <c r="W41" s="206">
        <f>ISI!W37+NFM!W53+CHI!W42+NMM!W41+PPA!W42+FBT!W22+TRE!W22+MAE!W22+TEL!W22+WWP!W22+OIS!W22</f>
        <v>2124.9614789337911</v>
      </c>
    </row>
    <row r="42" spans="1:23" ht="12" customHeight="1" x14ac:dyDescent="0.25">
      <c r="A42" s="19" t="s">
        <v>37</v>
      </c>
      <c r="B42" s="207">
        <f t="shared" ref="B42:W42" si="3">SUM(B43:B48)</f>
        <v>453.35339638865008</v>
      </c>
      <c r="C42" s="207">
        <f t="shared" si="3"/>
        <v>635.80782459157354</v>
      </c>
      <c r="D42" s="207">
        <f t="shared" si="3"/>
        <v>758.52682717110918</v>
      </c>
      <c r="E42" s="207">
        <f t="shared" si="3"/>
        <v>1502.2212381771278</v>
      </c>
      <c r="F42" s="207">
        <f t="shared" si="3"/>
        <v>2051.4687876182288</v>
      </c>
      <c r="G42" s="207">
        <f t="shared" si="3"/>
        <v>2355.5321582115216</v>
      </c>
      <c r="H42" s="207">
        <f t="shared" si="3"/>
        <v>2332.6245915735162</v>
      </c>
      <c r="I42" s="207">
        <f t="shared" si="3"/>
        <v>2923.0466036113494</v>
      </c>
      <c r="J42" s="207">
        <f t="shared" si="3"/>
        <v>2774.0858985382629</v>
      </c>
      <c r="K42" s="207">
        <f t="shared" si="3"/>
        <v>3082.9285468615644</v>
      </c>
      <c r="L42" s="207">
        <f t="shared" si="3"/>
        <v>3637.7308684436812</v>
      </c>
      <c r="M42" s="207">
        <f t="shared" si="3"/>
        <v>3805.6098022355982</v>
      </c>
      <c r="N42" s="207">
        <f t="shared" si="3"/>
        <v>3555.4644883920896</v>
      </c>
      <c r="O42" s="207">
        <f t="shared" si="3"/>
        <v>3639.184522785898</v>
      </c>
      <c r="P42" s="207">
        <f t="shared" si="3"/>
        <v>3734.4631126397239</v>
      </c>
      <c r="Q42" s="207">
        <f t="shared" si="3"/>
        <v>3644.2239896818569</v>
      </c>
      <c r="R42" s="207">
        <f t="shared" si="3"/>
        <v>3906.5262252794491</v>
      </c>
      <c r="S42" s="207">
        <f t="shared" si="3"/>
        <v>3885.0485812553748</v>
      </c>
      <c r="T42" s="207">
        <f t="shared" si="3"/>
        <v>3997.6168529664656</v>
      </c>
      <c r="U42" s="207">
        <f t="shared" si="3"/>
        <v>4017.809286328461</v>
      </c>
      <c r="V42" s="207">
        <f t="shared" si="3"/>
        <v>4051.3907136715379</v>
      </c>
      <c r="W42" s="207">
        <f t="shared" si="3"/>
        <v>4121.3509028374883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334.38426483233019</v>
      </c>
      <c r="C43" s="206">
        <f>ISI!C39+NFM!C55+CHI!C44+NMM!C43+PPA!C44+FBT!C24+TRE!C24+MAE!C24+TEL!C24+WWP!C24+OIS!C24</f>
        <v>334.38426483233019</v>
      </c>
      <c r="D43" s="206">
        <f>ISI!D39+NFM!D55+CHI!D44+NMM!D43+PPA!D44+FBT!D24+TRE!D24+MAE!D24+TEL!D24+WWP!D24+OIS!D24</f>
        <v>334.38426483233019</v>
      </c>
      <c r="E43" s="206">
        <f>ISI!E39+NFM!E55+CHI!E44+NMM!E43+PPA!E44+FBT!E24+TRE!E24+MAE!E24+TEL!E24+WWP!E24+OIS!E24</f>
        <v>1473.6793637145311</v>
      </c>
      <c r="F43" s="206">
        <f>ISI!F39+NFM!F55+CHI!F44+NMM!F43+PPA!F44+FBT!F24+TRE!F24+MAE!F24+TEL!F24+WWP!F24+OIS!F24</f>
        <v>2027.9450558899398</v>
      </c>
      <c r="G43" s="206">
        <f>ISI!G39+NFM!G55+CHI!G44+NMM!G43+PPA!G44+FBT!G24+TRE!G24+MAE!G24+TEL!G24+WWP!G24+OIS!G24</f>
        <v>2319.9818572656918</v>
      </c>
      <c r="H43" s="206">
        <f>ISI!H39+NFM!H55+CHI!H44+NMM!H43+PPA!H44+FBT!H24+TRE!H24+MAE!H24+TEL!H24+WWP!H24+OIS!H24</f>
        <v>2310.2134135855545</v>
      </c>
      <c r="I43" s="206">
        <f>ISI!I39+NFM!I55+CHI!I44+NMM!I43+PPA!I44+FBT!I24+TRE!I24+MAE!I24+TEL!I24+WWP!I24+OIS!I24</f>
        <v>2856.9791057609623</v>
      </c>
      <c r="J43" s="206">
        <f>ISI!J39+NFM!J55+CHI!J44+NMM!J43+PPA!J44+FBT!J24+TRE!J24+MAE!J24+TEL!J24+WWP!J24+OIS!J24</f>
        <v>2667.4071367153911</v>
      </c>
      <c r="K43" s="206">
        <f>ISI!K39+NFM!K55+CHI!K44+NMM!K43+PPA!K44+FBT!K24+TRE!K24+MAE!K24+TEL!K24+WWP!K24+OIS!K24</f>
        <v>3009.6731728288905</v>
      </c>
      <c r="L43" s="206">
        <f>ISI!L39+NFM!L55+CHI!L44+NMM!L43+PPA!L44+FBT!L24+TRE!L24+MAE!L24+TEL!L24+WWP!L24+OIS!L24</f>
        <v>3433.8874462596741</v>
      </c>
      <c r="M43" s="206">
        <f>ISI!M39+NFM!M55+CHI!M44+NMM!M43+PPA!M44+FBT!M24+TRE!M24+MAE!M24+TEL!M24+WWP!M24+OIS!M24</f>
        <v>3583.595872742907</v>
      </c>
      <c r="N43" s="206">
        <f>ISI!N39+NFM!N55+CHI!N44+NMM!N43+PPA!N44+FBT!N24+TRE!N24+MAE!N24+TEL!N24+WWP!N24+OIS!N24</f>
        <v>3497.8266552020641</v>
      </c>
      <c r="O43" s="206">
        <f>ISI!O39+NFM!O55+CHI!O44+NMM!O43+PPA!O44+FBT!O24+TRE!O24+MAE!O24+TEL!O24+WWP!O24+OIS!O24</f>
        <v>3567.2351676698186</v>
      </c>
      <c r="P43" s="206">
        <f>ISI!P39+NFM!P55+CHI!P44+NMM!P43+PPA!P44+FBT!P24+TRE!P24+MAE!P24+TEL!P24+WWP!P24+OIS!P24</f>
        <v>3659.0714531384342</v>
      </c>
      <c r="Q43" s="206">
        <f>ISI!Q39+NFM!Q55+CHI!Q44+NMM!Q43+PPA!Q44+FBT!Q24+TRE!Q24+MAE!Q24+TEL!Q24+WWP!Q24+OIS!Q24</f>
        <v>3565.06173688736</v>
      </c>
      <c r="R43" s="206">
        <f>ISI!R39+NFM!R55+CHI!R44+NMM!R43+PPA!R44+FBT!R24+TRE!R24+MAE!R24+TEL!R24+WWP!R24+OIS!R24</f>
        <v>3820.6508168529663</v>
      </c>
      <c r="S43" s="206">
        <f>ISI!S39+NFM!S55+CHI!S44+NMM!S43+PPA!S44+FBT!S24+TRE!S24+MAE!S24+TEL!S24+WWP!S24+OIS!S24</f>
        <v>3803.6924333619954</v>
      </c>
      <c r="T43" s="206">
        <f>ISI!T39+NFM!T55+CHI!T44+NMM!T43+PPA!T44+FBT!T24+TRE!T24+MAE!T24+TEL!T24+WWP!T24+OIS!T24</f>
        <v>3858.5314703353388</v>
      </c>
      <c r="U43" s="206">
        <f>ISI!U39+NFM!U55+CHI!U44+NMM!U43+PPA!U44+FBT!U24+TRE!U24+MAE!U24+TEL!U24+WWP!U24+OIS!U24</f>
        <v>3861.6602751504729</v>
      </c>
      <c r="V43" s="206">
        <f>ISI!V39+NFM!V55+CHI!V44+NMM!V43+PPA!V44+FBT!V24+TRE!V24+MAE!V24+TEL!V24+WWP!V24+OIS!V24</f>
        <v>3864.502665520205</v>
      </c>
      <c r="W43" s="206">
        <f>ISI!W39+NFM!W55+CHI!W44+NMM!W43+PPA!W44+FBT!W24+TRE!W24+MAE!W24+TEL!W24+WWP!W24+OIS!W24</f>
        <v>3969.8100601891656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118.96913155631989</v>
      </c>
      <c r="C44" s="206">
        <f>ISI!C40+NFM!C56+CHI!C45+NMM!C44+PPA!C45+FBT!C25+TRE!C25+MAE!C25+TEL!C25+WWP!C25+OIS!C25</f>
        <v>301.42355975924329</v>
      </c>
      <c r="D44" s="206">
        <f>ISI!D40+NFM!D56+CHI!D45+NMM!D44+PPA!D45+FBT!D25+TRE!D25+MAE!D25+TEL!D25+WWP!D25+OIS!D25</f>
        <v>424.14256233877899</v>
      </c>
      <c r="E44" s="206">
        <f>ISI!E40+NFM!E56+CHI!E45+NMM!E44+PPA!E45+FBT!E25+TRE!E25+MAE!E25+TEL!E25+WWP!E25+OIS!E25</f>
        <v>11.870679277730009</v>
      </c>
      <c r="F44" s="206">
        <f>ISI!F40+NFM!F56+CHI!F45+NMM!F44+PPA!F45+FBT!F25+TRE!F25+MAE!F25+TEL!F25+WWP!F25+OIS!F25</f>
        <v>18.940584694754946</v>
      </c>
      <c r="G44" s="206">
        <f>ISI!G40+NFM!G56+CHI!G45+NMM!G44+PPA!G45+FBT!G25+TRE!G25+MAE!G25+TEL!G25+WWP!G25+OIS!G25</f>
        <v>26.416251074806532</v>
      </c>
      <c r="H44" s="206">
        <f>ISI!H40+NFM!H56+CHI!H45+NMM!H44+PPA!H45+FBT!H25+TRE!H25+MAE!H25+TEL!H25+WWP!H25+OIS!H25</f>
        <v>14.593551160791058</v>
      </c>
      <c r="I44" s="206">
        <f>ISI!I40+NFM!I56+CHI!I45+NMM!I44+PPA!I45+FBT!I25+TRE!I25+MAE!I25+TEL!I25+WWP!I25+OIS!I25</f>
        <v>48.8201203783319</v>
      </c>
      <c r="J44" s="206">
        <f>ISI!J40+NFM!J56+CHI!J45+NMM!J44+PPA!J45+FBT!J25+TRE!J25+MAE!J25+TEL!J25+WWP!J25+OIS!J25</f>
        <v>41.272484952708517</v>
      </c>
      <c r="K44" s="206">
        <f>ISI!K40+NFM!K56+CHI!K45+NMM!K44+PPA!K45+FBT!K25+TRE!K25+MAE!K25+TEL!K25+WWP!K25+OIS!K25</f>
        <v>36.113499570077387</v>
      </c>
      <c r="L44" s="206">
        <f>ISI!L40+NFM!L56+CHI!L45+NMM!L44+PPA!L45+FBT!L25+TRE!L25+MAE!L25+TEL!L25+WWP!L25+OIS!L25</f>
        <v>155.56027515047296</v>
      </c>
      <c r="M44" s="206">
        <f>ISI!M40+NFM!M56+CHI!M45+NMM!M44+PPA!M45+FBT!M25+TRE!M25+MAE!M25+TEL!M25+WWP!M25+OIS!M25</f>
        <v>186.82510748065343</v>
      </c>
      <c r="N44" s="206">
        <f>ISI!N40+NFM!N56+CHI!N45+NMM!N44+PPA!N45+FBT!N25+TRE!N25+MAE!N25+TEL!N25+WWP!N25+OIS!N25</f>
        <v>46.598882201203786</v>
      </c>
      <c r="O44" s="206">
        <f>ISI!O40+NFM!O56+CHI!O45+NMM!O44+PPA!O45+FBT!O25+TRE!O25+MAE!O25+TEL!O25+WWP!O25+OIS!O25</f>
        <v>51.686242476354252</v>
      </c>
      <c r="P44" s="206">
        <f>ISI!P40+NFM!P56+CHI!P45+NMM!P44+PPA!P45+FBT!P25+TRE!P25+MAE!P25+TEL!P25+WWP!P25+OIS!P25</f>
        <v>52.928202923473769</v>
      </c>
      <c r="Q44" s="206">
        <f>ISI!Q40+NFM!Q56+CHI!Q45+NMM!Q44+PPA!Q45+FBT!Q25+TRE!Q25+MAE!Q25+TEL!Q25+WWP!Q25+OIS!Q25</f>
        <v>60.332588134135847</v>
      </c>
      <c r="R44" s="206">
        <f>ISI!R40+NFM!R56+CHI!R45+NMM!R44+PPA!R45+FBT!R25+TRE!R25+MAE!R25+TEL!R25+WWP!R25+OIS!R25</f>
        <v>63.986672398968174</v>
      </c>
      <c r="S44" s="206">
        <f>ISI!S40+NFM!S56+CHI!S45+NMM!S44+PPA!S45+FBT!S25+TRE!S25+MAE!S25+TEL!S25+WWP!S25+OIS!S25</f>
        <v>61.550644883920896</v>
      </c>
      <c r="T44" s="206">
        <f>ISI!T40+NFM!T56+CHI!T45+NMM!T44+PPA!T45+FBT!T25+TRE!T25+MAE!T25+TEL!T25+WWP!T25+OIS!T25</f>
        <v>65.515305245055899</v>
      </c>
      <c r="U44" s="206">
        <f>ISI!U40+NFM!U56+CHI!U45+NMM!U44+PPA!U45+FBT!U25+TRE!U25+MAE!U25+TEL!U25+WWP!U25+OIS!U25</f>
        <v>79.463972484952691</v>
      </c>
      <c r="V44" s="206">
        <f>ISI!V40+NFM!V56+CHI!V45+NMM!V44+PPA!V45+FBT!V25+TRE!V25+MAE!V25+TEL!V25+WWP!V25+OIS!V25</f>
        <v>87.704299226139298</v>
      </c>
      <c r="W44" s="206">
        <f>ISI!W40+NFM!W56+CHI!W45+NMM!W44+PPA!W45+FBT!W25+TRE!W25+MAE!W25+TEL!W25+WWP!W25+OIS!W25</f>
        <v>69.217626827171102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16.671195184866725</v>
      </c>
      <c r="F45" s="206">
        <f>ISI!F41+NFM!F57+CHI!F46+NMM!F45+PPA!F46+FBT!F26+TRE!F26+MAE!F26+TEL!F26+WWP!F26+OIS!F26</f>
        <v>4.5831470335339635</v>
      </c>
      <c r="G45" s="206">
        <f>ISI!G41+NFM!G57+CHI!G46+NMM!G45+PPA!G46+FBT!G26+TRE!G26+MAE!G26+TEL!G26+WWP!G26+OIS!G26</f>
        <v>9.1340498710232154</v>
      </c>
      <c r="H45" s="206">
        <f>ISI!H41+NFM!H57+CHI!H46+NMM!H45+PPA!H46+FBT!H26+TRE!H26+MAE!H26+TEL!H26+WWP!H26+OIS!H26</f>
        <v>7.81762682717111</v>
      </c>
      <c r="I45" s="206">
        <f>ISI!I41+NFM!I57+CHI!I46+NMM!I45+PPA!I46+FBT!I26+TRE!I26+MAE!I26+TEL!I26+WWP!I26+OIS!I26</f>
        <v>17.247377472055028</v>
      </c>
      <c r="J45" s="206">
        <f>ISI!J41+NFM!J57+CHI!J46+NMM!J45+PPA!J46+FBT!J26+TRE!J26+MAE!J26+TEL!J26+WWP!J26+OIS!J26</f>
        <v>65.406276870163367</v>
      </c>
      <c r="K45" s="206">
        <f>ISI!K41+NFM!K57+CHI!K46+NMM!K45+PPA!K46+FBT!K26+TRE!K26+MAE!K26+TEL!K26+WWP!K26+OIS!K26</f>
        <v>37.141874462596718</v>
      </c>
      <c r="L45" s="206">
        <f>ISI!L41+NFM!L57+CHI!L46+NMM!L45+PPA!L46+FBT!L26+TRE!L26+MAE!L26+TEL!L26+WWP!L26+OIS!L26</f>
        <v>48.283147033533957</v>
      </c>
      <c r="M45" s="206">
        <f>ISI!M41+NFM!M57+CHI!M46+NMM!M45+PPA!M46+FBT!M26+TRE!M26+MAE!M26+TEL!M26+WWP!M26+OIS!M26</f>
        <v>35.188822012037832</v>
      </c>
      <c r="N45" s="206">
        <f>ISI!N41+NFM!N57+CHI!N46+NMM!N45+PPA!N46+FBT!N26+TRE!N26+MAE!N26+TEL!N26+WWP!N26+OIS!N26</f>
        <v>11.038950988822011</v>
      </c>
      <c r="O45" s="206">
        <f>ISI!O41+NFM!O57+CHI!O46+NMM!O45+PPA!O46+FBT!O26+TRE!O26+MAE!O26+TEL!O26+WWP!O26+OIS!O26</f>
        <v>20.263112639724845</v>
      </c>
      <c r="P45" s="206">
        <f>ISI!P41+NFM!P57+CHI!P46+NMM!P45+PPA!P46+FBT!P26+TRE!P26+MAE!P26+TEL!P26+WWP!P26+OIS!P26</f>
        <v>22.46345657781599</v>
      </c>
      <c r="Q45" s="206">
        <f>ISI!Q41+NFM!Q57+CHI!Q46+NMM!Q45+PPA!Q46+FBT!Q26+TRE!Q26+MAE!Q26+TEL!Q26+WWP!Q26+OIS!Q26</f>
        <v>18.829664660361132</v>
      </c>
      <c r="R45" s="206">
        <f>ISI!R41+NFM!R57+CHI!R46+NMM!R45+PPA!R46+FBT!R26+TRE!R26+MAE!R26+TEL!R26+WWP!R26+OIS!R26</f>
        <v>21.888736027515037</v>
      </c>
      <c r="S45" s="206">
        <f>ISI!S41+NFM!S57+CHI!S46+NMM!S45+PPA!S46+FBT!S26+TRE!S26+MAE!S26+TEL!S26+WWP!S26+OIS!S26</f>
        <v>19.805503009458302</v>
      </c>
      <c r="T45" s="206">
        <f>ISI!T41+NFM!T57+CHI!T46+NMM!T45+PPA!T46+FBT!T26+TRE!T26+MAE!T26+TEL!T26+WWP!T26+OIS!T26</f>
        <v>62.75030094582975</v>
      </c>
      <c r="U45" s="206">
        <f>ISI!U41+NFM!U57+CHI!U46+NMM!U45+PPA!U46+FBT!U26+TRE!U26+MAE!U26+TEL!U26+WWP!U26+OIS!U26</f>
        <v>65.578675838349099</v>
      </c>
      <c r="V45" s="206">
        <f>ISI!V41+NFM!V57+CHI!V46+NMM!V45+PPA!V46+FBT!V26+TRE!V26+MAE!V26+TEL!V26+WWP!V26+OIS!V26</f>
        <v>88.029578675838337</v>
      </c>
      <c r="W45" s="206">
        <f>ISI!W41+NFM!W57+CHI!W46+NMM!W45+PPA!W46+FBT!W26+TRE!W26+MAE!W26+TEL!W26+WWP!W26+OIS!W26</f>
        <v>70.285296646603598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0.21504729148753216</v>
      </c>
      <c r="U46" s="206">
        <f>ISI!U42+NFM!U58+CHI!U47+NMM!U46+PPA!U47+FBT!U27+TRE!U27+MAE!U27+TEL!U27+WWP!U27+OIS!U27</f>
        <v>0.11943250214961304</v>
      </c>
      <c r="V46" s="206">
        <f>ISI!V42+NFM!V58+CHI!V47+NMM!V46+PPA!V47+FBT!V27+TRE!V27+MAE!V27+TEL!V27+WWP!V27+OIS!V27</f>
        <v>7.1711092003439378E-2</v>
      </c>
      <c r="W46" s="206">
        <f>ISI!W42+NFM!W58+CHI!W47+NMM!W46+PPA!W47+FBT!W27+TRE!W27+MAE!W27+TEL!W27+WWP!W27+OIS!W27</f>
        <v>7.1711092003439378E-2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0.38220120378331895</v>
      </c>
      <c r="W47" s="206">
        <f>ISI!W43+NFM!W59+CHI!W48+NMM!W47+PPA!W48+FBT!W28+TRE!W28+MAE!W28+TEL!W28+WWP!W28+OIS!W28</f>
        <v>7.1711092003439378E-2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10.604729148753222</v>
      </c>
      <c r="U48" s="206">
        <f>ISI!U44+NFM!U60+CHI!U49+NMM!U48+PPA!U49+FBT!U29+TRE!U29+MAE!U29+TEL!U29+WWP!U29+OIS!U29</f>
        <v>10.986930352536538</v>
      </c>
      <c r="V48" s="206">
        <f>ISI!V44+NFM!V60+CHI!V49+NMM!V48+PPA!V49+FBT!V29+TRE!V29+MAE!V29+TEL!V29+WWP!V29+OIS!V29</f>
        <v>10.700257953568361</v>
      </c>
      <c r="W48" s="206">
        <f>ISI!W44+NFM!W60+CHI!W49+NMM!W48+PPA!W49+FBT!W29+TRE!W29+MAE!W29+TEL!W29+WWP!W29+OIS!W29</f>
        <v>11.8944969905417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900.47291487532232</v>
      </c>
      <c r="C49" s="208">
        <f>ISI!C45+NFM!C61+CHI!C50+NMM!C49+PPA!C50+FBT!C30+TRE!C30+MAE!C30+TEL!C30+WWP!C30+OIS!C30</f>
        <v>914.99466895958722</v>
      </c>
      <c r="D49" s="208">
        <f>ISI!D45+NFM!D61+CHI!D50+NMM!D49+PPA!D50+FBT!D30+TRE!D30+MAE!D30+TEL!D30+WWP!D30+OIS!D30</f>
        <v>901.30894239036957</v>
      </c>
      <c r="E49" s="208">
        <f>ISI!E45+NFM!E61+CHI!E50+NMM!E49+PPA!E50+FBT!E30+TRE!E30+MAE!E30+TEL!E30+WWP!E30+OIS!E30</f>
        <v>2555.3644883920888</v>
      </c>
      <c r="F49" s="208">
        <f>ISI!F45+NFM!F61+CHI!F50+NMM!F49+PPA!F50+FBT!F30+TRE!F30+MAE!F30+TEL!F30+WWP!F30+OIS!F30</f>
        <v>2517.0535683576959</v>
      </c>
      <c r="G49" s="208">
        <f>ISI!G45+NFM!G61+CHI!G50+NMM!G49+PPA!G50+FBT!G30+TRE!G30+MAE!G30+TEL!G30+WWP!G30+OIS!G30</f>
        <v>2712.6445399828035</v>
      </c>
      <c r="H49" s="208">
        <f>ISI!H45+NFM!H61+CHI!H50+NMM!H49+PPA!H50+FBT!H30+TRE!H30+MAE!H30+TEL!H30+WWP!H30+OIS!H30</f>
        <v>3535.4447119518481</v>
      </c>
      <c r="I49" s="208">
        <f>ISI!I45+NFM!I61+CHI!I50+NMM!I49+PPA!I50+FBT!I30+TRE!I30+MAE!I30+TEL!I30+WWP!I30+OIS!I30</f>
        <v>3618.5629406706794</v>
      </c>
      <c r="J49" s="208">
        <f>ISI!J45+NFM!J61+CHI!J50+NMM!J49+PPA!J50+FBT!J30+TRE!J30+MAE!J30+TEL!J30+WWP!J30+OIS!J30</f>
        <v>3589.9255374032678</v>
      </c>
      <c r="K49" s="208">
        <f>ISI!K45+NFM!K61+CHI!K50+NMM!K49+PPA!K50+FBT!K30+TRE!K30+MAE!K30+TEL!K30+WWP!K30+OIS!K30</f>
        <v>3626.1105760963019</v>
      </c>
      <c r="L49" s="208">
        <f>ISI!L45+NFM!L61+CHI!L50+NMM!L49+PPA!L50+FBT!L30+TRE!L30+MAE!L30+TEL!L30+WWP!L30+OIS!L30</f>
        <v>3487.675580395528</v>
      </c>
      <c r="M49" s="208">
        <f>ISI!M45+NFM!M61+CHI!M50+NMM!M49+PPA!M50+FBT!M30+TRE!M30+MAE!M30+TEL!M30+WWP!M30+OIS!M30</f>
        <v>4048.3423903697344</v>
      </c>
      <c r="N49" s="208">
        <f>ISI!N45+NFM!N61+CHI!N50+NMM!N49+PPA!N50+FBT!N30+TRE!N30+MAE!N30+TEL!N30+WWP!N30+OIS!N30</f>
        <v>4498.1848667239901</v>
      </c>
      <c r="O49" s="208">
        <f>ISI!O45+NFM!O61+CHI!O50+NMM!O49+PPA!O50+FBT!O30+TRE!O30+MAE!O30+TEL!O30+WWP!O30+OIS!O30</f>
        <v>4528.231728288908</v>
      </c>
      <c r="P49" s="208">
        <f>ISI!P45+NFM!P61+CHI!P50+NMM!P49+PPA!P50+FBT!P30+TRE!P30+MAE!P30+TEL!P30+WWP!P30+OIS!P30</f>
        <v>4160.8389509888229</v>
      </c>
      <c r="Q49" s="208">
        <f>ISI!Q45+NFM!Q61+CHI!Q50+NMM!Q49+PPA!Q50+FBT!Q30+TRE!Q30+MAE!Q30+TEL!Q30+WWP!Q30+OIS!Q30</f>
        <v>4142.3043852106612</v>
      </c>
      <c r="R49" s="208">
        <f>ISI!R45+NFM!R61+CHI!R50+NMM!R49+PPA!R50+FBT!R30+TRE!R30+MAE!R30+TEL!R30+WWP!R30+OIS!R30</f>
        <v>4273.2157351676697</v>
      </c>
      <c r="S49" s="208">
        <f>ISI!S45+NFM!S61+CHI!S50+NMM!S49+PPA!S50+FBT!S30+TRE!S30+MAE!S30+TEL!S30+WWP!S30+OIS!S30</f>
        <v>4110.3705932932071</v>
      </c>
      <c r="T49" s="208">
        <f>ISI!T45+NFM!T61+CHI!T50+NMM!T49+PPA!T50+FBT!T30+TRE!T30+MAE!T30+TEL!T30+WWP!T30+OIS!T30</f>
        <v>4573.0390369733441</v>
      </c>
      <c r="U49" s="208">
        <f>ISI!U45+NFM!U61+CHI!U50+NMM!U49+PPA!U50+FBT!U30+TRE!U30+MAE!U30+TEL!U30+WWP!U30+OIS!U30</f>
        <v>4280.4288907996552</v>
      </c>
      <c r="V49" s="208">
        <f>ISI!V45+NFM!V61+CHI!V50+NMM!V49+PPA!V50+FBT!V30+TRE!V30+MAE!V30+TEL!V30+WWP!V30+OIS!V30</f>
        <v>4013.2320722269992</v>
      </c>
      <c r="W49" s="208">
        <f>ISI!W45+NFM!W61+CHI!W50+NMM!W49+PPA!W50+FBT!W30+TRE!W30+MAE!W30+TEL!W30+WWP!W30+OIS!W30</f>
        <v>4247.0861564918314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18193.46517626827</v>
      </c>
      <c r="C50" s="209">
        <f>ISI!C46+NFM!C62+CHI!C51+NMM!C50+PPA!C51+FBT!C31+TRE!C31+MAE!C31+TEL!C31+WWP!C31+OIS!C31</f>
        <v>18850.128976784174</v>
      </c>
      <c r="D50" s="209">
        <f>ISI!D46+NFM!D62+CHI!D51+NMM!D50+PPA!D51+FBT!D31+TRE!D31+MAE!D31+TEL!D31+WWP!D31+OIS!D31</f>
        <v>18966.466036113499</v>
      </c>
      <c r="E50" s="209">
        <f>ISI!E46+NFM!E62+CHI!E51+NMM!E50+PPA!E51+FBT!E31+TRE!E31+MAE!E31+TEL!E31+WWP!E31+OIS!E31</f>
        <v>18959.759243336197</v>
      </c>
      <c r="F50" s="209">
        <f>ISI!F46+NFM!F62+CHI!F51+NMM!F50+PPA!F51+FBT!F31+TRE!F31+MAE!F31+TEL!F31+WWP!F31+OIS!F31</f>
        <v>19527.429062768701</v>
      </c>
      <c r="G50" s="209">
        <f>ISI!G46+NFM!G62+CHI!G51+NMM!G50+PPA!G51+FBT!G31+TRE!G31+MAE!G31+TEL!G31+WWP!G31+OIS!G31</f>
        <v>19824.677558039552</v>
      </c>
      <c r="H50" s="209">
        <f>ISI!H46+NFM!H62+CHI!H51+NMM!H50+PPA!H51+FBT!H31+TRE!H31+MAE!H31+TEL!H31+WWP!H31+OIS!H31</f>
        <v>19931.470335339636</v>
      </c>
      <c r="I50" s="209">
        <f>ISI!I46+NFM!I62+CHI!I51+NMM!I50+PPA!I51+FBT!I31+TRE!I31+MAE!I31+TEL!I31+WWP!I31+OIS!I31</f>
        <v>20576.698194325021</v>
      </c>
      <c r="J50" s="209">
        <f>ISI!J46+NFM!J62+CHI!J51+NMM!J50+PPA!J51+FBT!J31+TRE!J31+MAE!J31+TEL!J31+WWP!J31+OIS!J31</f>
        <v>20203.439380911434</v>
      </c>
      <c r="K50" s="209">
        <f>ISI!K46+NFM!K62+CHI!K51+NMM!K50+PPA!K51+FBT!K31+TRE!K31+MAE!K31+TEL!K31+WWP!K31+OIS!K31</f>
        <v>17370.679277730007</v>
      </c>
      <c r="L50" s="209">
        <f>ISI!L46+NFM!L62+CHI!L51+NMM!L50+PPA!L51+FBT!L31+TRE!L31+MAE!L31+TEL!L31+WWP!L31+OIS!L31</f>
        <v>19647.893379191744</v>
      </c>
      <c r="M50" s="209">
        <f>ISI!M46+NFM!M62+CHI!M51+NMM!M50+PPA!M51+FBT!M31+TRE!M31+MAE!M31+TEL!M31+WWP!M31+OIS!M31</f>
        <v>20140.498710232157</v>
      </c>
      <c r="N50" s="209">
        <f>ISI!N46+NFM!N62+CHI!N51+NMM!N50+PPA!N51+FBT!N31+TRE!N31+MAE!N31+TEL!N31+WWP!N31+OIS!N31</f>
        <v>19827.343078245915</v>
      </c>
      <c r="O50" s="209">
        <f>ISI!O46+NFM!O62+CHI!O51+NMM!O50+PPA!O51+FBT!O31+TRE!O31+MAE!O31+TEL!O31+WWP!O31+OIS!O31</f>
        <v>19591.573516766981</v>
      </c>
      <c r="P50" s="209">
        <f>ISI!P46+NFM!P62+CHI!P51+NMM!P50+PPA!P51+FBT!P31+TRE!P31+MAE!P31+TEL!P31+WWP!P31+OIS!P31</f>
        <v>20022.527944969905</v>
      </c>
      <c r="Q50" s="209">
        <f>ISI!Q46+NFM!Q62+CHI!Q51+NMM!Q50+PPA!Q51+FBT!Q31+TRE!Q31+MAE!Q31+TEL!Q31+WWP!Q31+OIS!Q31</f>
        <v>19675.408426483231</v>
      </c>
      <c r="R50" s="209">
        <f>ISI!R46+NFM!R62+CHI!R51+NMM!R50+PPA!R51+FBT!R31+TRE!R31+MAE!R31+TEL!R31+WWP!R31+OIS!R31</f>
        <v>19825.795356835773</v>
      </c>
      <c r="S50" s="209">
        <f>ISI!S46+NFM!S62+CHI!S51+NMM!S50+PPA!S51+FBT!S31+TRE!S31+MAE!S31+TEL!S31+WWP!S31+OIS!S31</f>
        <v>19967.927773000858</v>
      </c>
      <c r="T50" s="209">
        <f>ISI!T46+NFM!T62+CHI!T51+NMM!T50+PPA!T51+FBT!T31+TRE!T31+MAE!T31+TEL!T31+WWP!T31+OIS!T31</f>
        <v>19838.693035253651</v>
      </c>
      <c r="U50" s="209">
        <f>ISI!U46+NFM!U62+CHI!U51+NMM!U50+PPA!U51+FBT!U31+TRE!U31+MAE!U31+TEL!U31+WWP!U31+OIS!U31</f>
        <v>19197.506448839209</v>
      </c>
      <c r="V50" s="209">
        <f>ISI!V46+NFM!V62+CHI!V51+NMM!V50+PPA!V51+FBT!V31+TRE!V31+MAE!V31+TEL!V31+WWP!V31+OIS!V31</f>
        <v>18196.818572656921</v>
      </c>
      <c r="W50" s="209">
        <f>ISI!W46+NFM!W62+CHI!W51+NMM!W50+PPA!W51+FBT!W31+TRE!W31+MAE!W31+TEL!W31+WWP!W31+OIS!W31</f>
        <v>18858.813413585554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51402.396216681009</v>
      </c>
      <c r="C51" s="212">
        <f t="shared" si="4"/>
        <v>50489.309544282027</v>
      </c>
      <c r="D51" s="212">
        <f t="shared" si="4"/>
        <v>50740.138865004294</v>
      </c>
      <c r="E51" s="212">
        <f t="shared" si="4"/>
        <v>53318.845657781603</v>
      </c>
      <c r="F51" s="212">
        <f t="shared" si="4"/>
        <v>54200.582373172823</v>
      </c>
      <c r="G51" s="212">
        <f t="shared" si="4"/>
        <v>54516.457007738602</v>
      </c>
      <c r="H51" s="212">
        <f t="shared" si="4"/>
        <v>55561.963284608762</v>
      </c>
      <c r="I51" s="212">
        <f t="shared" si="4"/>
        <v>57769.581857265694</v>
      </c>
      <c r="J51" s="212">
        <f t="shared" si="4"/>
        <v>57047.381427343062</v>
      </c>
      <c r="K51" s="212">
        <f t="shared" si="4"/>
        <v>50487.291659501287</v>
      </c>
      <c r="L51" s="212">
        <f t="shared" si="4"/>
        <v>56668.913929492723</v>
      </c>
      <c r="M51" s="212">
        <f t="shared" si="4"/>
        <v>57409.744625967331</v>
      </c>
      <c r="N51" s="212">
        <f t="shared" si="4"/>
        <v>56712.955631986231</v>
      </c>
      <c r="O51" s="212">
        <f t="shared" si="4"/>
        <v>56347.485640584688</v>
      </c>
      <c r="P51" s="212">
        <f t="shared" si="4"/>
        <v>55725.644453998284</v>
      </c>
      <c r="Q51" s="212">
        <f t="shared" si="4"/>
        <v>56067.590283748912</v>
      </c>
      <c r="R51" s="212">
        <f t="shared" si="4"/>
        <v>56677.082717110912</v>
      </c>
      <c r="S51" s="212">
        <f t="shared" si="4"/>
        <v>57146.088907996564</v>
      </c>
      <c r="T51" s="212">
        <f t="shared" si="4"/>
        <v>57090.091487532249</v>
      </c>
      <c r="U51" s="212">
        <f t="shared" si="4"/>
        <v>55649.345399828038</v>
      </c>
      <c r="V51" s="212">
        <f t="shared" si="4"/>
        <v>54762.640670679277</v>
      </c>
      <c r="W51" s="212">
        <f t="shared" si="4"/>
        <v>56214.334823731726</v>
      </c>
    </row>
    <row r="52" spans="1:23" ht="12" customHeight="1" x14ac:dyDescent="0.25">
      <c r="A52" s="17" t="s">
        <v>16</v>
      </c>
      <c r="B52" s="211">
        <f>ISI!B$47</f>
        <v>8509.3245055889947</v>
      </c>
      <c r="C52" s="211">
        <f>ISI!C$47</f>
        <v>8062.2378331900236</v>
      </c>
      <c r="D52" s="211">
        <f>ISI!D$47</f>
        <v>8192.2288048151331</v>
      </c>
      <c r="E52" s="211">
        <f>ISI!E$47</f>
        <v>9244.4992261392927</v>
      </c>
      <c r="F52" s="211">
        <f>ISI!F$47</f>
        <v>8763.8128976784174</v>
      </c>
      <c r="G52" s="211">
        <f>ISI!G$47</f>
        <v>8150.8110060189165</v>
      </c>
      <c r="H52" s="211">
        <f>ISI!H$47</f>
        <v>9425.9515047291461</v>
      </c>
      <c r="I52" s="211">
        <f>ISI!I$47</f>
        <v>8473.0515047291483</v>
      </c>
      <c r="J52" s="211">
        <f>ISI!J$47</f>
        <v>8342.6175408426479</v>
      </c>
      <c r="K52" s="211">
        <f>ISI!K$47</f>
        <v>6416.558813413586</v>
      </c>
      <c r="L52" s="211">
        <f>ISI!L$47</f>
        <v>7900.4030094582986</v>
      </c>
      <c r="M52" s="211">
        <f>ISI!M$47</f>
        <v>8576.8531384350827</v>
      </c>
      <c r="N52" s="211">
        <f>ISI!N$47</f>
        <v>7957.1011177987948</v>
      </c>
      <c r="O52" s="211">
        <f>ISI!O$47</f>
        <v>7707.2934651762671</v>
      </c>
      <c r="P52" s="211">
        <f>ISI!P$47</f>
        <v>7434.5177128116957</v>
      </c>
      <c r="Q52" s="211">
        <f>ISI!Q$47</f>
        <v>7731.2809114359425</v>
      </c>
      <c r="R52" s="211">
        <f>ISI!R$47</f>
        <v>7675.4949269131548</v>
      </c>
      <c r="S52" s="211">
        <f>ISI!S$47</f>
        <v>7630.3767841788449</v>
      </c>
      <c r="T52" s="211">
        <f>ISI!T$47</f>
        <v>7672.0186547796711</v>
      </c>
      <c r="U52" s="211">
        <f>ISI!U$47</f>
        <v>7120.7577765313608</v>
      </c>
      <c r="V52" s="211">
        <f>ISI!V$47</f>
        <v>6512.9251283831582</v>
      </c>
      <c r="W52" s="211">
        <f>ISI!W$47</f>
        <v>6940.6514218612992</v>
      </c>
    </row>
    <row r="53" spans="1:23" ht="12" customHeight="1" x14ac:dyDescent="0.25">
      <c r="A53" s="18" t="s">
        <v>41</v>
      </c>
      <c r="B53" s="206">
        <f>ISI!B$48</f>
        <v>7115.0292105220014</v>
      </c>
      <c r="C53" s="206">
        <f>ISI!C$48</f>
        <v>6702.3949066431451</v>
      </c>
      <c r="D53" s="206">
        <f>ISI!D$48</f>
        <v>6814.9827905997508</v>
      </c>
      <c r="E53" s="206">
        <f>ISI!E$48</f>
        <v>7700.9622761577666</v>
      </c>
      <c r="F53" s="206">
        <f>ISI!F$48</f>
        <v>7229.3869342428898</v>
      </c>
      <c r="G53" s="206">
        <f>ISI!G$48</f>
        <v>6710.2861254929476</v>
      </c>
      <c r="H53" s="206">
        <f>ISI!H$48</f>
        <v>7772.3755075705039</v>
      </c>
      <c r="I53" s="206">
        <f>ISI!I$48</f>
        <v>6944.8962977251831</v>
      </c>
      <c r="J53" s="206">
        <f>ISI!J$48</f>
        <v>6797.434361356999</v>
      </c>
      <c r="K53" s="206">
        <f>ISI!K$48</f>
        <v>5132.3070485011913</v>
      </c>
      <c r="L53" s="206">
        <f>ISI!L$48</f>
        <v>6527.3961413874886</v>
      </c>
      <c r="M53" s="206">
        <f>ISI!M$48</f>
        <v>7004.8346549635098</v>
      </c>
      <c r="N53" s="206">
        <f>ISI!N$48</f>
        <v>6472.1688726340171</v>
      </c>
      <c r="O53" s="206">
        <f>ISI!O$48</f>
        <v>6296.974473369618</v>
      </c>
      <c r="P53" s="206">
        <f>ISI!P$48</f>
        <v>6116.4176081091964</v>
      </c>
      <c r="Q53" s="206">
        <f>ISI!Q$48</f>
        <v>6418.3680505088032</v>
      </c>
      <c r="R53" s="206">
        <f>ISI!R$48</f>
        <v>6356.6759026115578</v>
      </c>
      <c r="S53" s="206">
        <f>ISI!S$48</f>
        <v>6302.4004087105404</v>
      </c>
      <c r="T53" s="206">
        <f>ISI!T$48</f>
        <v>6350.5188839663406</v>
      </c>
      <c r="U53" s="206">
        <f>ISI!U$48</f>
        <v>5887.3276381111746</v>
      </c>
      <c r="V53" s="206">
        <f>ISI!V$48</f>
        <v>5292.0252814608557</v>
      </c>
      <c r="W53" s="206">
        <f>ISI!W$48</f>
        <v>5622.8900690978444</v>
      </c>
    </row>
    <row r="54" spans="1:23" ht="12" customHeight="1" x14ac:dyDescent="0.25">
      <c r="A54" s="18" t="s">
        <v>42</v>
      </c>
      <c r="B54" s="206">
        <f>ISI!B$49</f>
        <v>1394.295295066993</v>
      </c>
      <c r="C54" s="206">
        <f>ISI!C$49</f>
        <v>1359.8429265468781</v>
      </c>
      <c r="D54" s="206">
        <f>ISI!D$49</f>
        <v>1377.246014215382</v>
      </c>
      <c r="E54" s="206">
        <f>ISI!E$49</f>
        <v>1543.536949981526</v>
      </c>
      <c r="F54" s="206">
        <f>ISI!F$49</f>
        <v>1534.425963435528</v>
      </c>
      <c r="G54" s="206">
        <f>ISI!G$49</f>
        <v>1440.5248805259689</v>
      </c>
      <c r="H54" s="206">
        <f>ISI!H$49</f>
        <v>1653.5759971586431</v>
      </c>
      <c r="I54" s="206">
        <f>ISI!I$49</f>
        <v>1528.155207003965</v>
      </c>
      <c r="J54" s="206">
        <f>ISI!J$49</f>
        <v>1545.1831794856489</v>
      </c>
      <c r="K54" s="206">
        <f>ISI!K$49</f>
        <v>1284.2517649123949</v>
      </c>
      <c r="L54" s="206">
        <f>ISI!L$49</f>
        <v>1373.00686807081</v>
      </c>
      <c r="M54" s="206">
        <f>ISI!M$49</f>
        <v>1572.0184834715719</v>
      </c>
      <c r="N54" s="206">
        <f>ISI!N$49</f>
        <v>1484.9322451647779</v>
      </c>
      <c r="O54" s="206">
        <f>ISI!O$49</f>
        <v>1410.3189918066489</v>
      </c>
      <c r="P54" s="206">
        <f>ISI!P$49</f>
        <v>1318.100104702499</v>
      </c>
      <c r="Q54" s="206">
        <f>ISI!Q$49</f>
        <v>1312.912860927139</v>
      </c>
      <c r="R54" s="206">
        <f>ISI!R$49</f>
        <v>1318.819024301597</v>
      </c>
      <c r="S54" s="206">
        <f>ISI!S$49</f>
        <v>1327.9763754683049</v>
      </c>
      <c r="T54" s="206">
        <f>ISI!T$49</f>
        <v>1321.4997708133301</v>
      </c>
      <c r="U54" s="206">
        <f>ISI!U$49</f>
        <v>1233.430138420186</v>
      </c>
      <c r="V54" s="206">
        <f>ISI!V$49</f>
        <v>1220.8998469223029</v>
      </c>
      <c r="W54" s="206">
        <f>ISI!W$49</f>
        <v>1317.7613527634551</v>
      </c>
    </row>
    <row r="55" spans="1:23" ht="12" customHeight="1" x14ac:dyDescent="0.25">
      <c r="A55" s="19" t="s">
        <v>20</v>
      </c>
      <c r="B55" s="207">
        <f>NFM!B$63</f>
        <v>2636.0675838349098</v>
      </c>
      <c r="C55" s="207">
        <f>NFM!C$63</f>
        <v>2710.0190885640577</v>
      </c>
      <c r="D55" s="207">
        <f>NFM!D$63</f>
        <v>2677.3954428202928</v>
      </c>
      <c r="E55" s="207">
        <f>NFM!E$63</f>
        <v>2595.9202063628545</v>
      </c>
      <c r="F55" s="207">
        <f>NFM!F$63</f>
        <v>2678.4325881341365</v>
      </c>
      <c r="G55" s="207">
        <f>NFM!G$63</f>
        <v>2673.4646603611336</v>
      </c>
      <c r="H55" s="207">
        <f>NFM!H$63</f>
        <v>2342.3404987102331</v>
      </c>
      <c r="I55" s="207">
        <f>NFM!I$63</f>
        <v>2360.7542562338776</v>
      </c>
      <c r="J55" s="207">
        <f>NFM!J$63</f>
        <v>2470.1647463456575</v>
      </c>
      <c r="K55" s="207">
        <f>NFM!K$63</f>
        <v>1777.6997420464311</v>
      </c>
      <c r="L55" s="207">
        <f>NFM!L$63</f>
        <v>2136.3843508168538</v>
      </c>
      <c r="M55" s="207">
        <f>NFM!M$63</f>
        <v>2018.1699054170256</v>
      </c>
      <c r="N55" s="207">
        <f>NFM!N$63</f>
        <v>1946.0485812553738</v>
      </c>
      <c r="O55" s="207">
        <f>NFM!O$63</f>
        <v>1955.454084264833</v>
      </c>
      <c r="P55" s="207">
        <f>NFM!P$63</f>
        <v>2002.311693895098</v>
      </c>
      <c r="Q55" s="207">
        <f>NFM!Q$63</f>
        <v>2312.9657781599317</v>
      </c>
      <c r="R55" s="207">
        <f>NFM!R$63</f>
        <v>2349.7374032674124</v>
      </c>
      <c r="S55" s="207">
        <f>NFM!S$63</f>
        <v>2352.9754084264832</v>
      </c>
      <c r="T55" s="207">
        <f>NFM!T$63</f>
        <v>2322.5496581296093</v>
      </c>
      <c r="U55" s="207">
        <f>NFM!U$63</f>
        <v>2257.4548908841193</v>
      </c>
      <c r="V55" s="207">
        <f>NFM!V$63</f>
        <v>2181.8061068331526</v>
      </c>
      <c r="W55" s="207">
        <f>NFM!W$63</f>
        <v>2227.0197868582154</v>
      </c>
    </row>
    <row r="56" spans="1:23" ht="12" customHeight="1" x14ac:dyDescent="0.25">
      <c r="A56" s="18" t="s">
        <v>43</v>
      </c>
      <c r="B56" s="206">
        <f>NFM!B$64</f>
        <v>248.65746636948739</v>
      </c>
      <c r="C56" s="206">
        <f>NFM!C$64</f>
        <v>271.22736792050858</v>
      </c>
      <c r="D56" s="206">
        <f>NFM!D$64</f>
        <v>266.38170618986737</v>
      </c>
      <c r="E56" s="206">
        <f>NFM!E$64</f>
        <v>295.51737989619869</v>
      </c>
      <c r="F56" s="206">
        <f>NFM!F$64</f>
        <v>364.73338319900472</v>
      </c>
      <c r="G56" s="206">
        <f>NFM!G$64</f>
        <v>399.32706885535509</v>
      </c>
      <c r="H56" s="206">
        <f>NFM!H$64</f>
        <v>396.28745423256811</v>
      </c>
      <c r="I56" s="206">
        <f>NFM!I$64</f>
        <v>392.40676429595101</v>
      </c>
      <c r="J56" s="206">
        <f>NFM!J$64</f>
        <v>408.93833871464182</v>
      </c>
      <c r="K56" s="206">
        <f>NFM!K$64</f>
        <v>327.62993539861839</v>
      </c>
      <c r="L56" s="206">
        <f>NFM!L$64</f>
        <v>432.86939485517479</v>
      </c>
      <c r="M56" s="206">
        <f>NFM!M$64</f>
        <v>574.49150557353857</v>
      </c>
      <c r="N56" s="206">
        <f>NFM!N$64</f>
        <v>476.26022995390451</v>
      </c>
      <c r="O56" s="206">
        <f>NFM!O$64</f>
        <v>531.13339765977128</v>
      </c>
      <c r="P56" s="206">
        <f>NFM!P$64</f>
        <v>476.52186865044939</v>
      </c>
      <c r="Q56" s="206">
        <f>NFM!Q$64</f>
        <v>498.18068054188069</v>
      </c>
      <c r="R56" s="206">
        <f>NFM!R$64</f>
        <v>504.80086374467862</v>
      </c>
      <c r="S56" s="206">
        <f>NFM!S$64</f>
        <v>509.52701666081589</v>
      </c>
      <c r="T56" s="206">
        <f>NFM!T$64</f>
        <v>546.85750201129326</v>
      </c>
      <c r="U56" s="206">
        <f>NFM!U$64</f>
        <v>532.57218862257537</v>
      </c>
      <c r="V56" s="206">
        <f>NFM!V$64</f>
        <v>517.40874260539977</v>
      </c>
      <c r="W56" s="206">
        <f>NFM!W$64</f>
        <v>546.79167890387998</v>
      </c>
    </row>
    <row r="57" spans="1:23" ht="12" customHeight="1" x14ac:dyDescent="0.25">
      <c r="A57" s="18" t="s">
        <v>56</v>
      </c>
      <c r="B57" s="206">
        <f>NFM!B$65</f>
        <v>949.67985493255844</v>
      </c>
      <c r="C57" s="206">
        <f>NFM!C$65</f>
        <v>974.00950754729286</v>
      </c>
      <c r="D57" s="206">
        <f>NFM!D$65</f>
        <v>956.4418421488275</v>
      </c>
      <c r="E57" s="206">
        <f>NFM!E$65</f>
        <v>956.64568392663466</v>
      </c>
      <c r="F57" s="206">
        <f>NFM!F$65</f>
        <v>942.33294674946751</v>
      </c>
      <c r="G57" s="206">
        <f>NFM!G$65</f>
        <v>950.76859587763067</v>
      </c>
      <c r="H57" s="206">
        <f>NFM!H$65</f>
        <v>723.16134080728102</v>
      </c>
      <c r="I57" s="206">
        <f>NFM!I$65</f>
        <v>771.98342054754664</v>
      </c>
      <c r="J57" s="206">
        <f>NFM!J$65</f>
        <v>846.10973811929694</v>
      </c>
      <c r="K57" s="206">
        <f>NFM!K$65</f>
        <v>426.29587075914873</v>
      </c>
      <c r="L57" s="206">
        <f>NFM!L$65</f>
        <v>584.92885393081485</v>
      </c>
      <c r="M57" s="206">
        <f>NFM!M$65</f>
        <v>587.56269207731657</v>
      </c>
      <c r="N57" s="206">
        <f>NFM!N$65</f>
        <v>591.74504496377017</v>
      </c>
      <c r="O57" s="206">
        <f>NFM!O$65</f>
        <v>631.11192677185647</v>
      </c>
      <c r="P57" s="206">
        <f>NFM!P$65</f>
        <v>689.14027856739688</v>
      </c>
      <c r="Q57" s="206">
        <f>NFM!Q$65</f>
        <v>735.53477757123085</v>
      </c>
      <c r="R57" s="206">
        <f>NFM!R$65</f>
        <v>769.65182671382013</v>
      </c>
      <c r="S57" s="206">
        <f>NFM!S$65</f>
        <v>783.65968026289136</v>
      </c>
      <c r="T57" s="206">
        <f>NFM!T$65</f>
        <v>779.5229024690916</v>
      </c>
      <c r="U57" s="206">
        <f>NFM!U$65</f>
        <v>729.96752142489015</v>
      </c>
      <c r="V57" s="206">
        <f>NFM!V$65</f>
        <v>716.90772780914449</v>
      </c>
      <c r="W57" s="206">
        <f>NFM!W$65</f>
        <v>721.85434567257312</v>
      </c>
    </row>
    <row r="58" spans="1:23" ht="12" customHeight="1" x14ac:dyDescent="0.25">
      <c r="A58" s="22" t="s">
        <v>44</v>
      </c>
      <c r="B58" s="213">
        <f>NFM!B$66</f>
        <v>842.59413086415157</v>
      </c>
      <c r="C58" s="213">
        <f>NFM!C$66</f>
        <v>854.67249418117092</v>
      </c>
      <c r="D58" s="213">
        <f>NFM!D$66</f>
        <v>835.17694712717298</v>
      </c>
      <c r="E58" s="213">
        <f>NFM!E$66</f>
        <v>837.12460900260771</v>
      </c>
      <c r="F58" s="213">
        <f>NFM!F$66</f>
        <v>822.19257572631761</v>
      </c>
      <c r="G58" s="213">
        <f>NFM!G$66</f>
        <v>826.44480105355296</v>
      </c>
      <c r="H58" s="213">
        <f>NFM!H$66</f>
        <v>602.25835806634927</v>
      </c>
      <c r="I58" s="213">
        <f>NFM!I$66</f>
        <v>645.23512411785862</v>
      </c>
      <c r="J58" s="213">
        <f>NFM!J$66</f>
        <v>735.63622645806026</v>
      </c>
      <c r="K58" s="213">
        <f>NFM!K$66</f>
        <v>343.07128542833061</v>
      </c>
      <c r="L58" s="213">
        <f>NFM!L$66</f>
        <v>490.85694963503789</v>
      </c>
      <c r="M58" s="213">
        <f>NFM!M$66</f>
        <v>495.82199569088488</v>
      </c>
      <c r="N58" s="213">
        <f>NFM!N$66</f>
        <v>494.98670979519261</v>
      </c>
      <c r="O58" s="213">
        <f>NFM!O$66</f>
        <v>547.29433788151471</v>
      </c>
      <c r="P58" s="213">
        <f>NFM!P$66</f>
        <v>600.49484556058474</v>
      </c>
      <c r="Q58" s="213">
        <f>NFM!Q$66</f>
        <v>639.61121978895619</v>
      </c>
      <c r="R58" s="213">
        <f>NFM!R$66</f>
        <v>658.74769505580446</v>
      </c>
      <c r="S58" s="213">
        <f>NFM!S$66</f>
        <v>668.56186247262985</v>
      </c>
      <c r="T58" s="213">
        <f>NFM!T$66</f>
        <v>656.15434665374983</v>
      </c>
      <c r="U58" s="213">
        <f>NFM!U$66</f>
        <v>613.64663848659325</v>
      </c>
      <c r="V58" s="213">
        <f>NFM!V$66</f>
        <v>620.81985564527065</v>
      </c>
      <c r="W58" s="213">
        <f>NFM!W$66</f>
        <v>620.30977439567175</v>
      </c>
    </row>
    <row r="59" spans="1:23" ht="12" customHeight="1" x14ac:dyDescent="0.25">
      <c r="A59" s="23" t="s">
        <v>81</v>
      </c>
      <c r="B59" s="214">
        <f>NFM!B$67</f>
        <v>107.0857240684069</v>
      </c>
      <c r="C59" s="214">
        <f>NFM!C$67</f>
        <v>119.33701336612189</v>
      </c>
      <c r="D59" s="214">
        <f>NFM!D$67</f>
        <v>121.2648950216545</v>
      </c>
      <c r="E59" s="214">
        <f>NFM!E$67</f>
        <v>119.52107492402691</v>
      </c>
      <c r="F59" s="214">
        <f>NFM!F$67</f>
        <v>120.1403710231499</v>
      </c>
      <c r="G59" s="214">
        <f>NFM!G$67</f>
        <v>124.32379482407769</v>
      </c>
      <c r="H59" s="214">
        <f>NFM!H$67</f>
        <v>120.90298274093171</v>
      </c>
      <c r="I59" s="214">
        <f>NFM!I$67</f>
        <v>126.748296429688</v>
      </c>
      <c r="J59" s="214">
        <f>NFM!J$67</f>
        <v>110.4735116612367</v>
      </c>
      <c r="K59" s="214">
        <f>NFM!K$67</f>
        <v>83.22458533081813</v>
      </c>
      <c r="L59" s="214">
        <f>NFM!L$67</f>
        <v>94.071904295776932</v>
      </c>
      <c r="M59" s="214">
        <f>NFM!M$67</f>
        <v>91.740696386431651</v>
      </c>
      <c r="N59" s="214">
        <f>NFM!N$67</f>
        <v>96.758335168577588</v>
      </c>
      <c r="O59" s="214">
        <f>NFM!O$67</f>
        <v>83.817588890341725</v>
      </c>
      <c r="P59" s="214">
        <f>NFM!P$67</f>
        <v>88.645433006812155</v>
      </c>
      <c r="Q59" s="214">
        <f>NFM!Q$67</f>
        <v>95.923557782274614</v>
      </c>
      <c r="R59" s="214">
        <f>NFM!R$67</f>
        <v>110.9041316580157</v>
      </c>
      <c r="S59" s="214">
        <f>NFM!S$67</f>
        <v>115.0978177902615</v>
      </c>
      <c r="T59" s="214">
        <f>NFM!T$67</f>
        <v>123.36855581534179</v>
      </c>
      <c r="U59" s="214">
        <f>NFM!U$67</f>
        <v>116.3208829382969</v>
      </c>
      <c r="V59" s="214">
        <f>NFM!V$67</f>
        <v>96.087872163873797</v>
      </c>
      <c r="W59" s="214">
        <f>NFM!W$67</f>
        <v>101.54457127690139</v>
      </c>
    </row>
    <row r="60" spans="1:23" ht="12" customHeight="1" x14ac:dyDescent="0.25">
      <c r="A60" s="18" t="s">
        <v>45</v>
      </c>
      <c r="B60" s="206">
        <f>NFM!B$68</f>
        <v>1437.7302625328639</v>
      </c>
      <c r="C60" s="206">
        <f>NFM!C$68</f>
        <v>1464.7822130962561</v>
      </c>
      <c r="D60" s="206">
        <f>NFM!D$68</f>
        <v>1454.5718944815981</v>
      </c>
      <c r="E60" s="206">
        <f>NFM!E$68</f>
        <v>1343.7571425400211</v>
      </c>
      <c r="F60" s="206">
        <f>NFM!F$68</f>
        <v>1371.366258185664</v>
      </c>
      <c r="G60" s="206">
        <f>NFM!G$68</f>
        <v>1323.368995628148</v>
      </c>
      <c r="H60" s="206">
        <f>NFM!H$68</f>
        <v>1222.891703670384</v>
      </c>
      <c r="I60" s="206">
        <f>NFM!I$68</f>
        <v>1196.3640713903801</v>
      </c>
      <c r="J60" s="206">
        <f>NFM!J$68</f>
        <v>1215.116669511719</v>
      </c>
      <c r="K60" s="206">
        <f>NFM!K$68</f>
        <v>1023.773935888664</v>
      </c>
      <c r="L60" s="206">
        <f>NFM!L$68</f>
        <v>1118.5861020308639</v>
      </c>
      <c r="M60" s="206">
        <f>NFM!M$68</f>
        <v>856.11570776617032</v>
      </c>
      <c r="N60" s="206">
        <f>NFM!N$68</f>
        <v>878.04330633769916</v>
      </c>
      <c r="O60" s="206">
        <f>NFM!O$68</f>
        <v>793.20875983320536</v>
      </c>
      <c r="P60" s="206">
        <f>NFM!P$68</f>
        <v>836.64954667725158</v>
      </c>
      <c r="Q60" s="206">
        <f>NFM!Q$68</f>
        <v>1079.25032004682</v>
      </c>
      <c r="R60" s="206">
        <f>NFM!R$68</f>
        <v>1075.284712808914</v>
      </c>
      <c r="S60" s="206">
        <f>NFM!S$68</f>
        <v>1059.7887115027761</v>
      </c>
      <c r="T60" s="206">
        <f>NFM!T$68</f>
        <v>996.16925364922463</v>
      </c>
      <c r="U60" s="206">
        <f>NFM!U$68</f>
        <v>994.91518083665358</v>
      </c>
      <c r="V60" s="206">
        <f>NFM!V$68</f>
        <v>947.48963641860826</v>
      </c>
      <c r="W60" s="206">
        <f>NFM!W$68</f>
        <v>958.37376228176208</v>
      </c>
    </row>
    <row r="61" spans="1:23" ht="12" customHeight="1" x14ac:dyDescent="0.25">
      <c r="A61" s="19" t="s">
        <v>21</v>
      </c>
      <c r="B61" s="207">
        <f>CHI!B$52</f>
        <v>10257.571367153912</v>
      </c>
      <c r="C61" s="207">
        <f>CHI!C$52</f>
        <v>10275.417110920032</v>
      </c>
      <c r="D61" s="207">
        <f>CHI!D$52</f>
        <v>10491.645141874458</v>
      </c>
      <c r="E61" s="207">
        <f>CHI!E$52</f>
        <v>11900.659329320724</v>
      </c>
      <c r="F61" s="207">
        <f>CHI!F$52</f>
        <v>11329.675580395524</v>
      </c>
      <c r="G61" s="207">
        <f>CHI!G$52</f>
        <v>12050.721238177131</v>
      </c>
      <c r="H61" s="207">
        <f>CHI!H$52</f>
        <v>12279.549441100604</v>
      </c>
      <c r="I61" s="207">
        <f>CHI!I$52</f>
        <v>13809.604987102321</v>
      </c>
      <c r="J61" s="207">
        <f>CHI!J$52</f>
        <v>13933.605073086846</v>
      </c>
      <c r="K61" s="207">
        <f>CHI!K$52</f>
        <v>12645.303353396386</v>
      </c>
      <c r="L61" s="207">
        <f>CHI!L$52</f>
        <v>14054.165520206365</v>
      </c>
      <c r="M61" s="207">
        <f>CHI!M$52</f>
        <v>13963.30773860706</v>
      </c>
      <c r="N61" s="207">
        <f>CHI!N$52</f>
        <v>14259.539982803093</v>
      </c>
      <c r="O61" s="207">
        <f>CHI!O$52</f>
        <v>14232.072312983664</v>
      </c>
      <c r="P61" s="207">
        <f>CHI!P$52</f>
        <v>14212.237489251933</v>
      </c>
      <c r="Q61" s="207">
        <f>CHI!Q$52</f>
        <v>14745.954944110059</v>
      </c>
      <c r="R61" s="207">
        <f>CHI!R$52</f>
        <v>14953.391229578667</v>
      </c>
      <c r="S61" s="207">
        <f>CHI!S$52</f>
        <v>15111.220550300948</v>
      </c>
      <c r="T61" s="207">
        <f>CHI!T$52</f>
        <v>14283.494774013194</v>
      </c>
      <c r="U61" s="207">
        <f>CHI!U$52</f>
        <v>13558.78285044985</v>
      </c>
      <c r="V61" s="207">
        <f>CHI!V$52</f>
        <v>13897.940314650939</v>
      </c>
      <c r="W61" s="207">
        <f>CHI!W$52</f>
        <v>13962.683602223309</v>
      </c>
    </row>
    <row r="62" spans="1:23" ht="12" customHeight="1" x14ac:dyDescent="0.25">
      <c r="A62" s="18" t="s">
        <v>57</v>
      </c>
      <c r="B62" s="206">
        <f>CHI!B$53</f>
        <v>6875.8463508998466</v>
      </c>
      <c r="C62" s="206">
        <f>CHI!C$53</f>
        <v>6815.8538072826013</v>
      </c>
      <c r="D62" s="206">
        <f>CHI!D$53</f>
        <v>6939.9562088144885</v>
      </c>
      <c r="E62" s="206">
        <f>CHI!E$53</f>
        <v>7975.7537327375358</v>
      </c>
      <c r="F62" s="206">
        <f>CHI!F$53</f>
        <v>7492.1325634713612</v>
      </c>
      <c r="G62" s="206">
        <f>CHI!G$53</f>
        <v>7955.9915825715543</v>
      </c>
      <c r="H62" s="206">
        <f>CHI!H$53</f>
        <v>8092.6190642940091</v>
      </c>
      <c r="I62" s="206">
        <f>CHI!I$53</f>
        <v>9021.3428489646285</v>
      </c>
      <c r="J62" s="206">
        <f>CHI!J$53</f>
        <v>9598.0324386420361</v>
      </c>
      <c r="K62" s="206">
        <f>CHI!K$53</f>
        <v>8630.568692783705</v>
      </c>
      <c r="L62" s="206">
        <f>CHI!L$53</f>
        <v>9837.9946212711402</v>
      </c>
      <c r="M62" s="206">
        <f>CHI!M$53</f>
        <v>9206.1584440383085</v>
      </c>
      <c r="N62" s="206">
        <f>CHI!N$53</f>
        <v>9610.6212798037486</v>
      </c>
      <c r="O62" s="206">
        <f>CHI!O$53</f>
        <v>9942.8052926896526</v>
      </c>
      <c r="P62" s="206">
        <f>CHI!P$53</f>
        <v>9697.5895578140044</v>
      </c>
      <c r="Q62" s="206">
        <f>CHI!Q$53</f>
        <v>10360.601099495449</v>
      </c>
      <c r="R62" s="206">
        <f>CHI!R$53</f>
        <v>9913.4315023680065</v>
      </c>
      <c r="S62" s="206">
        <f>CHI!S$53</f>
        <v>10525.404450190941</v>
      </c>
      <c r="T62" s="206">
        <f>CHI!T$53</f>
        <v>9353.7239847947494</v>
      </c>
      <c r="U62" s="206">
        <f>CHI!U$53</f>
        <v>9137.5515131773245</v>
      </c>
      <c r="V62" s="206">
        <f>CHI!V$53</f>
        <v>9367.7188236320835</v>
      </c>
      <c r="W62" s="206">
        <f>CHI!W$53</f>
        <v>9243.2433277703749</v>
      </c>
    </row>
    <row r="63" spans="1:23" ht="12" customHeight="1" x14ac:dyDescent="0.25">
      <c r="A63" s="18" t="s">
        <v>47</v>
      </c>
      <c r="B63" s="206">
        <f>CHI!B$54</f>
        <v>2971.2970508126768</v>
      </c>
      <c r="C63" s="206">
        <f>CHI!C$54</f>
        <v>3031.7586864842051</v>
      </c>
      <c r="D63" s="206">
        <f>CHI!D$54</f>
        <v>3124.5431579309752</v>
      </c>
      <c r="E63" s="206">
        <f>CHI!E$54</f>
        <v>3451.4953006982651</v>
      </c>
      <c r="F63" s="206">
        <f>CHI!F$54</f>
        <v>3339.6216141161499</v>
      </c>
      <c r="G63" s="206">
        <f>CHI!G$54</f>
        <v>3537.504465427226</v>
      </c>
      <c r="H63" s="206">
        <f>CHI!H$54</f>
        <v>3599.2294964921089</v>
      </c>
      <c r="I63" s="206">
        <f>CHI!I$54</f>
        <v>4174.8860592528727</v>
      </c>
      <c r="J63" s="206">
        <f>CHI!J$54</f>
        <v>3675.516208952828</v>
      </c>
      <c r="K63" s="206">
        <f>CHI!K$54</f>
        <v>3394.3325413654679</v>
      </c>
      <c r="L63" s="206">
        <f>CHI!L$54</f>
        <v>3600.0440239949371</v>
      </c>
      <c r="M63" s="206">
        <f>CHI!M$54</f>
        <v>4053.3994139916999</v>
      </c>
      <c r="N63" s="206">
        <f>CHI!N$54</f>
        <v>3985.4621251833519</v>
      </c>
      <c r="O63" s="206">
        <f>CHI!O$54</f>
        <v>3486.9645458505211</v>
      </c>
      <c r="P63" s="206">
        <f>CHI!P$54</f>
        <v>2957.4515045725411</v>
      </c>
      <c r="Q63" s="206">
        <f>CHI!Q$54</f>
        <v>2835.057675702792</v>
      </c>
      <c r="R63" s="206">
        <f>CHI!R$54</f>
        <v>3162.544995195758</v>
      </c>
      <c r="S63" s="206">
        <f>CHI!S$54</f>
        <v>3075.4191382298118</v>
      </c>
      <c r="T63" s="206">
        <f>CHI!T$54</f>
        <v>3518.6549011894008</v>
      </c>
      <c r="U63" s="206">
        <f>CHI!U$54</f>
        <v>3095.5577918440358</v>
      </c>
      <c r="V63" s="206">
        <f>CHI!V$54</f>
        <v>3240.7569835190961</v>
      </c>
      <c r="W63" s="206">
        <f>CHI!W$54</f>
        <v>3281.9943441520209</v>
      </c>
    </row>
    <row r="64" spans="1:23" ht="12" customHeight="1" x14ac:dyDescent="0.25">
      <c r="A64" s="18" t="s">
        <v>48</v>
      </c>
      <c r="B64" s="206">
        <f>CHI!B$55</f>
        <v>410.42796544139009</v>
      </c>
      <c r="C64" s="206">
        <f>CHI!C$55</f>
        <v>427.80461715322582</v>
      </c>
      <c r="D64" s="206">
        <f>CHI!D$55</f>
        <v>427.14577512899501</v>
      </c>
      <c r="E64" s="206">
        <f>CHI!E$55</f>
        <v>473.41029588492319</v>
      </c>
      <c r="F64" s="206">
        <f>CHI!F$55</f>
        <v>497.92140280801391</v>
      </c>
      <c r="G64" s="206">
        <f>CHI!G$55</f>
        <v>557.22519017835032</v>
      </c>
      <c r="H64" s="206">
        <f>CHI!H$55</f>
        <v>587.70088031448597</v>
      </c>
      <c r="I64" s="206">
        <f>CHI!I$55</f>
        <v>613.37607888481978</v>
      </c>
      <c r="J64" s="206">
        <f>CHI!J$55</f>
        <v>660.0564254919824</v>
      </c>
      <c r="K64" s="206">
        <f>CHI!K$55</f>
        <v>620.40211924721302</v>
      </c>
      <c r="L64" s="206">
        <f>CHI!L$55</f>
        <v>616.12687494028842</v>
      </c>
      <c r="M64" s="206">
        <f>CHI!M$55</f>
        <v>703.74988057705173</v>
      </c>
      <c r="N64" s="206">
        <f>CHI!N$55</f>
        <v>663.456577815993</v>
      </c>
      <c r="O64" s="206">
        <f>CHI!O$55</f>
        <v>802.30247444348936</v>
      </c>
      <c r="P64" s="206">
        <f>CHI!P$55</f>
        <v>1557.196426865386</v>
      </c>
      <c r="Q64" s="206">
        <f>CHI!Q$55</f>
        <v>1550.2961689118181</v>
      </c>
      <c r="R64" s="206">
        <f>CHI!R$55</f>
        <v>1877.4147320149029</v>
      </c>
      <c r="S64" s="206">
        <f>CHI!S$55</f>
        <v>1510.396961880195</v>
      </c>
      <c r="T64" s="206">
        <f>CHI!T$55</f>
        <v>1411.1158880290441</v>
      </c>
      <c r="U64" s="206">
        <f>CHI!U$55</f>
        <v>1325.6735454284899</v>
      </c>
      <c r="V64" s="206">
        <f>CHI!V$55</f>
        <v>1289.4645074997611</v>
      </c>
      <c r="W64" s="206">
        <f>CHI!W$55</f>
        <v>1437.445930300913</v>
      </c>
    </row>
    <row r="65" spans="1:23" ht="12" customHeight="1" x14ac:dyDescent="0.25">
      <c r="A65" s="19" t="s">
        <v>22</v>
      </c>
      <c r="B65" s="207">
        <f>NMM!B$51</f>
        <v>7147.0858985382602</v>
      </c>
      <c r="C65" s="207">
        <f>NMM!C$51</f>
        <v>6575.4423903697334</v>
      </c>
      <c r="D65" s="207">
        <f>NMM!D$51</f>
        <v>6612.0283748925194</v>
      </c>
      <c r="E65" s="207">
        <f>NMM!E$51</f>
        <v>6803.968873602751</v>
      </c>
      <c r="F65" s="207">
        <f>NMM!F$51</f>
        <v>6985.2354256233903</v>
      </c>
      <c r="G65" s="207">
        <f>NMM!G$51</f>
        <v>6738.9769561478934</v>
      </c>
      <c r="H65" s="207">
        <f>NMM!H$51</f>
        <v>6915.8834049870984</v>
      </c>
      <c r="I65" s="207">
        <f>NMM!I$51</f>
        <v>7426.1487532244191</v>
      </c>
      <c r="J65" s="207">
        <f>NMM!J$51</f>
        <v>7046.3362854686166</v>
      </c>
      <c r="K65" s="207">
        <f>NMM!K$51</f>
        <v>6391.0834049871028</v>
      </c>
      <c r="L65" s="207">
        <f>NMM!L$51</f>
        <v>6517.6067067927779</v>
      </c>
      <c r="M65" s="207">
        <f>NMM!M$51</f>
        <v>6779.5773860705085</v>
      </c>
      <c r="N65" s="207">
        <f>NMM!N$51</f>
        <v>6521.1357695614824</v>
      </c>
      <c r="O65" s="207">
        <f>NMM!O$51</f>
        <v>6532.6049011178002</v>
      </c>
      <c r="P65" s="207">
        <f>NMM!P$51</f>
        <v>6574.7525365434212</v>
      </c>
      <c r="Q65" s="207">
        <f>NMM!Q$51</f>
        <v>6554.6398108340463</v>
      </c>
      <c r="R65" s="207">
        <f>NMM!R$51</f>
        <v>6525.0550300945833</v>
      </c>
      <c r="S65" s="207">
        <f>NMM!S$51</f>
        <v>6709.6515907136736</v>
      </c>
      <c r="T65" s="207">
        <f>NMM!T$51</f>
        <v>6888.9200794604703</v>
      </c>
      <c r="U65" s="207">
        <f>NMM!U$51</f>
        <v>6732.8204095768942</v>
      </c>
      <c r="V65" s="207">
        <f>NMM!V$51</f>
        <v>7210.1486949549826</v>
      </c>
      <c r="W65" s="207">
        <f>NMM!W$51</f>
        <v>6896.753571356885</v>
      </c>
    </row>
    <row r="66" spans="1:23" ht="12" customHeight="1" x14ac:dyDescent="0.25">
      <c r="A66" s="18" t="s">
        <v>49</v>
      </c>
      <c r="B66" s="206">
        <f>NMM!B$52</f>
        <v>2808.6843399999998</v>
      </c>
      <c r="C66" s="206">
        <f>NMM!C$52</f>
        <v>2665.29632932199</v>
      </c>
      <c r="D66" s="206">
        <f>NMM!D$52</f>
        <v>2558.9357123917589</v>
      </c>
      <c r="E66" s="206">
        <f>NMM!E$52</f>
        <v>2645.4780927256479</v>
      </c>
      <c r="F66" s="206">
        <f>NMM!F$52</f>
        <v>2682.9236945260168</v>
      </c>
      <c r="G66" s="206">
        <f>NMM!G$52</f>
        <v>2632.1293025443169</v>
      </c>
      <c r="H66" s="206">
        <f>NMM!H$52</f>
        <v>2825.111038256628</v>
      </c>
      <c r="I66" s="206">
        <f>NMM!I$52</f>
        <v>2838.9364281648059</v>
      </c>
      <c r="J66" s="206">
        <f>NMM!J$52</f>
        <v>2757.0180734269088</v>
      </c>
      <c r="K66" s="206">
        <f>NMM!K$52</f>
        <v>2566.9134573072029</v>
      </c>
      <c r="L66" s="206">
        <f>NMM!L$52</f>
        <v>2475.6265608122849</v>
      </c>
      <c r="M66" s="206">
        <f>NMM!M$52</f>
        <v>2634.8661369255742</v>
      </c>
      <c r="N66" s="206">
        <f>NMM!N$52</f>
        <v>2582.560757303796</v>
      </c>
      <c r="O66" s="206">
        <f>NMM!O$52</f>
        <v>2477.383870891797</v>
      </c>
      <c r="P66" s="206">
        <f>NMM!P$52</f>
        <v>2633.7364190273711</v>
      </c>
      <c r="Q66" s="206">
        <f>NMM!Q$52</f>
        <v>2562.4000135157889</v>
      </c>
      <c r="R66" s="206">
        <f>NMM!R$52</f>
        <v>2388.2844088271868</v>
      </c>
      <c r="S66" s="206">
        <f>NMM!S$52</f>
        <v>2482.2476830767541</v>
      </c>
      <c r="T66" s="206">
        <f>NMM!T$52</f>
        <v>2615.469796353806</v>
      </c>
      <c r="U66" s="206">
        <f>NMM!U$52</f>
        <v>2414.5852733087322</v>
      </c>
      <c r="V66" s="206">
        <f>NMM!V$52</f>
        <v>2491.7315911661099</v>
      </c>
      <c r="W66" s="206">
        <f>NMM!W$52</f>
        <v>2453.193263801063</v>
      </c>
    </row>
    <row r="67" spans="1:23" ht="12" customHeight="1" x14ac:dyDescent="0.25">
      <c r="A67" s="18" t="s">
        <v>50</v>
      </c>
      <c r="B67" s="206">
        <f>NMM!B$53</f>
        <v>3034.7626815460721</v>
      </c>
      <c r="C67" s="206">
        <f>NMM!C$53</f>
        <v>2591.8961803637249</v>
      </c>
      <c r="D67" s="206">
        <f>NMM!D$53</f>
        <v>2778.790916879399</v>
      </c>
      <c r="E67" s="206">
        <f>NMM!E$53</f>
        <v>2890.119194230313</v>
      </c>
      <c r="F67" s="206">
        <f>NMM!F$53</f>
        <v>3046.3032992803151</v>
      </c>
      <c r="G67" s="206">
        <f>NMM!G$53</f>
        <v>2881.7972927531559</v>
      </c>
      <c r="H67" s="206">
        <f>NMM!H$53</f>
        <v>2799.5778433893979</v>
      </c>
      <c r="I67" s="206">
        <f>NMM!I$53</f>
        <v>3264.058951493002</v>
      </c>
      <c r="J67" s="206">
        <f>NMM!J$53</f>
        <v>3004.7254168828131</v>
      </c>
      <c r="K67" s="206">
        <f>NMM!K$53</f>
        <v>2656.3777758816418</v>
      </c>
      <c r="L67" s="206">
        <f>NMM!L$53</f>
        <v>2842.0729532845339</v>
      </c>
      <c r="M67" s="206">
        <f>NMM!M$53</f>
        <v>2960.4007584816982</v>
      </c>
      <c r="N67" s="206">
        <f>NMM!N$53</f>
        <v>2807.89012872282</v>
      </c>
      <c r="O67" s="206">
        <f>NMM!O$53</f>
        <v>2923.8036811670531</v>
      </c>
      <c r="P67" s="206">
        <f>NMM!P$53</f>
        <v>2794.7694061666612</v>
      </c>
      <c r="Q67" s="206">
        <f>NMM!Q$53</f>
        <v>2883.0362550080681</v>
      </c>
      <c r="R67" s="206">
        <f>NMM!R$53</f>
        <v>3022.61463329362</v>
      </c>
      <c r="S67" s="206">
        <f>NMM!S$53</f>
        <v>3103.062044209265</v>
      </c>
      <c r="T67" s="206">
        <f>NMM!T$53</f>
        <v>3128.2602936738231</v>
      </c>
      <c r="U67" s="206">
        <f>NMM!U$53</f>
        <v>3228.8618678671469</v>
      </c>
      <c r="V67" s="206">
        <f>NMM!V$53</f>
        <v>3619.8231683585409</v>
      </c>
      <c r="W67" s="206">
        <f>NMM!W$53</f>
        <v>3354.610748371204</v>
      </c>
    </row>
    <row r="68" spans="1:23" ht="12" customHeight="1" x14ac:dyDescent="0.25">
      <c r="A68" s="18" t="s">
        <v>58</v>
      </c>
      <c r="B68" s="206">
        <f>NMM!B$54</f>
        <v>1303.6388769921889</v>
      </c>
      <c r="C68" s="206">
        <f>NMM!C$54</f>
        <v>1318.2498806840181</v>
      </c>
      <c r="D68" s="206">
        <f>NMM!D$54</f>
        <v>1274.301745621362</v>
      </c>
      <c r="E68" s="206">
        <f>NMM!E$54</f>
        <v>1268.3715866467901</v>
      </c>
      <c r="F68" s="206">
        <f>NMM!F$54</f>
        <v>1256.008431817058</v>
      </c>
      <c r="G68" s="206">
        <f>NMM!G$54</f>
        <v>1225.0503608504209</v>
      </c>
      <c r="H68" s="206">
        <f>NMM!H$54</f>
        <v>1291.1945233410729</v>
      </c>
      <c r="I68" s="206">
        <f>NMM!I$54</f>
        <v>1323.153373566611</v>
      </c>
      <c r="J68" s="206">
        <f>NMM!J$54</f>
        <v>1284.5927951588949</v>
      </c>
      <c r="K68" s="206">
        <f>NMM!K$54</f>
        <v>1167.7921717982581</v>
      </c>
      <c r="L68" s="206">
        <f>NMM!L$54</f>
        <v>1199.9071926959591</v>
      </c>
      <c r="M68" s="206">
        <f>NMM!M$54</f>
        <v>1184.3104906632359</v>
      </c>
      <c r="N68" s="206">
        <f>NMM!N$54</f>
        <v>1130.684883534866</v>
      </c>
      <c r="O68" s="206">
        <f>NMM!O$54</f>
        <v>1131.4173490589501</v>
      </c>
      <c r="P68" s="206">
        <f>NMM!P$54</f>
        <v>1146.2467113493899</v>
      </c>
      <c r="Q68" s="206">
        <f>NMM!Q$54</f>
        <v>1109.2035423101891</v>
      </c>
      <c r="R68" s="206">
        <f>NMM!R$54</f>
        <v>1114.1559879737761</v>
      </c>
      <c r="S68" s="206">
        <f>NMM!S$54</f>
        <v>1124.3418634276541</v>
      </c>
      <c r="T68" s="206">
        <f>NMM!T$54</f>
        <v>1145.189989432841</v>
      </c>
      <c r="U68" s="206">
        <f>NMM!U$54</f>
        <v>1089.373268401016</v>
      </c>
      <c r="V68" s="206">
        <f>NMM!V$54</f>
        <v>1098.5939354303321</v>
      </c>
      <c r="W68" s="206">
        <f>NMM!W$54</f>
        <v>1088.949559184618</v>
      </c>
    </row>
    <row r="69" spans="1:23" ht="12" customHeight="1" x14ac:dyDescent="0.25">
      <c r="A69" s="19" t="s">
        <v>23</v>
      </c>
      <c r="B69" s="207">
        <f>PPA!B$52</f>
        <v>4581.8600171969056</v>
      </c>
      <c r="C69" s="207">
        <f>PPA!C$52</f>
        <v>4596.1261392949236</v>
      </c>
      <c r="D69" s="207">
        <f>PPA!D$52</f>
        <v>4486.8773860705069</v>
      </c>
      <c r="E69" s="207">
        <f>PPA!E$52</f>
        <v>4839.341444539984</v>
      </c>
      <c r="F69" s="207">
        <f>PPA!F$52</f>
        <v>5493.8668099742035</v>
      </c>
      <c r="G69" s="207">
        <f>PPA!G$52</f>
        <v>6190.8001719690474</v>
      </c>
      <c r="H69" s="207">
        <f>PPA!H$52</f>
        <v>5983.7326741186562</v>
      </c>
      <c r="I69" s="207">
        <f>PPA!I$52</f>
        <v>6425.2079105760986</v>
      </c>
      <c r="J69" s="207">
        <f>PPA!J$52</f>
        <v>5958.6588134135845</v>
      </c>
      <c r="K69" s="207">
        <f>PPA!K$52</f>
        <v>5862.5853826311231</v>
      </c>
      <c r="L69" s="207">
        <f>PPA!L$52</f>
        <v>6268.7073086844366</v>
      </c>
      <c r="M69" s="207">
        <f>PPA!M$52</f>
        <v>6040.286156491833</v>
      </c>
      <c r="N69" s="207">
        <f>PPA!N$52</f>
        <v>5839.1121238177129</v>
      </c>
      <c r="O69" s="207">
        <f>PPA!O$52</f>
        <v>5835.8707652622516</v>
      </c>
      <c r="P69" s="207">
        <f>PPA!P$52</f>
        <v>5833.3226139294929</v>
      </c>
      <c r="Q69" s="207">
        <f>PPA!Q$52</f>
        <v>5683.4106620808234</v>
      </c>
      <c r="R69" s="207">
        <f>PPA!R$52</f>
        <v>5552.9145313843501</v>
      </c>
      <c r="S69" s="207">
        <f>PPA!S$52</f>
        <v>5691.5905417024933</v>
      </c>
      <c r="T69" s="207">
        <f>PPA!T$52</f>
        <v>5504.9572892397209</v>
      </c>
      <c r="U69" s="207">
        <f>PPA!U$52</f>
        <v>5349.6232152367011</v>
      </c>
      <c r="V69" s="207">
        <f>PPA!V$52</f>
        <v>5207.297840295023</v>
      </c>
      <c r="W69" s="207">
        <f>PPA!W$52</f>
        <v>5381.9854050757012</v>
      </c>
    </row>
    <row r="70" spans="1:23" ht="12" customHeight="1" x14ac:dyDescent="0.25">
      <c r="A70" s="18" t="s">
        <v>52</v>
      </c>
      <c r="B70" s="206">
        <f>PPA!B$53</f>
        <v>478.49492096631297</v>
      </c>
      <c r="C70" s="206">
        <f>PPA!C$53</f>
        <v>464.45791391654882</v>
      </c>
      <c r="D70" s="206">
        <f>PPA!D$53</f>
        <v>452.21727505090132</v>
      </c>
      <c r="E70" s="206">
        <f>PPA!E$53</f>
        <v>530.5985245250597</v>
      </c>
      <c r="F70" s="206">
        <f>PPA!F$53</f>
        <v>583.11526689576772</v>
      </c>
      <c r="G70" s="206">
        <f>PPA!G$53</f>
        <v>705.24501104183423</v>
      </c>
      <c r="H70" s="206">
        <f>PPA!H$53</f>
        <v>657.00971181407226</v>
      </c>
      <c r="I70" s="206">
        <f>PPA!I$53</f>
        <v>716.49315542907652</v>
      </c>
      <c r="J70" s="206">
        <f>PPA!J$53</f>
        <v>661.58806106059171</v>
      </c>
      <c r="K70" s="206">
        <f>PPA!K$53</f>
        <v>623.38019530848248</v>
      </c>
      <c r="L70" s="206">
        <f>PPA!L$53</f>
        <v>640.47317420143099</v>
      </c>
      <c r="M70" s="206">
        <f>PPA!M$53</f>
        <v>618.30818209736913</v>
      </c>
      <c r="N70" s="206">
        <f>PPA!N$53</f>
        <v>599.83402140427984</v>
      </c>
      <c r="O70" s="206">
        <f>PPA!O$53</f>
        <v>599.00263400669269</v>
      </c>
      <c r="P70" s="206">
        <f>PPA!P$53</f>
        <v>614.49327892124154</v>
      </c>
      <c r="Q70" s="206">
        <f>PPA!Q$53</f>
        <v>571.46982398719911</v>
      </c>
      <c r="R70" s="206">
        <f>PPA!R$53</f>
        <v>543.52105704201256</v>
      </c>
      <c r="S70" s="206">
        <f>PPA!S$53</f>
        <v>556.85675204132428</v>
      </c>
      <c r="T70" s="206">
        <f>PPA!T$53</f>
        <v>549.16267879833993</v>
      </c>
      <c r="U70" s="206">
        <f>PPA!U$53</f>
        <v>537.24431893751898</v>
      </c>
      <c r="V70" s="206">
        <f>PPA!V$53</f>
        <v>525.25424785527719</v>
      </c>
      <c r="W70" s="206">
        <f>PPA!W$53</f>
        <v>502.14894191658232</v>
      </c>
    </row>
    <row r="71" spans="1:23" ht="12" customHeight="1" x14ac:dyDescent="0.25">
      <c r="A71" s="18" t="s">
        <v>59</v>
      </c>
      <c r="B71" s="206">
        <f>PPA!B$54</f>
        <v>3672.6834992850549</v>
      </c>
      <c r="C71" s="206">
        <f>PPA!C$54</f>
        <v>3699.6456541943548</v>
      </c>
      <c r="D71" s="206">
        <f>PPA!D$54</f>
        <v>3612.9066068359748</v>
      </c>
      <c r="E71" s="206">
        <f>PPA!E$54</f>
        <v>3853.858813194418</v>
      </c>
      <c r="F71" s="206">
        <f>PPA!F$54</f>
        <v>4394.343943927619</v>
      </c>
      <c r="G71" s="206">
        <f>PPA!G$54</f>
        <v>4903.637840357148</v>
      </c>
      <c r="H71" s="206">
        <f>PPA!H$54</f>
        <v>4764.2693879674907</v>
      </c>
      <c r="I71" s="206">
        <f>PPA!I$54</f>
        <v>5104.7637847446249</v>
      </c>
      <c r="J71" s="206">
        <f>PPA!J$54</f>
        <v>4736.9740484417789</v>
      </c>
      <c r="K71" s="206">
        <f>PPA!K$54</f>
        <v>4688.1391081878564</v>
      </c>
      <c r="L71" s="206">
        <f>PPA!L$54</f>
        <v>5038.9937682659529</v>
      </c>
      <c r="M71" s="206">
        <f>PPA!M$54</f>
        <v>4854.2085361920635</v>
      </c>
      <c r="N71" s="206">
        <f>PPA!N$54</f>
        <v>4690.4184417535316</v>
      </c>
      <c r="O71" s="206">
        <f>PPA!O$54</f>
        <v>4688.3131489301559</v>
      </c>
      <c r="P71" s="206">
        <f>PPA!P$54</f>
        <v>4754.4269274416138</v>
      </c>
      <c r="Q71" s="206">
        <f>PPA!Q$54</f>
        <v>4672.0177464723383</v>
      </c>
      <c r="R71" s="206">
        <f>PPA!R$54</f>
        <v>4533.8345749442296</v>
      </c>
      <c r="S71" s="206">
        <f>PPA!S$54</f>
        <v>4659.8675433632807</v>
      </c>
      <c r="T71" s="206">
        <f>PPA!T$54</f>
        <v>4509.2292144348849</v>
      </c>
      <c r="U71" s="206">
        <f>PPA!U$54</f>
        <v>4413.2029146425466</v>
      </c>
      <c r="V71" s="206">
        <f>PPA!V$54</f>
        <v>4312.9980206426699</v>
      </c>
      <c r="W71" s="206">
        <f>PPA!W$54</f>
        <v>4498.4106369177007</v>
      </c>
    </row>
    <row r="72" spans="1:23" ht="12" customHeight="1" x14ac:dyDescent="0.25">
      <c r="A72" s="18" t="s">
        <v>60</v>
      </c>
      <c r="B72" s="206">
        <f>PPA!B$55</f>
        <v>430.68159694553708</v>
      </c>
      <c r="C72" s="206">
        <f>PPA!C$55</f>
        <v>432.02257118402019</v>
      </c>
      <c r="D72" s="206">
        <f>PPA!D$55</f>
        <v>421.75350418363058</v>
      </c>
      <c r="E72" s="206">
        <f>PPA!E$55</f>
        <v>454.88410682050619</v>
      </c>
      <c r="F72" s="206">
        <f>PPA!F$55</f>
        <v>516.40759915081696</v>
      </c>
      <c r="G72" s="206">
        <f>PPA!G$55</f>
        <v>581.91732057006516</v>
      </c>
      <c r="H72" s="206">
        <f>PPA!H$55</f>
        <v>562.45357433709319</v>
      </c>
      <c r="I72" s="206">
        <f>PPA!I$55</f>
        <v>603.95097040239659</v>
      </c>
      <c r="J72" s="206">
        <f>PPA!J$55</f>
        <v>560.09670391121381</v>
      </c>
      <c r="K72" s="206">
        <f>PPA!K$55</f>
        <v>551.06607913478501</v>
      </c>
      <c r="L72" s="206">
        <f>PPA!L$55</f>
        <v>589.2403662170525</v>
      </c>
      <c r="M72" s="206">
        <f>PPA!M$55</f>
        <v>567.76943820239967</v>
      </c>
      <c r="N72" s="206">
        <f>PPA!N$55</f>
        <v>548.85966065990078</v>
      </c>
      <c r="O72" s="206">
        <f>PPA!O$55</f>
        <v>548.55498232540356</v>
      </c>
      <c r="P72" s="206">
        <f>PPA!P$55</f>
        <v>464.40240756663798</v>
      </c>
      <c r="Q72" s="206">
        <f>PPA!Q$55</f>
        <v>439.92309162128589</v>
      </c>
      <c r="R72" s="206">
        <f>PPA!R$55</f>
        <v>475.55889939810828</v>
      </c>
      <c r="S72" s="206">
        <f>PPA!S$55</f>
        <v>474.86624629788861</v>
      </c>
      <c r="T72" s="206">
        <f>PPA!T$55</f>
        <v>446.56539600649671</v>
      </c>
      <c r="U72" s="206">
        <f>PPA!U$55</f>
        <v>399.17598165663509</v>
      </c>
      <c r="V72" s="206">
        <f>PPA!V$55</f>
        <v>369.04557179707638</v>
      </c>
      <c r="W72" s="206">
        <f>PPA!W$55</f>
        <v>381.42582624141818</v>
      </c>
    </row>
    <row r="73" spans="1:23" ht="12" customHeight="1" x14ac:dyDescent="0.25">
      <c r="A73" s="20" t="s">
        <v>61</v>
      </c>
      <c r="B73" s="208">
        <f>FBT!B$12</f>
        <v>4519.5735167669827</v>
      </c>
      <c r="C73" s="208">
        <f>FBT!C$12</f>
        <v>4509.1177987962164</v>
      </c>
      <c r="D73" s="208">
        <f>FBT!D$12</f>
        <v>4624.114617368874</v>
      </c>
      <c r="E73" s="208">
        <f>FBT!E$12</f>
        <v>4809.7196904557177</v>
      </c>
      <c r="F73" s="208">
        <f>FBT!F$12</f>
        <v>4872.6431642304397</v>
      </c>
      <c r="G73" s="208">
        <f>FBT!G$12</f>
        <v>4848.4090283748928</v>
      </c>
      <c r="H73" s="208">
        <f>FBT!H$12</f>
        <v>4806.4670679277724</v>
      </c>
      <c r="I73" s="208">
        <f>FBT!I$12</f>
        <v>4916.4126397248492</v>
      </c>
      <c r="J73" s="208">
        <f>FBT!J$12</f>
        <v>4786.9526225279442</v>
      </c>
      <c r="K73" s="208">
        <f>FBT!K$12</f>
        <v>4721.558813413586</v>
      </c>
      <c r="L73" s="208">
        <f>FBT!L$12</f>
        <v>4817.7652622527949</v>
      </c>
      <c r="M73" s="208">
        <f>FBT!M$12</f>
        <v>4934.1559759243328</v>
      </c>
      <c r="N73" s="208">
        <f>FBT!N$12</f>
        <v>4991.7850386930349</v>
      </c>
      <c r="O73" s="208">
        <f>FBT!O$12</f>
        <v>4947.5079965606192</v>
      </c>
      <c r="P73" s="208">
        <f>FBT!P$12</f>
        <v>5008.8178847807394</v>
      </c>
      <c r="Q73" s="208">
        <f>FBT!Q$12</f>
        <v>4892.6124677558046</v>
      </c>
      <c r="R73" s="208">
        <f>FBT!R$12</f>
        <v>5070.1165090283748</v>
      </c>
      <c r="S73" s="208">
        <f>FBT!S$12</f>
        <v>5104.3601031814269</v>
      </c>
      <c r="T73" s="208">
        <f>FBT!T$12</f>
        <v>5183.8031475546359</v>
      </c>
      <c r="U73" s="208">
        <f>FBT!U$12</f>
        <v>5099.8002133050877</v>
      </c>
      <c r="V73" s="208">
        <f>FBT!V$12</f>
        <v>5078.5929034934607</v>
      </c>
      <c r="W73" s="208">
        <f>FBT!W$12</f>
        <v>5204.3619308382476</v>
      </c>
    </row>
    <row r="74" spans="1:23" ht="12" customHeight="1" x14ac:dyDescent="0.25">
      <c r="A74" s="14" t="s">
        <v>62</v>
      </c>
      <c r="B74" s="206">
        <f>TRE!B$12</f>
        <v>2915.8484952708509</v>
      </c>
      <c r="C74" s="206">
        <f>TRE!C$12</f>
        <v>3005.2414445399831</v>
      </c>
      <c r="D74" s="206">
        <f>TRE!D$12</f>
        <v>2985.6619948409279</v>
      </c>
      <c r="E74" s="206">
        <f>TRE!E$12</f>
        <v>3235.7557179707651</v>
      </c>
      <c r="F74" s="206">
        <f>TRE!F$12</f>
        <v>3352.1361994840931</v>
      </c>
      <c r="G74" s="206">
        <f>TRE!G$12</f>
        <v>3315.4012897678408</v>
      </c>
      <c r="H74" s="206">
        <f>TRE!H$12</f>
        <v>3200.1024935511609</v>
      </c>
      <c r="I74" s="206">
        <f>TRE!I$12</f>
        <v>3132.0877901977651</v>
      </c>
      <c r="J74" s="206">
        <f>TRE!J$12</f>
        <v>2966.49630266552</v>
      </c>
      <c r="K74" s="206">
        <f>TRE!K$12</f>
        <v>2557.7013757523641</v>
      </c>
      <c r="L74" s="206">
        <f>TRE!L$12</f>
        <v>2951.161564918315</v>
      </c>
      <c r="M74" s="206">
        <f>TRE!M$12</f>
        <v>2895.74230438521</v>
      </c>
      <c r="N74" s="206">
        <f>TRE!N$12</f>
        <v>2998.0166809974212</v>
      </c>
      <c r="O74" s="206">
        <f>TRE!O$12</f>
        <v>3110.0998280309541</v>
      </c>
      <c r="P74" s="206">
        <f>TRE!P$12</f>
        <v>2867.0007738607051</v>
      </c>
      <c r="Q74" s="206">
        <f>TRE!Q$12</f>
        <v>2877.861908856406</v>
      </c>
      <c r="R74" s="206">
        <f>TRE!R$12</f>
        <v>3028.6838349097161</v>
      </c>
      <c r="S74" s="206">
        <f>TRE!S$12</f>
        <v>3025.7417884780739</v>
      </c>
      <c r="T74" s="206">
        <f>TRE!T$12</f>
        <v>2949.0698846517071</v>
      </c>
      <c r="U74" s="206">
        <f>TRE!U$12</f>
        <v>2872.61010985863</v>
      </c>
      <c r="V74" s="206">
        <f>TRE!V$12</f>
        <v>2588.8568214998381</v>
      </c>
      <c r="W74" s="206">
        <f>TRE!W$12</f>
        <v>2690.89797054572</v>
      </c>
    </row>
    <row r="75" spans="1:23" ht="12" customHeight="1" x14ac:dyDescent="0.25">
      <c r="A75" s="14" t="s">
        <v>63</v>
      </c>
      <c r="B75" s="206">
        <f>MAE!B$12</f>
        <v>3138.4808254514192</v>
      </c>
      <c r="C75" s="206">
        <f>MAE!C$12</f>
        <v>3177.2550300945818</v>
      </c>
      <c r="D75" s="206">
        <f>MAE!D$12</f>
        <v>3169.8908856405842</v>
      </c>
      <c r="E75" s="206">
        <f>MAE!E$12</f>
        <v>4432.1490971625099</v>
      </c>
      <c r="F75" s="206">
        <f>MAE!F$12</f>
        <v>4865.1168529664656</v>
      </c>
      <c r="G75" s="206">
        <f>MAE!G$12</f>
        <v>4837.7041272570923</v>
      </c>
      <c r="H75" s="206">
        <f>MAE!H$12</f>
        <v>4914.3110060189156</v>
      </c>
      <c r="I75" s="206">
        <f>MAE!I$12</f>
        <v>4933.1184006878757</v>
      </c>
      <c r="J75" s="206">
        <f>MAE!J$12</f>
        <v>5985.546431642304</v>
      </c>
      <c r="K75" s="206">
        <f>MAE!K$12</f>
        <v>5163.8145313843506</v>
      </c>
      <c r="L75" s="206">
        <f>MAE!L$12</f>
        <v>5551.5630266552016</v>
      </c>
      <c r="M75" s="206">
        <f>MAE!M$12</f>
        <v>5689.204987102321</v>
      </c>
      <c r="N75" s="206">
        <f>MAE!N$12</f>
        <v>5731.4530524505572</v>
      </c>
      <c r="O75" s="206">
        <f>MAE!O$12</f>
        <v>5878.135339638864</v>
      </c>
      <c r="P75" s="206">
        <f>MAE!P$12</f>
        <v>5683.7815133276008</v>
      </c>
      <c r="Q75" s="206">
        <f>MAE!Q$12</f>
        <v>5130.6273430782458</v>
      </c>
      <c r="R75" s="206">
        <f>MAE!R$12</f>
        <v>5245.459501289768</v>
      </c>
      <c r="S75" s="206">
        <f>MAE!S$12</f>
        <v>5298.6321582115224</v>
      </c>
      <c r="T75" s="206">
        <f>MAE!T$12</f>
        <v>5249.394778901481</v>
      </c>
      <c r="U75" s="206">
        <f>MAE!U$12</f>
        <v>5119.218147754752</v>
      </c>
      <c r="V75" s="206">
        <f>MAE!V$12</f>
        <v>4739.0312114919288</v>
      </c>
      <c r="W75" s="206">
        <f>MAE!W$12</f>
        <v>4997.4974469265471</v>
      </c>
    </row>
    <row r="76" spans="1:23" ht="12" customHeight="1" x14ac:dyDescent="0.25">
      <c r="A76" s="14" t="s">
        <v>64</v>
      </c>
      <c r="B76" s="206">
        <f>TEL!B$12</f>
        <v>930.49561478933788</v>
      </c>
      <c r="C76" s="206">
        <f>TEL!C$12</f>
        <v>915.82355975924338</v>
      </c>
      <c r="D76" s="206">
        <f>TEL!D$12</f>
        <v>867.28048151332769</v>
      </c>
      <c r="E76" s="206">
        <f>TEL!E$12</f>
        <v>863.81401547721407</v>
      </c>
      <c r="F76" s="206">
        <f>TEL!F$12</f>
        <v>776.00249355116068</v>
      </c>
      <c r="G76" s="206">
        <f>TEL!G$12</f>
        <v>758.58890799656058</v>
      </c>
      <c r="H76" s="206">
        <f>TEL!H$12</f>
        <v>711.94539982803099</v>
      </c>
      <c r="I76" s="206">
        <f>TEL!I$12</f>
        <v>698.72295786758377</v>
      </c>
      <c r="J76" s="206">
        <f>TEL!J$12</f>
        <v>600.3877042132417</v>
      </c>
      <c r="K76" s="206">
        <f>TEL!K$12</f>
        <v>503.45296646603617</v>
      </c>
      <c r="L76" s="206">
        <f>TEL!L$12</f>
        <v>590.06302665520195</v>
      </c>
      <c r="M76" s="206">
        <f>TEL!M$12</f>
        <v>574.36371453138418</v>
      </c>
      <c r="N76" s="206">
        <f>TEL!N$12</f>
        <v>574.71754084264842</v>
      </c>
      <c r="O76" s="206">
        <f>TEL!O$12</f>
        <v>493.94858125537411</v>
      </c>
      <c r="P76" s="206">
        <f>TEL!P$12</f>
        <v>471.03542562338782</v>
      </c>
      <c r="Q76" s="206">
        <f>TEL!Q$12</f>
        <v>515.1890799656062</v>
      </c>
      <c r="R76" s="206">
        <f>TEL!R$12</f>
        <v>474.34247635425618</v>
      </c>
      <c r="S76" s="206">
        <f>TEL!S$12</f>
        <v>471.81057609630261</v>
      </c>
      <c r="T76" s="206">
        <f>TEL!T$12</f>
        <v>456.88880856398367</v>
      </c>
      <c r="U76" s="206">
        <f>TEL!U$12</f>
        <v>413.75845699830722</v>
      </c>
      <c r="V76" s="206">
        <f>TEL!V$12</f>
        <v>362.9125133796324</v>
      </c>
      <c r="W76" s="206">
        <f>TEL!W$12</f>
        <v>376.25801415010699</v>
      </c>
    </row>
    <row r="77" spans="1:23" ht="12" customHeight="1" x14ac:dyDescent="0.25">
      <c r="A77" s="14" t="s">
        <v>65</v>
      </c>
      <c r="B77" s="206">
        <f>WWP!B$12</f>
        <v>626.32467755803953</v>
      </c>
      <c r="C77" s="206">
        <f>WWP!C$12</f>
        <v>629.12484952708508</v>
      </c>
      <c r="D77" s="206">
        <f>WWP!D$12</f>
        <v>609.05941530524501</v>
      </c>
      <c r="E77" s="206">
        <f>WWP!E$12</f>
        <v>1054.683404987102</v>
      </c>
      <c r="F77" s="206">
        <f>WWP!F$12</f>
        <v>1317.3825451418741</v>
      </c>
      <c r="G77" s="206">
        <f>WWP!G$12</f>
        <v>1399.354256233878</v>
      </c>
      <c r="H77" s="206">
        <f>WWP!H$12</f>
        <v>1256.7061049011179</v>
      </c>
      <c r="I77" s="206">
        <f>WWP!I$12</f>
        <v>1429.210232158212</v>
      </c>
      <c r="J77" s="206">
        <f>WWP!J$12</f>
        <v>1356.6178847807389</v>
      </c>
      <c r="K77" s="206">
        <f>WWP!K$12</f>
        <v>1481.6691315563201</v>
      </c>
      <c r="L77" s="206">
        <f>WWP!L$12</f>
        <v>1802.424333619949</v>
      </c>
      <c r="M77" s="206">
        <f>WWP!M$12</f>
        <v>2007.483233018057</v>
      </c>
      <c r="N77" s="206">
        <f>WWP!N$12</f>
        <v>2015.178159931213</v>
      </c>
      <c r="O77" s="206">
        <f>WWP!O$12</f>
        <v>1915.2407566638001</v>
      </c>
      <c r="P77" s="206">
        <f>WWP!P$12</f>
        <v>1852.0972484952699</v>
      </c>
      <c r="Q77" s="206">
        <f>WWP!Q$12</f>
        <v>1791.2548581255371</v>
      </c>
      <c r="R77" s="206">
        <f>WWP!R$12</f>
        <v>1922.5115219260531</v>
      </c>
      <c r="S77" s="206">
        <f>WWP!S$12</f>
        <v>1865.9500429922609</v>
      </c>
      <c r="T77" s="206">
        <f>WWP!T$12</f>
        <v>1811.4362475997841</v>
      </c>
      <c r="U77" s="206">
        <f>WWP!U$12</f>
        <v>1727.322473788636</v>
      </c>
      <c r="V77" s="206">
        <f>WWP!V$12</f>
        <v>1725.322519375587</v>
      </c>
      <c r="W77" s="206">
        <f>WWP!W$12</f>
        <v>1937.6207321661441</v>
      </c>
    </row>
    <row r="78" spans="1:23" ht="12" customHeight="1" x14ac:dyDescent="0.25">
      <c r="A78" s="21" t="s">
        <v>66</v>
      </c>
      <c r="B78" s="209">
        <f>OIS!B$12</f>
        <v>6139.7637145313847</v>
      </c>
      <c r="C78" s="209">
        <f>OIS!C$12</f>
        <v>6033.5042992261506</v>
      </c>
      <c r="D78" s="209">
        <f>OIS!D$12</f>
        <v>6023.9563198624246</v>
      </c>
      <c r="E78" s="209">
        <f>OIS!E$12</f>
        <v>3538.3346517626878</v>
      </c>
      <c r="F78" s="209">
        <f>OIS!F$12</f>
        <v>3766.277815993119</v>
      </c>
      <c r="G78" s="209">
        <f>OIS!G$12</f>
        <v>3552.2253654342139</v>
      </c>
      <c r="H78" s="209">
        <f>OIS!H$12</f>
        <v>3724.9736887360309</v>
      </c>
      <c r="I78" s="209">
        <f>OIS!I$12</f>
        <v>4165.2624247635376</v>
      </c>
      <c r="J78" s="209">
        <f>OIS!J$12</f>
        <v>3599.9980223559692</v>
      </c>
      <c r="K78" s="209">
        <f>OIS!K$12</f>
        <v>2965.8641444539999</v>
      </c>
      <c r="L78" s="209">
        <f>OIS!L$12</f>
        <v>4078.6698194325149</v>
      </c>
      <c r="M78" s="209">
        <f>OIS!M$12</f>
        <v>3930.600085984519</v>
      </c>
      <c r="N78" s="209">
        <f>OIS!N$12</f>
        <v>3878.8675838349041</v>
      </c>
      <c r="O78" s="209">
        <f>OIS!O$12</f>
        <v>3739.2576096302491</v>
      </c>
      <c r="P78" s="209">
        <f>OIS!P$12</f>
        <v>3785.7695614789409</v>
      </c>
      <c r="Q78" s="209">
        <f>OIS!Q$12</f>
        <v>3831.7925193465162</v>
      </c>
      <c r="R78" s="209">
        <f>OIS!R$12</f>
        <v>3879.3757523645781</v>
      </c>
      <c r="S78" s="209">
        <f>OIS!S$12</f>
        <v>3883.7793637145342</v>
      </c>
      <c r="T78" s="209">
        <f>OIS!T$12</f>
        <v>4767.5581646379906</v>
      </c>
      <c r="U78" s="209">
        <f>OIS!U$12</f>
        <v>5397.196855443698</v>
      </c>
      <c r="V78" s="209">
        <f>OIS!V$12</f>
        <v>5257.8066163215763</v>
      </c>
      <c r="W78" s="209">
        <f>OIS!W$12</f>
        <v>5598.6049417295508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24916.026483233014</v>
      </c>
      <c r="C81" s="212">
        <v>24809.496818572654</v>
      </c>
      <c r="D81" s="212">
        <v>24679.397162510737</v>
      </c>
      <c r="E81" s="212">
        <v>22821.863800515905</v>
      </c>
      <c r="F81" s="212">
        <v>23522.990111779884</v>
      </c>
      <c r="G81" s="212">
        <v>24281.263972484951</v>
      </c>
      <c r="H81" s="212">
        <v>23690.684092863281</v>
      </c>
      <c r="I81" s="212">
        <v>23020.660963026658</v>
      </c>
      <c r="J81" s="212">
        <v>22261.84247635425</v>
      </c>
      <c r="K81" s="212">
        <v>20852.598194325019</v>
      </c>
      <c r="L81" s="212">
        <v>22272.104213241611</v>
      </c>
      <c r="M81" s="212">
        <v>22053.59776440241</v>
      </c>
      <c r="N81" s="212">
        <v>21517.133447979366</v>
      </c>
      <c r="O81" s="212">
        <v>21418.677815993113</v>
      </c>
      <c r="P81" s="212">
        <v>21818.255116079104</v>
      </c>
      <c r="Q81" s="212">
        <v>20930.165606190883</v>
      </c>
      <c r="R81" s="212">
        <v>21088.121840068779</v>
      </c>
      <c r="S81" s="212">
        <v>22477.737575236464</v>
      </c>
      <c r="T81" s="212">
        <v>21406.787360275146</v>
      </c>
      <c r="U81" s="212">
        <v>21332.145743766123</v>
      </c>
      <c r="V81" s="212">
        <v>21036.146345657777</v>
      </c>
      <c r="W81" s="212">
        <v>23083.410576096299</v>
      </c>
    </row>
    <row r="82" spans="1:23" ht="12" customHeight="1" x14ac:dyDescent="0.25">
      <c r="A82" s="24" t="s">
        <v>30</v>
      </c>
      <c r="B82" s="215">
        <v>266.46827171109203</v>
      </c>
      <c r="C82" s="215">
        <v>276.99002579535681</v>
      </c>
      <c r="D82" s="215">
        <v>276.60748065348236</v>
      </c>
      <c r="E82" s="215">
        <v>206.92613929492697</v>
      </c>
      <c r="F82" s="215">
        <v>154.19570077386069</v>
      </c>
      <c r="G82" s="215">
        <v>242.826483233018</v>
      </c>
      <c r="H82" s="215">
        <v>304.96861564918316</v>
      </c>
      <c r="I82" s="215">
        <v>312.60679277730003</v>
      </c>
      <c r="J82" s="215">
        <v>326.43086844368003</v>
      </c>
      <c r="K82" s="215">
        <v>340.73559759243335</v>
      </c>
      <c r="L82" s="215">
        <v>354.36380051590709</v>
      </c>
      <c r="M82" s="215">
        <v>366.11797076526227</v>
      </c>
      <c r="N82" s="215">
        <v>343.89131556319853</v>
      </c>
      <c r="O82" s="215">
        <v>371.97970765262255</v>
      </c>
      <c r="P82" s="215">
        <v>349.59372312983663</v>
      </c>
      <c r="Q82" s="215">
        <v>360.81057609630267</v>
      </c>
      <c r="R82" s="215">
        <v>370.87618228718833</v>
      </c>
      <c r="S82" s="215">
        <v>391.27016337059314</v>
      </c>
      <c r="T82" s="215">
        <v>381.825279449699</v>
      </c>
      <c r="U82" s="215">
        <v>388.24041272570935</v>
      </c>
      <c r="V82" s="215">
        <v>373.27583834909723</v>
      </c>
      <c r="W82" s="215">
        <v>370.52570937231297</v>
      </c>
    </row>
    <row r="83" spans="1:23" ht="12" customHeight="1" x14ac:dyDescent="0.25">
      <c r="A83" s="14" t="s">
        <v>31</v>
      </c>
      <c r="B83" s="206">
        <v>22499.945141874457</v>
      </c>
      <c r="C83" s="206">
        <v>22382.893723129837</v>
      </c>
      <c r="D83" s="206">
        <v>22253.176612209794</v>
      </c>
      <c r="E83" s="206">
        <v>20465.299398108338</v>
      </c>
      <c r="F83" s="206">
        <v>21004.247721410149</v>
      </c>
      <c r="G83" s="206">
        <v>21566.375236457436</v>
      </c>
      <c r="H83" s="206">
        <v>21021.168787618222</v>
      </c>
      <c r="I83" s="206">
        <v>20407.968185726571</v>
      </c>
      <c r="J83" s="206">
        <v>19758.711006018912</v>
      </c>
      <c r="K83" s="206">
        <v>18574.350730868442</v>
      </c>
      <c r="L83" s="206">
        <v>19525.644625967321</v>
      </c>
      <c r="M83" s="206">
        <v>19371.450386930355</v>
      </c>
      <c r="N83" s="206">
        <v>19116.648839208941</v>
      </c>
      <c r="O83" s="206">
        <v>18636.394926913148</v>
      </c>
      <c r="P83" s="206">
        <v>18940.83121238177</v>
      </c>
      <c r="Q83" s="206">
        <v>18197.21401547721</v>
      </c>
      <c r="R83" s="206">
        <v>18094.281255374026</v>
      </c>
      <c r="S83" s="206">
        <v>19504.319518486678</v>
      </c>
      <c r="T83" s="206">
        <v>18017.55227858985</v>
      </c>
      <c r="U83" s="206">
        <v>17512.660705073085</v>
      </c>
      <c r="V83" s="206">
        <v>17815.229148753217</v>
      </c>
      <c r="W83" s="206">
        <v>19828.125623387787</v>
      </c>
    </row>
    <row r="84" spans="1:23" ht="12" customHeight="1" x14ac:dyDescent="0.25">
      <c r="A84" s="18" t="s">
        <v>32</v>
      </c>
      <c r="B84" s="206">
        <v>393.70163370593292</v>
      </c>
      <c r="C84" s="206">
        <v>417.34737747205497</v>
      </c>
      <c r="D84" s="206">
        <v>503.65434221840059</v>
      </c>
      <c r="E84" s="206">
        <v>52.523903697334482</v>
      </c>
      <c r="F84" s="206">
        <v>42.675666380051588</v>
      </c>
      <c r="G84" s="206">
        <v>42.043422184006872</v>
      </c>
      <c r="H84" s="206">
        <v>41.955374032674108</v>
      </c>
      <c r="I84" s="206">
        <v>41.618658641444533</v>
      </c>
      <c r="J84" s="206">
        <v>42.446517626827173</v>
      </c>
      <c r="K84" s="206">
        <v>31.429406706792779</v>
      </c>
      <c r="L84" s="206">
        <v>35.484866723989683</v>
      </c>
      <c r="M84" s="206">
        <v>33.457179707652621</v>
      </c>
      <c r="N84" s="206">
        <v>32.443336199484087</v>
      </c>
      <c r="O84" s="206">
        <v>32.443336199484087</v>
      </c>
      <c r="P84" s="206">
        <v>28.808512467755801</v>
      </c>
      <c r="Q84" s="206">
        <v>32.350816852966467</v>
      </c>
      <c r="R84" s="206">
        <v>41.38005159071367</v>
      </c>
      <c r="S84" s="206">
        <v>28.661478933791919</v>
      </c>
      <c r="T84" s="206">
        <v>30.423645743766119</v>
      </c>
      <c r="U84" s="206">
        <v>30.423645743766119</v>
      </c>
      <c r="V84" s="206">
        <v>26.077386070507309</v>
      </c>
      <c r="W84" s="206">
        <v>23.90429922613929</v>
      </c>
    </row>
    <row r="85" spans="1:23" ht="12" customHeight="1" x14ac:dyDescent="0.25">
      <c r="A85" s="18" t="s">
        <v>33</v>
      </c>
      <c r="B85" s="206">
        <v>938.81487532244182</v>
      </c>
      <c r="C85" s="206">
        <v>936.55537403267397</v>
      </c>
      <c r="D85" s="206">
        <v>876.67910576096301</v>
      </c>
      <c r="E85" s="206">
        <v>903.39879621668092</v>
      </c>
      <c r="F85" s="206">
        <v>980.39466895958719</v>
      </c>
      <c r="G85" s="206">
        <v>1038.308254514187</v>
      </c>
      <c r="H85" s="206">
        <v>1007.918744625967</v>
      </c>
      <c r="I85" s="206">
        <v>1037.2955288048149</v>
      </c>
      <c r="J85" s="206">
        <v>989.59587274290618</v>
      </c>
      <c r="K85" s="206">
        <v>966.40034393809117</v>
      </c>
      <c r="L85" s="206">
        <v>1069.7468615649179</v>
      </c>
      <c r="M85" s="206">
        <v>1051.056577815993</v>
      </c>
      <c r="N85" s="206">
        <v>1158.8008598452279</v>
      </c>
      <c r="O85" s="206">
        <v>1198.3803955288049</v>
      </c>
      <c r="P85" s="206">
        <v>882.94436801375741</v>
      </c>
      <c r="Q85" s="206">
        <v>1190.8196044711949</v>
      </c>
      <c r="R85" s="206">
        <v>969.13413585554599</v>
      </c>
      <c r="S85" s="206">
        <v>2175.922184006879</v>
      </c>
      <c r="T85" s="206">
        <v>1365.2239896818569</v>
      </c>
      <c r="U85" s="206">
        <v>1589.503439380911</v>
      </c>
      <c r="V85" s="206">
        <v>1381.6848667239899</v>
      </c>
      <c r="W85" s="206">
        <v>1603.906706792777</v>
      </c>
    </row>
    <row r="86" spans="1:23" ht="12" customHeight="1" x14ac:dyDescent="0.25">
      <c r="A86" s="18" t="s">
        <v>83</v>
      </c>
      <c r="B86" s="206">
        <v>381.03086844368011</v>
      </c>
      <c r="C86" s="206">
        <v>490.92381771281168</v>
      </c>
      <c r="D86" s="206">
        <v>546.38383490971626</v>
      </c>
      <c r="E86" s="206">
        <v>554.05081685296636</v>
      </c>
      <c r="F86" s="206">
        <v>523.32708512467752</v>
      </c>
      <c r="G86" s="206">
        <v>647.23095442820295</v>
      </c>
      <c r="H86" s="206">
        <v>569.45245055889939</v>
      </c>
      <c r="I86" s="206">
        <v>683.39303525365426</v>
      </c>
      <c r="J86" s="206">
        <v>692.4042992261393</v>
      </c>
      <c r="K86" s="206">
        <v>445.65993121238171</v>
      </c>
      <c r="L86" s="206">
        <v>622.91392949269118</v>
      </c>
      <c r="M86" s="206">
        <v>613.77901977644024</v>
      </c>
      <c r="N86" s="206">
        <v>587.09647463456577</v>
      </c>
      <c r="O86" s="206">
        <v>455.94746345657779</v>
      </c>
      <c r="P86" s="206">
        <v>351.08632846087698</v>
      </c>
      <c r="Q86" s="206">
        <v>176.9089423903697</v>
      </c>
      <c r="R86" s="206">
        <v>417.42046431642302</v>
      </c>
      <c r="S86" s="206">
        <v>397.99002579535681</v>
      </c>
      <c r="T86" s="206">
        <v>464.51220980223559</v>
      </c>
      <c r="U86" s="206">
        <v>340.39750644883918</v>
      </c>
      <c r="V86" s="206">
        <v>735.16990541702489</v>
      </c>
      <c r="W86" s="206">
        <v>895.87386070507307</v>
      </c>
    </row>
    <row r="87" spans="1:23" ht="12" customHeight="1" x14ac:dyDescent="0.25">
      <c r="A87" s="18" t="s">
        <v>70</v>
      </c>
      <c r="B87" s="206">
        <v>2644.8934651762679</v>
      </c>
      <c r="C87" s="206">
        <v>2771.3002579535678</v>
      </c>
      <c r="D87" s="206">
        <v>2897.7070507308681</v>
      </c>
      <c r="E87" s="206">
        <v>1738.0924333619951</v>
      </c>
      <c r="F87" s="206">
        <v>1583.72467755804</v>
      </c>
      <c r="G87" s="206">
        <v>1683.475666380052</v>
      </c>
      <c r="H87" s="206">
        <v>1670.716509028375</v>
      </c>
      <c r="I87" s="206">
        <v>1653.158727429063</v>
      </c>
      <c r="J87" s="206">
        <v>1708.072828890799</v>
      </c>
      <c r="K87" s="206">
        <v>1719.232674118658</v>
      </c>
      <c r="L87" s="206">
        <v>1646.9554600171971</v>
      </c>
      <c r="M87" s="206">
        <v>1633.4637145313841</v>
      </c>
      <c r="N87" s="206">
        <v>1688.394411006019</v>
      </c>
      <c r="O87" s="206">
        <v>1183.417970765262</v>
      </c>
      <c r="P87" s="206">
        <v>1177.43147033534</v>
      </c>
      <c r="Q87" s="206">
        <v>1278.441530524505</v>
      </c>
      <c r="R87" s="206">
        <v>684.13895098882199</v>
      </c>
      <c r="S87" s="206">
        <v>675.46680997420458</v>
      </c>
      <c r="T87" s="206">
        <v>730.39062768701626</v>
      </c>
      <c r="U87" s="206">
        <v>638.85090283748923</v>
      </c>
      <c r="V87" s="206">
        <v>523.22175408426483</v>
      </c>
      <c r="W87" s="206">
        <v>448.06285468615641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4512.3961306964775</v>
      </c>
      <c r="C88" s="206">
        <f t="shared" si="5"/>
        <v>4331.1000000000022</v>
      </c>
      <c r="D88" s="206">
        <f t="shared" si="5"/>
        <v>4215.2240756663778</v>
      </c>
      <c r="E88" s="206">
        <f t="shared" si="5"/>
        <v>3831.6406706792804</v>
      </c>
      <c r="F88" s="206">
        <f t="shared" si="5"/>
        <v>3695.0867583834934</v>
      </c>
      <c r="G88" s="206">
        <f t="shared" si="5"/>
        <v>3961.5651762682664</v>
      </c>
      <c r="H88" s="206">
        <f t="shared" si="5"/>
        <v>4345.5329320722267</v>
      </c>
      <c r="I88" s="206">
        <f t="shared" si="5"/>
        <v>4057.7549441100655</v>
      </c>
      <c r="J88" s="206">
        <f t="shared" si="5"/>
        <v>3879.0719690455699</v>
      </c>
      <c r="K88" s="206">
        <f t="shared" si="5"/>
        <v>3603.4693895098862</v>
      </c>
      <c r="L88" s="206">
        <f t="shared" si="5"/>
        <v>3614.0956147893339</v>
      </c>
      <c r="M88" s="206">
        <f t="shared" si="5"/>
        <v>4039.2161650902817</v>
      </c>
      <c r="N88" s="206">
        <f t="shared" si="5"/>
        <v>3440.3025795356825</v>
      </c>
      <c r="O88" s="206">
        <f t="shared" si="5"/>
        <v>3319.0862424763473</v>
      </c>
      <c r="P88" s="206">
        <f t="shared" si="5"/>
        <v>3462.8228718830596</v>
      </c>
      <c r="Q88" s="206">
        <f t="shared" si="5"/>
        <v>3302.7764402407556</v>
      </c>
      <c r="R88" s="206">
        <f t="shared" si="5"/>
        <v>4440.9828890799618</v>
      </c>
      <c r="S88" s="206">
        <f t="shared" si="5"/>
        <v>4455.9532244196071</v>
      </c>
      <c r="T88" s="206">
        <f t="shared" si="5"/>
        <v>6673.8729148753209</v>
      </c>
      <c r="U88" s="206">
        <f t="shared" si="5"/>
        <v>6735.2106620808272</v>
      </c>
      <c r="V88" s="206">
        <f t="shared" si="5"/>
        <v>6556.7374032674052</v>
      </c>
      <c r="W88" s="206">
        <f t="shared" si="5"/>
        <v>6765.4253654342247</v>
      </c>
    </row>
    <row r="89" spans="1:23" ht="12" customHeight="1" x14ac:dyDescent="0.25">
      <c r="A89" s="18" t="s">
        <v>84</v>
      </c>
      <c r="B89" s="206">
        <v>13629.108168529659</v>
      </c>
      <c r="C89" s="206">
        <v>13435.66689595873</v>
      </c>
      <c r="D89" s="206">
        <v>13213.52820292347</v>
      </c>
      <c r="E89" s="206">
        <v>13385.59277730008</v>
      </c>
      <c r="F89" s="206">
        <v>14179.038865004301</v>
      </c>
      <c r="G89" s="206">
        <v>14193.751762682719</v>
      </c>
      <c r="H89" s="206">
        <v>13385.59277730008</v>
      </c>
      <c r="I89" s="206">
        <v>12934.747291487531</v>
      </c>
      <c r="J89" s="206">
        <v>12447.11951848667</v>
      </c>
      <c r="K89" s="206">
        <v>11808.15898538263</v>
      </c>
      <c r="L89" s="206">
        <v>12536.447893379191</v>
      </c>
      <c r="M89" s="206">
        <v>12000.477730008601</v>
      </c>
      <c r="N89" s="206">
        <v>12209.611177987959</v>
      </c>
      <c r="O89" s="206">
        <v>12447.11951848667</v>
      </c>
      <c r="P89" s="206">
        <v>13037.737661220979</v>
      </c>
      <c r="Q89" s="206">
        <v>12215.916680997419</v>
      </c>
      <c r="R89" s="206">
        <v>11541.224763542559</v>
      </c>
      <c r="S89" s="206">
        <v>11770.325795356841</v>
      </c>
      <c r="T89" s="206">
        <v>8753.128890799655</v>
      </c>
      <c r="U89" s="206">
        <v>8178.2745485812547</v>
      </c>
      <c r="V89" s="206">
        <v>8592.337833190024</v>
      </c>
      <c r="W89" s="206">
        <v>10090.95253654342</v>
      </c>
    </row>
    <row r="90" spans="1:23" ht="12" customHeight="1" x14ac:dyDescent="0.25">
      <c r="A90" s="14" t="s">
        <v>35</v>
      </c>
      <c r="B90" s="206">
        <v>2149.6130696474629</v>
      </c>
      <c r="C90" s="206">
        <v>2149.6130696474629</v>
      </c>
      <c r="D90" s="206">
        <v>2149.6130696474629</v>
      </c>
      <c r="E90" s="206">
        <v>2149.6382631126398</v>
      </c>
      <c r="F90" s="206">
        <v>2364.546689595873</v>
      </c>
      <c r="G90" s="206">
        <v>2472.062252794497</v>
      </c>
      <c r="H90" s="206">
        <v>2364.546689595873</v>
      </c>
      <c r="I90" s="206">
        <v>2300.085984522786</v>
      </c>
      <c r="J90" s="206">
        <v>2176.7006018916591</v>
      </c>
      <c r="K90" s="206">
        <v>1937.5118658641441</v>
      </c>
      <c r="L90" s="206">
        <v>2392.0957867583829</v>
      </c>
      <c r="M90" s="206">
        <v>2316.029406706793</v>
      </c>
      <c r="N90" s="206">
        <v>2056.5932932072228</v>
      </c>
      <c r="O90" s="206">
        <v>2410.3031814273431</v>
      </c>
      <c r="P90" s="206">
        <v>2527.8301805674978</v>
      </c>
      <c r="Q90" s="206">
        <v>2372.1410146173689</v>
      </c>
      <c r="R90" s="206">
        <v>2622.964402407566</v>
      </c>
      <c r="S90" s="206">
        <v>2582.1478933791918</v>
      </c>
      <c r="T90" s="206">
        <v>3007.409802235597</v>
      </c>
      <c r="U90" s="206">
        <v>3431.2446259673261</v>
      </c>
      <c r="V90" s="206">
        <v>2847.6413585554601</v>
      </c>
      <c r="W90" s="206">
        <v>2884.7592433361988</v>
      </c>
    </row>
    <row r="91" spans="1:23" ht="12" customHeight="1" x14ac:dyDescent="0.25">
      <c r="A91" s="18" t="s">
        <v>72</v>
      </c>
      <c r="B91" s="206">
        <v>2149.6130696474629</v>
      </c>
      <c r="C91" s="206">
        <v>2149.6130696474629</v>
      </c>
      <c r="D91" s="206">
        <v>2149.6130696474629</v>
      </c>
      <c r="E91" s="206">
        <v>2149.6382631126398</v>
      </c>
      <c r="F91" s="206">
        <v>2364.546689595873</v>
      </c>
      <c r="G91" s="206">
        <v>2472.062252794497</v>
      </c>
      <c r="H91" s="206">
        <v>2364.546689595873</v>
      </c>
      <c r="I91" s="206">
        <v>2300.085984522786</v>
      </c>
      <c r="J91" s="206">
        <v>2176.7006018916591</v>
      </c>
      <c r="K91" s="206">
        <v>1937.5118658641441</v>
      </c>
      <c r="L91" s="206">
        <v>2392.0957867583829</v>
      </c>
      <c r="M91" s="206">
        <v>2316.029406706793</v>
      </c>
      <c r="N91" s="206">
        <v>2056.5932932072228</v>
      </c>
      <c r="O91" s="206">
        <v>2410.3031814273431</v>
      </c>
      <c r="P91" s="206">
        <v>2527.8301805674978</v>
      </c>
      <c r="Q91" s="206">
        <v>2372.1410146173689</v>
      </c>
      <c r="R91" s="206">
        <v>2622.964402407566</v>
      </c>
      <c r="S91" s="206">
        <v>2582.1478933791918</v>
      </c>
      <c r="T91" s="206">
        <v>3007.409802235597</v>
      </c>
      <c r="U91" s="206">
        <v>3431.2446259673261</v>
      </c>
      <c r="V91" s="206">
        <v>2847.6413585554601</v>
      </c>
      <c r="W91" s="206">
        <v>2884.7592433361988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24916.026483233014</v>
      </c>
      <c r="C94" s="212">
        <f t="shared" si="6"/>
        <v>24809.496818572654</v>
      </c>
      <c r="D94" s="212">
        <f t="shared" si="6"/>
        <v>24679.397162510737</v>
      </c>
      <c r="E94" s="212">
        <f t="shared" si="6"/>
        <v>22821.863800515905</v>
      </c>
      <c r="F94" s="212">
        <f t="shared" si="6"/>
        <v>23522.990111779884</v>
      </c>
      <c r="G94" s="212">
        <f t="shared" si="6"/>
        <v>24281.263972484951</v>
      </c>
      <c r="H94" s="212">
        <f t="shared" si="6"/>
        <v>23690.684092863281</v>
      </c>
      <c r="I94" s="212">
        <f t="shared" si="6"/>
        <v>23020.660963026658</v>
      </c>
      <c r="J94" s="212">
        <f t="shared" si="6"/>
        <v>22261.84247635425</v>
      </c>
      <c r="K94" s="212">
        <f t="shared" si="6"/>
        <v>20852.598194325019</v>
      </c>
      <c r="L94" s="212">
        <f t="shared" si="6"/>
        <v>22272.104213241611</v>
      </c>
      <c r="M94" s="212">
        <f t="shared" si="6"/>
        <v>22053.59776440241</v>
      </c>
      <c r="N94" s="212">
        <f t="shared" si="6"/>
        <v>21517.133447979366</v>
      </c>
      <c r="O94" s="212">
        <f t="shared" si="6"/>
        <v>21418.677815993113</v>
      </c>
      <c r="P94" s="212">
        <f t="shared" si="6"/>
        <v>21818.255116079104</v>
      </c>
      <c r="Q94" s="212">
        <f t="shared" si="6"/>
        <v>20930.165606190883</v>
      </c>
      <c r="R94" s="212">
        <f t="shared" si="6"/>
        <v>21088.121840068779</v>
      </c>
      <c r="S94" s="212">
        <f t="shared" si="6"/>
        <v>22477.737575236464</v>
      </c>
      <c r="T94" s="212">
        <f t="shared" si="6"/>
        <v>21406.787360275146</v>
      </c>
      <c r="U94" s="212">
        <f t="shared" si="6"/>
        <v>21332.145743766123</v>
      </c>
      <c r="V94" s="212">
        <f t="shared" si="6"/>
        <v>21036.146345657777</v>
      </c>
      <c r="W94" s="212">
        <f t="shared" si="6"/>
        <v>23083.410576096299</v>
      </c>
    </row>
    <row r="95" spans="1:23" ht="12" customHeight="1" x14ac:dyDescent="0.25">
      <c r="A95" s="24" t="s">
        <v>46</v>
      </c>
      <c r="B95" s="215">
        <f>CHI!B58</f>
        <v>20220.696103526428</v>
      </c>
      <c r="C95" s="215">
        <f>CHI!C58</f>
        <v>20239.81315096961</v>
      </c>
      <c r="D95" s="215">
        <f>CHI!D58</f>
        <v>20221.171195184859</v>
      </c>
      <c r="E95" s="215">
        <f>CHI!E58</f>
        <v>18844.701809427021</v>
      </c>
      <c r="F95" s="215">
        <f>CHI!F58</f>
        <v>19730.857363331412</v>
      </c>
      <c r="G95" s="215">
        <f>CHI!G58</f>
        <v>20198.699168496809</v>
      </c>
      <c r="H95" s="215">
        <f>CHI!H58</f>
        <v>19191.91355883787</v>
      </c>
      <c r="I95" s="215">
        <f>CHI!I58</f>
        <v>18769.27525378409</v>
      </c>
      <c r="J95" s="215">
        <f>CHI!J58</f>
        <v>18194.282135741199</v>
      </c>
      <c r="K95" s="215">
        <f>CHI!K58</f>
        <v>17015.113046034108</v>
      </c>
      <c r="L95" s="215">
        <f>CHI!L58</f>
        <v>18435.649934486039</v>
      </c>
      <c r="M95" s="215">
        <f>CHI!M58</f>
        <v>17763.175163593991</v>
      </c>
      <c r="N95" s="215">
        <f>CHI!N58</f>
        <v>17825.338668960361</v>
      </c>
      <c r="O95" s="215">
        <f>CHI!O58</f>
        <v>17813.9133356028</v>
      </c>
      <c r="P95" s="215">
        <f>CHI!P58</f>
        <v>18083.292039890999</v>
      </c>
      <c r="Q95" s="215">
        <f>CHI!Q58</f>
        <v>17215.794545643541</v>
      </c>
      <c r="R95" s="215">
        <f>CHI!R58</f>
        <v>17274.74690514453</v>
      </c>
      <c r="S95" s="215">
        <f>CHI!S58</f>
        <v>18557.8043870279</v>
      </c>
      <c r="T95" s="215">
        <f>CHI!T58</f>
        <v>17894.134848576919</v>
      </c>
      <c r="U95" s="215">
        <f>CHI!U58</f>
        <v>17811.469244885189</v>
      </c>
      <c r="V95" s="215">
        <f>CHI!V58</f>
        <v>17732.711014524371</v>
      </c>
      <c r="W95" s="215">
        <f>CHI!W58</f>
        <v>19545.374696565941</v>
      </c>
    </row>
    <row r="96" spans="1:23" ht="12" customHeight="1" x14ac:dyDescent="0.25">
      <c r="A96" s="21" t="s">
        <v>29</v>
      </c>
      <c r="B96" s="209">
        <v>4695.3303797065855</v>
      </c>
      <c r="C96" s="209">
        <v>4569.6836676030434</v>
      </c>
      <c r="D96" s="209">
        <v>4458.2259673258777</v>
      </c>
      <c r="E96" s="209">
        <v>3977.161991088884</v>
      </c>
      <c r="F96" s="209">
        <v>3792.1327484484718</v>
      </c>
      <c r="G96" s="209">
        <v>4082.5648039881416</v>
      </c>
      <c r="H96" s="209">
        <v>4498.7705340254106</v>
      </c>
      <c r="I96" s="209">
        <v>4251.3857092425678</v>
      </c>
      <c r="J96" s="209">
        <v>4067.5603406130504</v>
      </c>
      <c r="K96" s="209">
        <v>3837.4851482909107</v>
      </c>
      <c r="L96" s="209">
        <v>3836.4542787555729</v>
      </c>
      <c r="M96" s="209">
        <v>4290.4226008084188</v>
      </c>
      <c r="N96" s="209">
        <v>3691.7947790190046</v>
      </c>
      <c r="O96" s="209">
        <v>3604.7644803903131</v>
      </c>
      <c r="P96" s="209">
        <v>3734.9630761881053</v>
      </c>
      <c r="Q96" s="209">
        <v>3714.3710605473425</v>
      </c>
      <c r="R96" s="209">
        <v>3813.3749349242498</v>
      </c>
      <c r="S96" s="209">
        <v>3919.9331882085644</v>
      </c>
      <c r="T96" s="209">
        <v>3512.6525116982266</v>
      </c>
      <c r="U96" s="209">
        <v>3520.6764988809337</v>
      </c>
      <c r="V96" s="209">
        <v>3303.4353311334053</v>
      </c>
      <c r="W96" s="209">
        <v>3538.0358795303582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160586.29731513988</v>
      </c>
      <c r="C98" s="205">
        <f t="shared" si="7"/>
        <v>147620.46571140373</v>
      </c>
      <c r="D98" s="205">
        <f t="shared" si="7"/>
        <v>145784.22563577746</v>
      </c>
      <c r="E98" s="205">
        <f t="shared" si="7"/>
        <v>152660.80287362833</v>
      </c>
      <c r="F98" s="205">
        <f t="shared" si="7"/>
        <v>151385.86466122844</v>
      </c>
      <c r="G98" s="205">
        <f t="shared" si="7"/>
        <v>147117.83221247117</v>
      </c>
      <c r="H98" s="205">
        <f t="shared" si="7"/>
        <v>149433.25620284752</v>
      </c>
      <c r="I98" s="205">
        <f t="shared" si="7"/>
        <v>147307.77883378009</v>
      </c>
      <c r="J98" s="205">
        <f t="shared" si="7"/>
        <v>148951.29131548974</v>
      </c>
      <c r="K98" s="205">
        <f t="shared" si="7"/>
        <v>127590.02754137936</v>
      </c>
      <c r="L98" s="205">
        <f t="shared" si="7"/>
        <v>144380.52024948614</v>
      </c>
      <c r="M98" s="205">
        <f t="shared" si="7"/>
        <v>143349.01987444799</v>
      </c>
      <c r="N98" s="205">
        <f t="shared" si="7"/>
        <v>139587.80756109979</v>
      </c>
      <c r="O98" s="205">
        <f t="shared" si="7"/>
        <v>138877.35115004677</v>
      </c>
      <c r="P98" s="205">
        <f t="shared" si="7"/>
        <v>136341.7654149865</v>
      </c>
      <c r="Q98" s="205">
        <f t="shared" si="7"/>
        <v>138746.82370388781</v>
      </c>
      <c r="R98" s="205">
        <f t="shared" si="7"/>
        <v>138751.27015408294</v>
      </c>
      <c r="S98" s="205">
        <f t="shared" si="7"/>
        <v>144309.29460143685</v>
      </c>
      <c r="T98" s="205">
        <f t="shared" si="7"/>
        <v>144195.77162832802</v>
      </c>
      <c r="U98" s="205">
        <f t="shared" si="7"/>
        <v>138420.14172117182</v>
      </c>
      <c r="V98" s="205">
        <f t="shared" si="7"/>
        <v>135474.26366990886</v>
      </c>
      <c r="W98" s="205">
        <f t="shared" si="7"/>
        <v>138462.11650938261</v>
      </c>
    </row>
    <row r="99" spans="1:23" ht="12" customHeight="1" x14ac:dyDescent="0.25">
      <c r="A99" s="25" t="s">
        <v>16</v>
      </c>
      <c r="B99" s="211">
        <f>ISI!B$54</f>
        <v>55696.869793255981</v>
      </c>
      <c r="C99" s="211">
        <f>ISI!C$54</f>
        <v>49696.617744156545</v>
      </c>
      <c r="D99" s="211">
        <f>ISI!D$54</f>
        <v>48293.515817856176</v>
      </c>
      <c r="E99" s="211">
        <f>ISI!E$54</f>
        <v>54833.623953687144</v>
      </c>
      <c r="F99" s="211">
        <f>ISI!F$54</f>
        <v>52728.103334543688</v>
      </c>
      <c r="G99" s="211">
        <f>ISI!G$54</f>
        <v>49809.034988253494</v>
      </c>
      <c r="H99" s="211">
        <f>ISI!H$54</f>
        <v>54471.918665586032</v>
      </c>
      <c r="I99" s="211">
        <f>ISI!I$54</f>
        <v>45743.463002000208</v>
      </c>
      <c r="J99" s="211">
        <f>ISI!J$54</f>
        <v>45045.800733169272</v>
      </c>
      <c r="K99" s="211">
        <f>ISI!K$54</f>
        <v>34581.933554519506</v>
      </c>
      <c r="L99" s="211">
        <f>ISI!L$54</f>
        <v>43855.56230661743</v>
      </c>
      <c r="M99" s="211">
        <f>ISI!M$54</f>
        <v>45164.886398359311</v>
      </c>
      <c r="N99" s="211">
        <f>ISI!N$54</f>
        <v>42257.160912306892</v>
      </c>
      <c r="O99" s="211">
        <f>ISI!O$54</f>
        <v>42253.428796146662</v>
      </c>
      <c r="P99" s="211">
        <f>ISI!P$54</f>
        <v>41980.426571900265</v>
      </c>
      <c r="Q99" s="211">
        <f>ISI!Q$54</f>
        <v>43686.498126561251</v>
      </c>
      <c r="R99" s="211">
        <f>ISI!R$54</f>
        <v>42879.536141914607</v>
      </c>
      <c r="S99" s="211">
        <f>ISI!S$54</f>
        <v>46705.985795993889</v>
      </c>
      <c r="T99" s="211">
        <f>ISI!T$54</f>
        <v>47930.844000932069</v>
      </c>
      <c r="U99" s="211">
        <f>ISI!U$54</f>
        <v>43080.981222194147</v>
      </c>
      <c r="V99" s="211">
        <f>ISI!V$54</f>
        <v>37761.981013026372</v>
      </c>
      <c r="W99" s="211">
        <f>ISI!W$54</f>
        <v>40684.85422971566</v>
      </c>
    </row>
    <row r="100" spans="1:23" ht="12" customHeight="1" x14ac:dyDescent="0.25">
      <c r="A100" s="14" t="s">
        <v>41</v>
      </c>
      <c r="B100" s="206">
        <f>ISI!B$55</f>
        <v>52670.738516320926</v>
      </c>
      <c r="C100" s="206">
        <f>ISI!C$55</f>
        <v>46930.237556253072</v>
      </c>
      <c r="D100" s="206">
        <f>ISI!D$55</f>
        <v>45561.047270682408</v>
      </c>
      <c r="E100" s="206">
        <f>ISI!E$55</f>
        <v>51728.430248804128</v>
      </c>
      <c r="F100" s="206">
        <f>ISI!F$55</f>
        <v>49744.11679465296</v>
      </c>
      <c r="G100" s="206">
        <f>ISI!G$55</f>
        <v>47022.765907899106</v>
      </c>
      <c r="H100" s="206">
        <f>ISI!H$55</f>
        <v>51267.724447100714</v>
      </c>
      <c r="I100" s="206">
        <f>ISI!I$55</f>
        <v>43019.812701840419</v>
      </c>
      <c r="J100" s="206">
        <f>ISI!J$55</f>
        <v>42264.349151062255</v>
      </c>
      <c r="K100" s="206">
        <f>ISI!K$55</f>
        <v>32233.315293045001</v>
      </c>
      <c r="L100" s="206">
        <f>ISI!L$55</f>
        <v>41365.890004762739</v>
      </c>
      <c r="M100" s="206">
        <f>ISI!M$55</f>
        <v>42313.115339091448</v>
      </c>
      <c r="N100" s="206">
        <f>ISI!N$55</f>
        <v>39594.645166137154</v>
      </c>
      <c r="O100" s="206">
        <f>ISI!O$55</f>
        <v>39681.999178181417</v>
      </c>
      <c r="P100" s="206">
        <f>ISI!P$55</f>
        <v>39630.764842261095</v>
      </c>
      <c r="Q100" s="206">
        <f>ISI!Q$55</f>
        <v>41281.982815245065</v>
      </c>
      <c r="R100" s="206">
        <f>ISI!R$55</f>
        <v>40579.631608191456</v>
      </c>
      <c r="S100" s="206">
        <f>ISI!S$55</f>
        <v>44261.304651343977</v>
      </c>
      <c r="T100" s="206">
        <f>ISI!T$55</f>
        <v>45377.165030731092</v>
      </c>
      <c r="U100" s="206">
        <f>ISI!U$55</f>
        <v>40758.151001989172</v>
      </c>
      <c r="V100" s="206">
        <f>ISI!V$55</f>
        <v>35484.803544707822</v>
      </c>
      <c r="W100" s="206">
        <f>ISI!W$55</f>
        <v>38246.169227930783</v>
      </c>
    </row>
    <row r="101" spans="1:23" ht="12" customHeight="1" x14ac:dyDescent="0.25">
      <c r="A101" s="14" t="s">
        <v>42</v>
      </c>
      <c r="B101" s="206">
        <f>ISI!B$56</f>
        <v>3026.1312769350525</v>
      </c>
      <c r="C101" s="206">
        <f>ISI!C$56</f>
        <v>2766.3801879034718</v>
      </c>
      <c r="D101" s="206">
        <f>ISI!D$56</f>
        <v>2732.4685471737703</v>
      </c>
      <c r="E101" s="206">
        <f>ISI!E$56</f>
        <v>3105.1937048830168</v>
      </c>
      <c r="F101" s="206">
        <f>ISI!F$56</f>
        <v>2983.9865398907259</v>
      </c>
      <c r="G101" s="206">
        <f>ISI!G$56</f>
        <v>2786.2690803543896</v>
      </c>
      <c r="H101" s="206">
        <f>ISI!H$56</f>
        <v>3204.1942184853169</v>
      </c>
      <c r="I101" s="206">
        <f>ISI!I$56</f>
        <v>2723.6503001597866</v>
      </c>
      <c r="J101" s="206">
        <f>ISI!J$56</f>
        <v>2781.4515821070163</v>
      </c>
      <c r="K101" s="206">
        <f>ISI!K$56</f>
        <v>2348.618261474503</v>
      </c>
      <c r="L101" s="206">
        <f>ISI!L$56</f>
        <v>2489.6723018546918</v>
      </c>
      <c r="M101" s="206">
        <f>ISI!M$56</f>
        <v>2851.7710592678632</v>
      </c>
      <c r="N101" s="206">
        <f>ISI!N$56</f>
        <v>2662.5157461697368</v>
      </c>
      <c r="O101" s="206">
        <f>ISI!O$56</f>
        <v>2571.4296179652474</v>
      </c>
      <c r="P101" s="206">
        <f>ISI!P$56</f>
        <v>2349.6617296391687</v>
      </c>
      <c r="Q101" s="206">
        <f>ISI!Q$56</f>
        <v>2404.5153113161864</v>
      </c>
      <c r="R101" s="206">
        <f>ISI!R$56</f>
        <v>2299.9045337231528</v>
      </c>
      <c r="S101" s="206">
        <f>ISI!S$56</f>
        <v>2444.681144649915</v>
      </c>
      <c r="T101" s="206">
        <f>ISI!T$56</f>
        <v>2553.6789702009746</v>
      </c>
      <c r="U101" s="206">
        <f>ISI!U$56</f>
        <v>2322.8302202049763</v>
      </c>
      <c r="V101" s="206">
        <f>ISI!V$56</f>
        <v>2277.1774683185481</v>
      </c>
      <c r="W101" s="206">
        <f>ISI!W$56</f>
        <v>2438.6850017848756</v>
      </c>
    </row>
    <row r="102" spans="1:23" ht="12" customHeight="1" x14ac:dyDescent="0.25">
      <c r="A102" s="13" t="s">
        <v>20</v>
      </c>
      <c r="B102" s="207">
        <f>NFM!B$73</f>
        <v>4329.2261017863548</v>
      </c>
      <c r="C102" s="207">
        <f>NFM!C$73</f>
        <v>4405.9749937824936</v>
      </c>
      <c r="D102" s="207">
        <f>NFM!D$73</f>
        <v>4407.7262681547672</v>
      </c>
      <c r="E102" s="207">
        <f>NFM!E$73</f>
        <v>4529.1503782180644</v>
      </c>
      <c r="F102" s="207">
        <f>NFM!F$73</f>
        <v>4658.6824339455525</v>
      </c>
      <c r="G102" s="207">
        <f>NFM!G$73</f>
        <v>4593.8179476746818</v>
      </c>
      <c r="H102" s="207">
        <f>NFM!H$73</f>
        <v>3746.8395385897811</v>
      </c>
      <c r="I102" s="207">
        <f>NFM!I$73</f>
        <v>3710.8357808229557</v>
      </c>
      <c r="J102" s="207">
        <f>NFM!J$73</f>
        <v>3992.7054930572522</v>
      </c>
      <c r="K102" s="207">
        <f>NFM!K$73</f>
        <v>2870.9692774412861</v>
      </c>
      <c r="L102" s="207">
        <f>NFM!L$73</f>
        <v>3228.6588904222494</v>
      </c>
      <c r="M102" s="207">
        <f>NFM!M$73</f>
        <v>3178.3406891507575</v>
      </c>
      <c r="N102" s="207">
        <f>NFM!N$73</f>
        <v>3033.1915161466268</v>
      </c>
      <c r="O102" s="207">
        <f>NFM!O$73</f>
        <v>3129.8660088349138</v>
      </c>
      <c r="P102" s="207">
        <f>NFM!P$73</f>
        <v>3186.3303048986486</v>
      </c>
      <c r="Q102" s="207">
        <f>NFM!Q$73</f>
        <v>3450.6408126624028</v>
      </c>
      <c r="R102" s="207">
        <f>NFM!R$73</f>
        <v>3493.4388697015902</v>
      </c>
      <c r="S102" s="207">
        <f>NFM!S$73</f>
        <v>3454.7301064146036</v>
      </c>
      <c r="T102" s="207">
        <f>NFM!T$73</f>
        <v>3421.5922997624257</v>
      </c>
      <c r="U102" s="207">
        <f>NFM!U$73</f>
        <v>3328.4350539710349</v>
      </c>
      <c r="V102" s="207">
        <f>NFM!V$73</f>
        <v>3311.5354545698819</v>
      </c>
      <c r="W102" s="207">
        <f>NFM!W$73</f>
        <v>3307.4910679907271</v>
      </c>
    </row>
    <row r="103" spans="1:23" ht="12" customHeight="1" x14ac:dyDescent="0.25">
      <c r="A103" s="14" t="s">
        <v>43</v>
      </c>
      <c r="B103" s="206">
        <f>NFM!B$74</f>
        <v>496.08303747431842</v>
      </c>
      <c r="C103" s="206">
        <f>NFM!C$74</f>
        <v>538.78090424771813</v>
      </c>
      <c r="D103" s="206">
        <f>NFM!D$74</f>
        <v>527.53116676730667</v>
      </c>
      <c r="E103" s="206">
        <f>NFM!E$74</f>
        <v>656.01955632747274</v>
      </c>
      <c r="F103" s="206">
        <f>NFM!F$74</f>
        <v>796.46594132797827</v>
      </c>
      <c r="G103" s="206">
        <f>NFM!G$74</f>
        <v>880.88136711819641</v>
      </c>
      <c r="H103" s="206">
        <f>NFM!H$74</f>
        <v>714.33884874670298</v>
      </c>
      <c r="I103" s="206">
        <f>NFM!I$74</f>
        <v>704.35736543296889</v>
      </c>
      <c r="J103" s="206">
        <f>NFM!J$74</f>
        <v>850.44837729195035</v>
      </c>
      <c r="K103" s="206">
        <f>NFM!K$74</f>
        <v>671.37147092887665</v>
      </c>
      <c r="L103" s="206">
        <f>NFM!L$74</f>
        <v>769.59213858695568</v>
      </c>
      <c r="M103" s="206">
        <f>NFM!M$74</f>
        <v>1064.720030209628</v>
      </c>
      <c r="N103" s="206">
        <f>NFM!N$74</f>
        <v>868.46977516102322</v>
      </c>
      <c r="O103" s="206">
        <f>NFM!O$74</f>
        <v>967.11667256562305</v>
      </c>
      <c r="P103" s="206">
        <f>NFM!P$74</f>
        <v>879.95213504156948</v>
      </c>
      <c r="Q103" s="206">
        <f>NFM!Q$74</f>
        <v>905.73929414613804</v>
      </c>
      <c r="R103" s="206">
        <f>NFM!R$74</f>
        <v>913.25655535680062</v>
      </c>
      <c r="S103" s="206">
        <f>NFM!S$74</f>
        <v>909.43713955389671</v>
      </c>
      <c r="T103" s="206">
        <f>NFM!T$74</f>
        <v>963.28919580704678</v>
      </c>
      <c r="U103" s="206">
        <f>NFM!U$74</f>
        <v>924.95050436310726</v>
      </c>
      <c r="V103" s="206">
        <f>NFM!V$74</f>
        <v>962.65849113353647</v>
      </c>
      <c r="W103" s="206">
        <f>NFM!W$74</f>
        <v>973.78583601259629</v>
      </c>
    </row>
    <row r="104" spans="1:23" ht="12" customHeight="1" x14ac:dyDescent="0.25">
      <c r="A104" s="14" t="s">
        <v>56</v>
      </c>
      <c r="B104" s="206">
        <f>NFM!B$75</f>
        <v>1197.8420080527551</v>
      </c>
      <c r="C104" s="206">
        <f>NFM!C$75</f>
        <v>1223.6365601153996</v>
      </c>
      <c r="D104" s="206">
        <f>NFM!D$75</f>
        <v>1223.0945921883545</v>
      </c>
      <c r="E104" s="206">
        <f>NFM!E$75</f>
        <v>1263.7082009582095</v>
      </c>
      <c r="F104" s="206">
        <f>NFM!F$75</f>
        <v>1264.0890328749679</v>
      </c>
      <c r="G104" s="206">
        <f>NFM!G$75</f>
        <v>1244.730053163205</v>
      </c>
      <c r="H104" s="206">
        <f>NFM!H$75</f>
        <v>964.29664608803591</v>
      </c>
      <c r="I104" s="206">
        <f>NFM!I$75</f>
        <v>1022.3051932979409</v>
      </c>
      <c r="J104" s="206">
        <f>NFM!J$75</f>
        <v>1118.4285154165279</v>
      </c>
      <c r="K104" s="206">
        <f>NFM!K$75</f>
        <v>580.28329020787396</v>
      </c>
      <c r="L104" s="206">
        <f>NFM!L$75</f>
        <v>761.4548980930075</v>
      </c>
      <c r="M104" s="206">
        <f>NFM!M$75</f>
        <v>785.91091639992533</v>
      </c>
      <c r="N104" s="206">
        <f>NFM!N$75</f>
        <v>768.83416843512623</v>
      </c>
      <c r="O104" s="206">
        <f>NFM!O$75</f>
        <v>874.65998001463811</v>
      </c>
      <c r="P104" s="206">
        <f>NFM!P$75</f>
        <v>947.83814929221001</v>
      </c>
      <c r="Q104" s="206">
        <f>NFM!Q$75</f>
        <v>967.44760258251927</v>
      </c>
      <c r="R104" s="206">
        <f>NFM!R$75</f>
        <v>1000.4253003265576</v>
      </c>
      <c r="S104" s="206">
        <f>NFM!S$75</f>
        <v>1003.7913558469091</v>
      </c>
      <c r="T104" s="206">
        <f>NFM!T$75</f>
        <v>983.26035760446746</v>
      </c>
      <c r="U104" s="206">
        <f>NFM!U$75</f>
        <v>936.53447606514692</v>
      </c>
      <c r="V104" s="206">
        <f>NFM!V$75</f>
        <v>947.53735198670734</v>
      </c>
      <c r="W104" s="206">
        <f>NFM!W$75</f>
        <v>922.50064831757913</v>
      </c>
    </row>
    <row r="105" spans="1:23" ht="12" customHeight="1" x14ac:dyDescent="0.25">
      <c r="A105" s="26" t="s">
        <v>44</v>
      </c>
      <c r="B105" s="213">
        <f>NFM!B$76</f>
        <v>1051.7022776292122</v>
      </c>
      <c r="C105" s="213">
        <f>NFM!C$76</f>
        <v>1063.0142770920386</v>
      </c>
      <c r="D105" s="213">
        <f>NFM!D$76</f>
        <v>1060.5325158886101</v>
      </c>
      <c r="E105" s="213">
        <f>NFM!E$76</f>
        <v>1089.9765834528878</v>
      </c>
      <c r="F105" s="213">
        <f>NFM!F$76</f>
        <v>1092.2481106811351</v>
      </c>
      <c r="G105" s="213">
        <f>NFM!G$76</f>
        <v>1064.2986011361895</v>
      </c>
      <c r="H105" s="213">
        <f>NFM!H$76</f>
        <v>813.35259566482887</v>
      </c>
      <c r="I105" s="213">
        <f>NFM!I$76</f>
        <v>868.59937755196927</v>
      </c>
      <c r="J105" s="213">
        <f>NFM!J$76</f>
        <v>971.32763358125339</v>
      </c>
      <c r="K105" s="213">
        <f>NFM!K$76</f>
        <v>466.28181279597152</v>
      </c>
      <c r="L105" s="213">
        <f>NFM!L$76</f>
        <v>641.55476747908745</v>
      </c>
      <c r="M105" s="213">
        <f>NFM!M$76</f>
        <v>674.50939171233722</v>
      </c>
      <c r="N105" s="213">
        <f>NFM!N$76</f>
        <v>648.01679881022187</v>
      </c>
      <c r="O105" s="213">
        <f>NFM!O$76</f>
        <v>769.74553406140421</v>
      </c>
      <c r="P105" s="213">
        <f>NFM!P$76</f>
        <v>834.96880751740935</v>
      </c>
      <c r="Q105" s="213">
        <f>NFM!Q$76</f>
        <v>850.72064570591078</v>
      </c>
      <c r="R105" s="213">
        <f>NFM!R$76</f>
        <v>863.73205762674934</v>
      </c>
      <c r="S105" s="213">
        <f>NFM!S$76</f>
        <v>865.63672533713725</v>
      </c>
      <c r="T105" s="213">
        <f>NFM!T$76</f>
        <v>834.68890638259529</v>
      </c>
      <c r="U105" s="213">
        <f>NFM!U$76</f>
        <v>797.66947273637015</v>
      </c>
      <c r="V105" s="213">
        <f>NFM!V$76</f>
        <v>830.41204096879994</v>
      </c>
      <c r="W105" s="213">
        <f>NFM!W$76</f>
        <v>800.6322100725439</v>
      </c>
    </row>
    <row r="106" spans="1:23" ht="12" customHeight="1" x14ac:dyDescent="0.25">
      <c r="A106" s="27" t="s">
        <v>81</v>
      </c>
      <c r="B106" s="214">
        <f>NFM!B$77</f>
        <v>146.13973042354289</v>
      </c>
      <c r="C106" s="214">
        <f>NFM!C$77</f>
        <v>160.62228302336089</v>
      </c>
      <c r="D106" s="214">
        <f>NFM!D$77</f>
        <v>162.56207629974429</v>
      </c>
      <c r="E106" s="214">
        <f>NFM!E$77</f>
        <v>173.73161750532171</v>
      </c>
      <c r="F106" s="214">
        <f>NFM!F$77</f>
        <v>171.8409221938328</v>
      </c>
      <c r="G106" s="214">
        <f>NFM!G$77</f>
        <v>180.4314520270155</v>
      </c>
      <c r="H106" s="214">
        <f>NFM!H$77</f>
        <v>150.9440504232071</v>
      </c>
      <c r="I106" s="214">
        <f>NFM!I$77</f>
        <v>153.70581574597171</v>
      </c>
      <c r="J106" s="214">
        <f>NFM!J$77</f>
        <v>147.10088183527449</v>
      </c>
      <c r="K106" s="214">
        <f>NFM!K$77</f>
        <v>114.0014774119024</v>
      </c>
      <c r="L106" s="214">
        <f>NFM!L$77</f>
        <v>119.9001306139201</v>
      </c>
      <c r="M106" s="214">
        <f>NFM!M$77</f>
        <v>111.40152468758809</v>
      </c>
      <c r="N106" s="214">
        <f>NFM!N$77</f>
        <v>120.8173696249043</v>
      </c>
      <c r="O106" s="214">
        <f>NFM!O$77</f>
        <v>104.91444595323389</v>
      </c>
      <c r="P106" s="214">
        <f>NFM!P$77</f>
        <v>112.8693417748007</v>
      </c>
      <c r="Q106" s="214">
        <f>NFM!Q$77</f>
        <v>116.7269568766085</v>
      </c>
      <c r="R106" s="214">
        <f>NFM!R$77</f>
        <v>136.69324269980831</v>
      </c>
      <c r="S106" s="214">
        <f>NFM!S$77</f>
        <v>138.15463050977189</v>
      </c>
      <c r="T106" s="214">
        <f>NFM!T$77</f>
        <v>148.57145122187219</v>
      </c>
      <c r="U106" s="214">
        <f>NFM!U$77</f>
        <v>138.86500332877671</v>
      </c>
      <c r="V106" s="214">
        <f>NFM!V$77</f>
        <v>117.12531101790741</v>
      </c>
      <c r="W106" s="214">
        <f>NFM!W$77</f>
        <v>121.86843824503519</v>
      </c>
    </row>
    <row r="107" spans="1:23" ht="12" customHeight="1" x14ac:dyDescent="0.25">
      <c r="A107" s="14" t="s">
        <v>45</v>
      </c>
      <c r="B107" s="206">
        <f>NFM!B$78</f>
        <v>2635.3010562592813</v>
      </c>
      <c r="C107" s="206">
        <f>NFM!C$78</f>
        <v>2643.5575294193759</v>
      </c>
      <c r="D107" s="206">
        <f>NFM!D$78</f>
        <v>2657.1005091991055</v>
      </c>
      <c r="E107" s="206">
        <f>NFM!E$78</f>
        <v>2609.4226209323815</v>
      </c>
      <c r="F107" s="206">
        <f>NFM!F$78</f>
        <v>2598.1274597426068</v>
      </c>
      <c r="G107" s="206">
        <f>NFM!G$78</f>
        <v>2468.2065273932803</v>
      </c>
      <c r="H107" s="206">
        <f>NFM!H$78</f>
        <v>2068.2040437550422</v>
      </c>
      <c r="I107" s="206">
        <f>NFM!I$78</f>
        <v>1984.1732220920455</v>
      </c>
      <c r="J107" s="206">
        <f>NFM!J$78</f>
        <v>2023.8286003487738</v>
      </c>
      <c r="K107" s="206">
        <f>NFM!K$78</f>
        <v>1619.3145163045358</v>
      </c>
      <c r="L107" s="206">
        <f>NFM!L$78</f>
        <v>1697.6118537422863</v>
      </c>
      <c r="M107" s="206">
        <f>NFM!M$78</f>
        <v>1327.7097425412042</v>
      </c>
      <c r="N107" s="206">
        <f>NFM!N$78</f>
        <v>1395.887572550477</v>
      </c>
      <c r="O107" s="206">
        <f>NFM!O$78</f>
        <v>1288.0893562546526</v>
      </c>
      <c r="P107" s="206">
        <f>NFM!P$78</f>
        <v>1358.5400205648691</v>
      </c>
      <c r="Q107" s="206">
        <f>NFM!Q$78</f>
        <v>1577.4539159337453</v>
      </c>
      <c r="R107" s="206">
        <f>NFM!R$78</f>
        <v>1579.7570140182322</v>
      </c>
      <c r="S107" s="206">
        <f>NFM!S$78</f>
        <v>1541.5016110137976</v>
      </c>
      <c r="T107" s="206">
        <f>NFM!T$78</f>
        <v>1475.0427463509111</v>
      </c>
      <c r="U107" s="206">
        <f>NFM!U$78</f>
        <v>1466.950073542781</v>
      </c>
      <c r="V107" s="206">
        <f>NFM!V$78</f>
        <v>1401.3396114496381</v>
      </c>
      <c r="W107" s="206">
        <f>NFM!W$78</f>
        <v>1411.2045836605516</v>
      </c>
    </row>
    <row r="108" spans="1:23" ht="12" customHeight="1" x14ac:dyDescent="0.25">
      <c r="A108" s="13" t="s">
        <v>21</v>
      </c>
      <c r="B108" s="207">
        <f>CHI!B$79</f>
        <v>22976.083287902587</v>
      </c>
      <c r="C108" s="207">
        <f>CHI!C$79</f>
        <v>22510.222136331835</v>
      </c>
      <c r="D108" s="207">
        <f>CHI!D$79</f>
        <v>23580.652403758329</v>
      </c>
      <c r="E108" s="207">
        <f>CHI!E$79</f>
        <v>25788.27261105007</v>
      </c>
      <c r="F108" s="207">
        <f>CHI!F$79</f>
        <v>23593.657903090763</v>
      </c>
      <c r="G108" s="207">
        <f>CHI!G$79</f>
        <v>25013.602692967961</v>
      </c>
      <c r="H108" s="207">
        <f>CHI!H$79</f>
        <v>22942.198058854716</v>
      </c>
      <c r="I108" s="207">
        <f>CHI!I$79</f>
        <v>26725.275091506563</v>
      </c>
      <c r="J108" s="207">
        <f>CHI!J$79</f>
        <v>27505.382901002678</v>
      </c>
      <c r="K108" s="207">
        <f>CHI!K$79</f>
        <v>24666.720344526835</v>
      </c>
      <c r="L108" s="207">
        <f>CHI!L$79</f>
        <v>28430.065233762813</v>
      </c>
      <c r="M108" s="207">
        <f>CHI!M$79</f>
        <v>26896.673885766257</v>
      </c>
      <c r="N108" s="207">
        <f>CHI!N$79</f>
        <v>27885.914718346849</v>
      </c>
      <c r="O108" s="207">
        <f>CHI!O$79</f>
        <v>27836.493622510032</v>
      </c>
      <c r="P108" s="207">
        <f>CHI!P$79</f>
        <v>25965.607521954407</v>
      </c>
      <c r="Q108" s="207">
        <f>CHI!Q$79</f>
        <v>27311.033644242692</v>
      </c>
      <c r="R108" s="207">
        <f>CHI!R$79</f>
        <v>27109.751992112193</v>
      </c>
      <c r="S108" s="207">
        <f>CHI!S$79</f>
        <v>27448.94311846</v>
      </c>
      <c r="T108" s="207">
        <f>CHI!T$79</f>
        <v>23743.543344108475</v>
      </c>
      <c r="U108" s="207">
        <f>CHI!U$79</f>
        <v>22327.315841904598</v>
      </c>
      <c r="V108" s="207">
        <f>CHI!V$79</f>
        <v>23960.657575562356</v>
      </c>
      <c r="W108" s="207">
        <f>CHI!W$79</f>
        <v>22980.864773010504</v>
      </c>
    </row>
    <row r="109" spans="1:23" ht="12" customHeight="1" x14ac:dyDescent="0.25">
      <c r="A109" s="14" t="s">
        <v>57</v>
      </c>
      <c r="B109" s="206">
        <f>CHI!B$80</f>
        <v>17895.407377477037</v>
      </c>
      <c r="C109" s="206">
        <f>CHI!C$80</f>
        <v>17242.273444353392</v>
      </c>
      <c r="D109" s="206">
        <f>CHI!D$80</f>
        <v>18114.795619263066</v>
      </c>
      <c r="E109" s="206">
        <f>CHI!E$80</f>
        <v>19751.690029701247</v>
      </c>
      <c r="F109" s="206">
        <f>CHI!F$80</f>
        <v>17970.839614069821</v>
      </c>
      <c r="G109" s="206">
        <f>CHI!G$80</f>
        <v>19162.075301778805</v>
      </c>
      <c r="H109" s="206">
        <f>CHI!H$80</f>
        <v>17667.685359524352</v>
      </c>
      <c r="I109" s="206">
        <f>CHI!I$80</f>
        <v>20108.191869333619</v>
      </c>
      <c r="J109" s="206">
        <f>CHI!J$80</f>
        <v>21187.961879505485</v>
      </c>
      <c r="K109" s="206">
        <f>CHI!K$80</f>
        <v>18860.040280694171</v>
      </c>
      <c r="L109" s="206">
        <f>CHI!L$80</f>
        <v>22085.152838034766</v>
      </c>
      <c r="M109" s="206">
        <f>CHI!M$80</f>
        <v>20127.061925568225</v>
      </c>
      <c r="N109" s="206">
        <f>CHI!N$80</f>
        <v>21153.977113756329</v>
      </c>
      <c r="O109" s="206">
        <f>CHI!O$80</f>
        <v>21555.231757332425</v>
      </c>
      <c r="P109" s="206">
        <f>CHI!P$80</f>
        <v>19499.443481266775</v>
      </c>
      <c r="Q109" s="206">
        <f>CHI!Q$80</f>
        <v>20635.931228529069</v>
      </c>
      <c r="R109" s="206">
        <f>CHI!R$80</f>
        <v>19575.768528638808</v>
      </c>
      <c r="S109" s="206">
        <f>CHI!S$80</f>
        <v>20639.444759152619</v>
      </c>
      <c r="T109" s="206">
        <f>CHI!T$80</f>
        <v>17255.113775071604</v>
      </c>
      <c r="U109" s="206">
        <f>CHI!U$80</f>
        <v>16637.87948650543</v>
      </c>
      <c r="V109" s="206">
        <f>CHI!V$80</f>
        <v>17713.289184947913</v>
      </c>
      <c r="W109" s="206">
        <f>CHI!W$80</f>
        <v>16805.769003145862</v>
      </c>
    </row>
    <row r="110" spans="1:23" ht="12" customHeight="1" x14ac:dyDescent="0.25">
      <c r="A110" s="14" t="s">
        <v>47</v>
      </c>
      <c r="B110" s="206">
        <f>CHI!B$81</f>
        <v>4390.7460992264687</v>
      </c>
      <c r="C110" s="206">
        <f>CHI!C$81</f>
        <v>4542.5543421380071</v>
      </c>
      <c r="D110" s="206">
        <f>CHI!D$81</f>
        <v>4733.6060723658757</v>
      </c>
      <c r="E110" s="206">
        <f>CHI!E$81</f>
        <v>5230.9263028368778</v>
      </c>
      <c r="F110" s="206">
        <f>CHI!F$81</f>
        <v>4813.2269533686376</v>
      </c>
      <c r="G110" s="206">
        <f>CHI!G$81</f>
        <v>4965.4595995321979</v>
      </c>
      <c r="H110" s="206">
        <f>CHI!H$81</f>
        <v>4448.1843862976139</v>
      </c>
      <c r="I110" s="206">
        <f>CHI!I$81</f>
        <v>5669.8084180496535</v>
      </c>
      <c r="J110" s="206">
        <f>CHI!J$81</f>
        <v>5249.5947887451794</v>
      </c>
      <c r="K110" s="206">
        <f>CHI!K$81</f>
        <v>4809.6471366914047</v>
      </c>
      <c r="L110" s="206">
        <f>CHI!L$81</f>
        <v>5319.0234801074321</v>
      </c>
      <c r="M110" s="206">
        <f>CHI!M$81</f>
        <v>5640.3471368836081</v>
      </c>
      <c r="N110" s="206">
        <f>CHI!N$81</f>
        <v>5662.8138287951069</v>
      </c>
      <c r="O110" s="206">
        <f>CHI!O$81</f>
        <v>4941.5009377031502</v>
      </c>
      <c r="P110" s="206">
        <f>CHI!P$81</f>
        <v>4258.6753394421212</v>
      </c>
      <c r="Q110" s="206">
        <f>CHI!Q$81</f>
        <v>4320.7780090678207</v>
      </c>
      <c r="R110" s="206">
        <f>CHI!R$81</f>
        <v>4675.5937971990907</v>
      </c>
      <c r="S110" s="206">
        <f>CHI!S$81</f>
        <v>4614.3134603596245</v>
      </c>
      <c r="T110" s="206">
        <f>CHI!T$81</f>
        <v>4692.5370937654043</v>
      </c>
      <c r="U110" s="206">
        <f>CHI!U$81</f>
        <v>4060.8080816740048</v>
      </c>
      <c r="V110" s="206">
        <f>CHI!V$81</f>
        <v>4542.0711284825029</v>
      </c>
      <c r="W110" s="206">
        <f>CHI!W$81</f>
        <v>4364.9106571204493</v>
      </c>
    </row>
    <row r="111" spans="1:23" ht="12" customHeight="1" x14ac:dyDescent="0.25">
      <c r="A111" s="14" t="s">
        <v>48</v>
      </c>
      <c r="B111" s="206">
        <f>CHI!B$82</f>
        <v>689.92981119908347</v>
      </c>
      <c r="C111" s="206">
        <f>CHI!C$82</f>
        <v>725.39434984043635</v>
      </c>
      <c r="D111" s="206">
        <f>CHI!D$82</f>
        <v>732.25071212938997</v>
      </c>
      <c r="E111" s="206">
        <f>CHI!E$82</f>
        <v>805.65627851194472</v>
      </c>
      <c r="F111" s="206">
        <f>CHI!F$82</f>
        <v>809.59133565230593</v>
      </c>
      <c r="G111" s="206">
        <f>CHI!G$82</f>
        <v>886.06779165695912</v>
      </c>
      <c r="H111" s="206">
        <f>CHI!H$82</f>
        <v>826.328313032751</v>
      </c>
      <c r="I111" s="206">
        <f>CHI!I$82</f>
        <v>947.27480412329021</v>
      </c>
      <c r="J111" s="206">
        <f>CHI!J$82</f>
        <v>1067.826232752014</v>
      </c>
      <c r="K111" s="206">
        <f>CHI!K$82</f>
        <v>997.03292714125837</v>
      </c>
      <c r="L111" s="206">
        <f>CHI!L$82</f>
        <v>1025.8889156206151</v>
      </c>
      <c r="M111" s="206">
        <f>CHI!M$82</f>
        <v>1129.2648233144259</v>
      </c>
      <c r="N111" s="206">
        <f>CHI!N$82</f>
        <v>1069.1237757954109</v>
      </c>
      <c r="O111" s="206">
        <f>CHI!O$82</f>
        <v>1339.7609274744559</v>
      </c>
      <c r="P111" s="206">
        <f>CHI!P$82</f>
        <v>2207.4887012455101</v>
      </c>
      <c r="Q111" s="206">
        <f>CHI!Q$82</f>
        <v>2354.3244066458019</v>
      </c>
      <c r="R111" s="206">
        <f>CHI!R$82</f>
        <v>2858.3896662742968</v>
      </c>
      <c r="S111" s="206">
        <f>CHI!S$82</f>
        <v>2195.1848989477548</v>
      </c>
      <c r="T111" s="206">
        <f>CHI!T$82</f>
        <v>1795.8924752714649</v>
      </c>
      <c r="U111" s="206">
        <f>CHI!U$82</f>
        <v>1628.628273725164</v>
      </c>
      <c r="V111" s="206">
        <f>CHI!V$82</f>
        <v>1705.297262131942</v>
      </c>
      <c r="W111" s="206">
        <f>CHI!W$82</f>
        <v>1810.185112744193</v>
      </c>
    </row>
    <row r="112" spans="1:23" ht="12" customHeight="1" x14ac:dyDescent="0.25">
      <c r="A112" s="13" t="s">
        <v>22</v>
      </c>
      <c r="B112" s="207">
        <f>NMM!B$59</f>
        <v>41369.296797814575</v>
      </c>
      <c r="C112" s="207">
        <f>NMM!C$59</f>
        <v>37067.013198836299</v>
      </c>
      <c r="D112" s="207">
        <f>NMM!D$59</f>
        <v>36388.200048694045</v>
      </c>
      <c r="E112" s="207">
        <f>NMM!E$59</f>
        <v>37411.86904517933</v>
      </c>
      <c r="F112" s="207">
        <f>NMM!F$59</f>
        <v>38037.081154935811</v>
      </c>
      <c r="G112" s="207">
        <f>NMM!G$59</f>
        <v>35469.275327556468</v>
      </c>
      <c r="H112" s="207">
        <f>NMM!H$59</f>
        <v>36400.36323148432</v>
      </c>
      <c r="I112" s="207">
        <f>NMM!I$59</f>
        <v>38857.454495683596</v>
      </c>
      <c r="J112" s="207">
        <f>NMM!J$59</f>
        <v>40503.010792036679</v>
      </c>
      <c r="K112" s="207">
        <f>NMM!K$59</f>
        <v>36364.997570419458</v>
      </c>
      <c r="L112" s="207">
        <f>NMM!L$59</f>
        <v>36778.602000324689</v>
      </c>
      <c r="M112" s="207">
        <f>NMM!M$59</f>
        <v>38067.841002598114</v>
      </c>
      <c r="N112" s="207">
        <f>NMM!N$59</f>
        <v>36667.232917152331</v>
      </c>
      <c r="O112" s="207">
        <f>NMM!O$59</f>
        <v>35783.163906952279</v>
      </c>
      <c r="P112" s="207">
        <f>NMM!P$59</f>
        <v>36579.477629753739</v>
      </c>
      <c r="Q112" s="207">
        <f>NMM!Q$59</f>
        <v>35933.506586156655</v>
      </c>
      <c r="R112" s="207">
        <f>NMM!R$59</f>
        <v>35900.149258265781</v>
      </c>
      <c r="S112" s="207">
        <f>NMM!S$59</f>
        <v>36867.981533378043</v>
      </c>
      <c r="T112" s="207">
        <f>NMM!T$59</f>
        <v>37130.250505330303</v>
      </c>
      <c r="U112" s="207">
        <f>NMM!U$59</f>
        <v>36662.842894427333</v>
      </c>
      <c r="V112" s="207">
        <f>NMM!V$59</f>
        <v>38277.094325211838</v>
      </c>
      <c r="W112" s="207">
        <f>NMM!W$59</f>
        <v>37398.46753076194</v>
      </c>
    </row>
    <row r="113" spans="1:23" ht="12" customHeight="1" x14ac:dyDescent="0.25">
      <c r="A113" s="14" t="s">
        <v>49</v>
      </c>
      <c r="B113" s="206">
        <f>NMM!B$60</f>
        <v>28727.844189064686</v>
      </c>
      <c r="C113" s="206">
        <f>NMM!C$60</f>
        <v>26121.933740849014</v>
      </c>
      <c r="D113" s="206">
        <f>NMM!D$60</f>
        <v>25155.92346967617</v>
      </c>
      <c r="E113" s="206">
        <f>NMM!E$60</f>
        <v>25750.119372168403</v>
      </c>
      <c r="F113" s="206">
        <f>NMM!F$60</f>
        <v>26207.947210925427</v>
      </c>
      <c r="G113" s="206">
        <f>NMM!G$60</f>
        <v>24628.844367436704</v>
      </c>
      <c r="H113" s="206">
        <f>NMM!H$60</f>
        <v>25492.448817515753</v>
      </c>
      <c r="I113" s="206">
        <f>NMM!I$60</f>
        <v>26804.300601516923</v>
      </c>
      <c r="J113" s="206">
        <f>NMM!J$60</f>
        <v>27646.808665202472</v>
      </c>
      <c r="K113" s="206">
        <f>NMM!K$60</f>
        <v>24976.261726005243</v>
      </c>
      <c r="L113" s="206">
        <f>NMM!L$60</f>
        <v>24871.578038892538</v>
      </c>
      <c r="M113" s="206">
        <f>NMM!M$60</f>
        <v>26100.413140499058</v>
      </c>
      <c r="N113" s="206">
        <f>NMM!N$60</f>
        <v>25376.993800025873</v>
      </c>
      <c r="O113" s="206">
        <f>NMM!O$60</f>
        <v>24239.313180260084</v>
      </c>
      <c r="P113" s="206">
        <f>NMM!P$60</f>
        <v>25274.615999367586</v>
      </c>
      <c r="Q113" s="206">
        <f>NMM!Q$60</f>
        <v>24610.33860666609</v>
      </c>
      <c r="R113" s="206">
        <f>NMM!R$60</f>
        <v>24170.49370298487</v>
      </c>
      <c r="S113" s="206">
        <f>NMM!S$60</f>
        <v>25011.036102624013</v>
      </c>
      <c r="T113" s="206">
        <f>NMM!T$60</f>
        <v>25214.315048486489</v>
      </c>
      <c r="U113" s="206">
        <f>NMM!U$60</f>
        <v>24535.273855441221</v>
      </c>
      <c r="V113" s="206">
        <f>NMM!V$60</f>
        <v>24666.662730495755</v>
      </c>
      <c r="W113" s="206">
        <f>NMM!W$60</f>
        <v>24963.097717335731</v>
      </c>
    </row>
    <row r="114" spans="1:23" ht="12" customHeight="1" x14ac:dyDescent="0.25">
      <c r="A114" s="14" t="s">
        <v>50</v>
      </c>
      <c r="B114" s="206">
        <f>NMM!B$61</f>
        <v>9069.548141534071</v>
      </c>
      <c r="C114" s="206">
        <f>NMM!C$61</f>
        <v>7501.0612475067155</v>
      </c>
      <c r="D114" s="206">
        <f>NMM!D$61</f>
        <v>7890.6605170843795</v>
      </c>
      <c r="E114" s="206">
        <f>NMM!E$61</f>
        <v>8115.2101302711681</v>
      </c>
      <c r="F114" s="206">
        <f>NMM!F$61</f>
        <v>8311.0530088028718</v>
      </c>
      <c r="G114" s="206">
        <f>NMM!G$61</f>
        <v>7462.9037417076197</v>
      </c>
      <c r="H114" s="206">
        <f>NMM!H$61</f>
        <v>7357.7532416388549</v>
      </c>
      <c r="I114" s="206">
        <f>NMM!I$61</f>
        <v>8429.8856801589427</v>
      </c>
      <c r="J114" s="206">
        <f>NMM!J$61</f>
        <v>9233.7171468930173</v>
      </c>
      <c r="K114" s="206">
        <f>NMM!K$61</f>
        <v>8137.6139400616148</v>
      </c>
      <c r="L114" s="206">
        <f>NMM!L$61</f>
        <v>8551.3876567016432</v>
      </c>
      <c r="M114" s="206">
        <f>NMM!M$61</f>
        <v>8635.2061250171464</v>
      </c>
      <c r="N114" s="206">
        <f>NMM!N$61</f>
        <v>8074.4799996443289</v>
      </c>
      <c r="O114" s="206">
        <f>NMM!O$61</f>
        <v>8307.3502787283323</v>
      </c>
      <c r="P114" s="206">
        <f>NMM!P$61</f>
        <v>7986.9257615869683</v>
      </c>
      <c r="Q114" s="206">
        <f>NMM!Q$61</f>
        <v>8079.6576018100786</v>
      </c>
      <c r="R114" s="206">
        <f>NMM!R$61</f>
        <v>8474.2119485550447</v>
      </c>
      <c r="S114" s="206">
        <f>NMM!S$61</f>
        <v>8617.5349139298996</v>
      </c>
      <c r="T114" s="206">
        <f>NMM!T$61</f>
        <v>8630.8030473840063</v>
      </c>
      <c r="U114" s="206">
        <f>NMM!U$61</f>
        <v>8988.5216569717068</v>
      </c>
      <c r="V114" s="206">
        <f>NMM!V$61</f>
        <v>10297.807748116293</v>
      </c>
      <c r="W114" s="206">
        <f>NMM!W$61</f>
        <v>9245.2025361438791</v>
      </c>
    </row>
    <row r="115" spans="1:23" ht="12" customHeight="1" x14ac:dyDescent="0.25">
      <c r="A115" s="14" t="s">
        <v>58</v>
      </c>
      <c r="B115" s="206">
        <f>NMM!B$62</f>
        <v>3571.9044672158166</v>
      </c>
      <c r="C115" s="206">
        <f>NMM!C$62</f>
        <v>3444.0182104805681</v>
      </c>
      <c r="D115" s="206">
        <f>NMM!D$62</f>
        <v>3341.6160619334914</v>
      </c>
      <c r="E115" s="206">
        <f>NMM!E$62</f>
        <v>3546.5395427397589</v>
      </c>
      <c r="F115" s="206">
        <f>NMM!F$62</f>
        <v>3518.0809352075071</v>
      </c>
      <c r="G115" s="206">
        <f>NMM!G$62</f>
        <v>3377.5272184121422</v>
      </c>
      <c r="H115" s="206">
        <f>NMM!H$62</f>
        <v>3550.1611723297115</v>
      </c>
      <c r="I115" s="206">
        <f>NMM!I$62</f>
        <v>3623.2682140077295</v>
      </c>
      <c r="J115" s="206">
        <f>NMM!J$62</f>
        <v>3622.4849799411868</v>
      </c>
      <c r="K115" s="206">
        <f>NMM!K$62</f>
        <v>3251.1219043525966</v>
      </c>
      <c r="L115" s="206">
        <f>NMM!L$62</f>
        <v>3355.6363047305044</v>
      </c>
      <c r="M115" s="206">
        <f>NMM!M$62</f>
        <v>3332.2217370819099</v>
      </c>
      <c r="N115" s="206">
        <f>NMM!N$62</f>
        <v>3215.7591174821246</v>
      </c>
      <c r="O115" s="206">
        <f>NMM!O$62</f>
        <v>3236.5004479638628</v>
      </c>
      <c r="P115" s="206">
        <f>NMM!P$62</f>
        <v>3317.9358687991835</v>
      </c>
      <c r="Q115" s="206">
        <f>NMM!Q$62</f>
        <v>3243.5103776804835</v>
      </c>
      <c r="R115" s="206">
        <f>NMM!R$62</f>
        <v>3255.443606725863</v>
      </c>
      <c r="S115" s="206">
        <f>NMM!S$62</f>
        <v>3239.4105168241331</v>
      </c>
      <c r="T115" s="206">
        <f>NMM!T$62</f>
        <v>3285.1324094598112</v>
      </c>
      <c r="U115" s="206">
        <f>NMM!U$62</f>
        <v>3139.0473820144025</v>
      </c>
      <c r="V115" s="206">
        <f>NMM!V$62</f>
        <v>3312.6238465997917</v>
      </c>
      <c r="W115" s="206">
        <f>NMM!W$62</f>
        <v>3190.1672772823317</v>
      </c>
    </row>
    <row r="116" spans="1:23" ht="12" customHeight="1" x14ac:dyDescent="0.25">
      <c r="A116" s="13" t="s">
        <v>23</v>
      </c>
      <c r="B116" s="207">
        <f>PPA!B$57</f>
        <v>6986.8058320819036</v>
      </c>
      <c r="C116" s="207">
        <f>PPA!C$57</f>
        <v>6801.6817485861802</v>
      </c>
      <c r="D116" s="207">
        <f>PPA!D$57</f>
        <v>6608.8120392259252</v>
      </c>
      <c r="E116" s="207">
        <f>PPA!E$57</f>
        <v>6356.2852967420986</v>
      </c>
      <c r="F116" s="207">
        <f>PPA!F$57</f>
        <v>6700.5088882933778</v>
      </c>
      <c r="G116" s="207">
        <f>PPA!G$57</f>
        <v>7744.8139890375423</v>
      </c>
      <c r="H116" s="207">
        <f>PPA!H$57</f>
        <v>7115.5574968097153</v>
      </c>
      <c r="I116" s="207">
        <f>PPA!I$57</f>
        <v>7801.6419688574042</v>
      </c>
      <c r="J116" s="207">
        <f>PPA!J$57</f>
        <v>7500.4838761334313</v>
      </c>
      <c r="K116" s="207">
        <f>PPA!K$57</f>
        <v>7312.3190887094861</v>
      </c>
      <c r="L116" s="207">
        <f>PPA!L$57</f>
        <v>7382.4720780496864</v>
      </c>
      <c r="M116" s="207">
        <f>PPA!M$57</f>
        <v>6654.366312193577</v>
      </c>
      <c r="N116" s="207">
        <f>PPA!N$57</f>
        <v>6487.2587823494023</v>
      </c>
      <c r="O116" s="207">
        <f>PPA!O$57</f>
        <v>6703.0786190535227</v>
      </c>
      <c r="P116" s="207">
        <f>PPA!P$57</f>
        <v>6856.7867324172003</v>
      </c>
      <c r="Q116" s="207">
        <f>PPA!Q$57</f>
        <v>6831.3569676616507</v>
      </c>
      <c r="R116" s="207">
        <f>PPA!R$57</f>
        <v>6609.6372794415856</v>
      </c>
      <c r="S116" s="207">
        <f>PPA!S$57</f>
        <v>6594.9445470974151</v>
      </c>
      <c r="T116" s="207">
        <f>PPA!T$57</f>
        <v>6299.3451110172855</v>
      </c>
      <c r="U116" s="207">
        <f>PPA!U$57</f>
        <v>6126.0632546653196</v>
      </c>
      <c r="V116" s="207">
        <f>PPA!V$57</f>
        <v>6017.460614497616</v>
      </c>
      <c r="W116" s="207">
        <f>PPA!W$57</f>
        <v>6206.2710135496818</v>
      </c>
    </row>
    <row r="117" spans="1:23" ht="12" customHeight="1" x14ac:dyDescent="0.25">
      <c r="A117" s="14" t="s">
        <v>52</v>
      </c>
      <c r="B117" s="206">
        <f>PPA!B$58</f>
        <v>504.08698850940408</v>
      </c>
      <c r="C117" s="206">
        <f>PPA!C$58</f>
        <v>465.37859481998049</v>
      </c>
      <c r="D117" s="206">
        <f>PPA!D$58</f>
        <v>447.74790491282971</v>
      </c>
      <c r="E117" s="206">
        <f>PPA!E$58</f>
        <v>496.68079158697509</v>
      </c>
      <c r="F117" s="206">
        <f>PPA!F$58</f>
        <v>504.04755426389852</v>
      </c>
      <c r="G117" s="206">
        <f>PPA!G$58</f>
        <v>649.36974222175661</v>
      </c>
      <c r="H117" s="206">
        <f>PPA!H$58</f>
        <v>579.43401508378133</v>
      </c>
      <c r="I117" s="206">
        <f>PPA!I$58</f>
        <v>658.77331425692819</v>
      </c>
      <c r="J117" s="206">
        <f>PPA!J$58</f>
        <v>633.29497939426869</v>
      </c>
      <c r="K117" s="206">
        <f>PPA!K$58</f>
        <v>588.10280219531114</v>
      </c>
      <c r="L117" s="206">
        <f>PPA!L$58</f>
        <v>583.86084785084131</v>
      </c>
      <c r="M117" s="206">
        <f>PPA!M$58</f>
        <v>522.33869741942613</v>
      </c>
      <c r="N117" s="206">
        <f>PPA!N$58</f>
        <v>503.87282925135338</v>
      </c>
      <c r="O117" s="206">
        <f>PPA!O$58</f>
        <v>536.34969234518155</v>
      </c>
      <c r="P117" s="206">
        <f>PPA!P$58</f>
        <v>552.52933076517047</v>
      </c>
      <c r="Q117" s="206">
        <f>PPA!Q$58</f>
        <v>521.85309900895925</v>
      </c>
      <c r="R117" s="206">
        <f>PPA!R$58</f>
        <v>492.04050405435009</v>
      </c>
      <c r="S117" s="206">
        <f>PPA!S$58</f>
        <v>494.4992829955944</v>
      </c>
      <c r="T117" s="206">
        <f>PPA!T$58</f>
        <v>478.63499841284488</v>
      </c>
      <c r="U117" s="206">
        <f>PPA!U$58</f>
        <v>467.92336342761399</v>
      </c>
      <c r="V117" s="206">
        <f>PPA!V$58</f>
        <v>457.77748956398563</v>
      </c>
      <c r="W117" s="206">
        <f>PPA!W$58</f>
        <v>431.78782809150528</v>
      </c>
    </row>
    <row r="118" spans="1:23" ht="12" customHeight="1" x14ac:dyDescent="0.25">
      <c r="A118" s="14" t="s">
        <v>59</v>
      </c>
      <c r="B118" s="206">
        <f>PPA!B$59</f>
        <v>6446.555143347292</v>
      </c>
      <c r="C118" s="206">
        <f>PPA!C$59</f>
        <v>6304.681554675245</v>
      </c>
      <c r="D118" s="206">
        <f>PPA!D$59</f>
        <v>6132.2107640673039</v>
      </c>
      <c r="E118" s="206">
        <f>PPA!E$59</f>
        <v>5820.1449093957053</v>
      </c>
      <c r="F118" s="206">
        <f>PPA!F$59</f>
        <v>6153.2684569753801</v>
      </c>
      <c r="G118" s="206">
        <f>PPA!G$59</f>
        <v>7028.4520022370434</v>
      </c>
      <c r="H118" s="206">
        <f>PPA!H$59</f>
        <v>6469.1055590382512</v>
      </c>
      <c r="I118" s="206">
        <f>PPA!I$59</f>
        <v>7053.6416857238919</v>
      </c>
      <c r="J118" s="206">
        <f>PPA!J$59</f>
        <v>6783.1608168450957</v>
      </c>
      <c r="K118" s="206">
        <f>PPA!K$59</f>
        <v>6647.1884064388832</v>
      </c>
      <c r="L118" s="206">
        <f>PPA!L$59</f>
        <v>6697.4775375400104</v>
      </c>
      <c r="M118" s="206">
        <f>PPA!M$59</f>
        <v>6043.8034520172923</v>
      </c>
      <c r="N118" s="206">
        <f>PPA!N$59</f>
        <v>5907.2635951968086</v>
      </c>
      <c r="O118" s="206">
        <f>PPA!O$59</f>
        <v>6070.6521189518326</v>
      </c>
      <c r="P118" s="206">
        <f>PPA!P$59</f>
        <v>6223.6541071507008</v>
      </c>
      <c r="Q118" s="206">
        <f>PPA!Q$59</f>
        <v>6234.227009548059</v>
      </c>
      <c r="R118" s="206">
        <f>PPA!R$59</f>
        <v>6040.5513944884951</v>
      </c>
      <c r="S118" s="206">
        <f>PPA!S$59</f>
        <v>6017.011209013478</v>
      </c>
      <c r="T118" s="206">
        <f>PPA!T$59</f>
        <v>5747.8991125182401</v>
      </c>
      <c r="U118" s="206">
        <f>PPA!U$59</f>
        <v>5589.4493134864551</v>
      </c>
      <c r="V118" s="206">
        <f>PPA!V$59</f>
        <v>5497.217874511095</v>
      </c>
      <c r="W118" s="206">
        <f>PPA!W$59</f>
        <v>5713.0561383483209</v>
      </c>
    </row>
    <row r="119" spans="1:23" ht="12" customHeight="1" x14ac:dyDescent="0.25">
      <c r="A119" s="14" t="s">
        <v>60</v>
      </c>
      <c r="B119" s="206">
        <f>PPA!B$60</f>
        <v>36.163700225207307</v>
      </c>
      <c r="C119" s="206">
        <f>PPA!C$60</f>
        <v>31.621599090954859</v>
      </c>
      <c r="D119" s="206">
        <f>PPA!D$60</f>
        <v>28.85337024579129</v>
      </c>
      <c r="E119" s="206">
        <f>PPA!E$60</f>
        <v>39.459595759418498</v>
      </c>
      <c r="F119" s="206">
        <f>PPA!F$60</f>
        <v>43.192877054098808</v>
      </c>
      <c r="G119" s="206">
        <f>PPA!G$60</f>
        <v>66.992244578742842</v>
      </c>
      <c r="H119" s="206">
        <f>PPA!H$60</f>
        <v>67.017922687682827</v>
      </c>
      <c r="I119" s="206">
        <f>PPA!I$60</f>
        <v>89.226968876584337</v>
      </c>
      <c r="J119" s="206">
        <f>PPA!J$60</f>
        <v>84.028079894066352</v>
      </c>
      <c r="K119" s="206">
        <f>PPA!K$60</f>
        <v>77.027880075291151</v>
      </c>
      <c r="L119" s="206">
        <f>PPA!L$60</f>
        <v>101.13369265883431</v>
      </c>
      <c r="M119" s="206">
        <f>PPA!M$60</f>
        <v>88.22416275685832</v>
      </c>
      <c r="N119" s="206">
        <f>PPA!N$60</f>
        <v>76.122357901240008</v>
      </c>
      <c r="O119" s="206">
        <f>PPA!O$60</f>
        <v>96.076807756509098</v>
      </c>
      <c r="P119" s="206">
        <f>PPA!P$60</f>
        <v>80.603294501328847</v>
      </c>
      <c r="Q119" s="206">
        <f>PPA!Q$60</f>
        <v>75.276859104632265</v>
      </c>
      <c r="R119" s="206">
        <f>PPA!R$60</f>
        <v>77.045380898740206</v>
      </c>
      <c r="S119" s="206">
        <f>PPA!S$60</f>
        <v>83.434055088342802</v>
      </c>
      <c r="T119" s="206">
        <f>PPA!T$60</f>
        <v>72.811000086200551</v>
      </c>
      <c r="U119" s="206">
        <f>PPA!U$60</f>
        <v>68.690577751250032</v>
      </c>
      <c r="V119" s="206">
        <f>PPA!V$60</f>
        <v>62.465250422535227</v>
      </c>
      <c r="W119" s="206">
        <f>PPA!W$60</f>
        <v>61.427047109855359</v>
      </c>
    </row>
    <row r="120" spans="1:23" ht="12" customHeight="1" x14ac:dyDescent="0.25">
      <c r="A120" s="15" t="s">
        <v>61</v>
      </c>
      <c r="B120" s="208">
        <f>FBT!B$33</f>
        <v>8624.5728474460302</v>
      </c>
      <c r="C120" s="208">
        <f>FBT!C$33</f>
        <v>8497.0182554868006</v>
      </c>
      <c r="D120" s="208">
        <f>FBT!D$33</f>
        <v>8473.8775917704352</v>
      </c>
      <c r="E120" s="208">
        <f>FBT!E$33</f>
        <v>8533.5543269863811</v>
      </c>
      <c r="F120" s="208">
        <f>FBT!F$33</f>
        <v>8819.7141369948058</v>
      </c>
      <c r="G120" s="208">
        <f>FBT!G$33</f>
        <v>8471.514221986803</v>
      </c>
      <c r="H120" s="208">
        <f>FBT!H$33</f>
        <v>8299.9569400175315</v>
      </c>
      <c r="I120" s="208">
        <f>FBT!I$33</f>
        <v>8282.8524657829112</v>
      </c>
      <c r="J120" s="208">
        <f>FBT!J$33</f>
        <v>7819.0825196170445</v>
      </c>
      <c r="K120" s="208">
        <f>FBT!K$33</f>
        <v>7678.0399660211106</v>
      </c>
      <c r="L120" s="208">
        <f>FBT!L$33</f>
        <v>8020.3478837652574</v>
      </c>
      <c r="M120" s="208">
        <f>FBT!M$33</f>
        <v>8090.8686641263193</v>
      </c>
      <c r="N120" s="208">
        <f>FBT!N$33</f>
        <v>8149.7332144299662</v>
      </c>
      <c r="O120" s="208">
        <f>FBT!O$33</f>
        <v>7907.9623642420174</v>
      </c>
      <c r="P120" s="208">
        <f>FBT!P$33</f>
        <v>7822.9152902749711</v>
      </c>
      <c r="Q120" s="208">
        <f>FBT!Q$33</f>
        <v>7669.414491613572</v>
      </c>
      <c r="R120" s="208">
        <f>FBT!R$33</f>
        <v>7930.3212478571322</v>
      </c>
      <c r="S120" s="208">
        <f>FBT!S$33</f>
        <v>7981.2380913251054</v>
      </c>
      <c r="T120" s="208">
        <f>FBT!T$33</f>
        <v>8066.2102914732441</v>
      </c>
      <c r="U120" s="208">
        <f>FBT!U$33</f>
        <v>7847.3105423893039</v>
      </c>
      <c r="V120" s="208">
        <f>FBT!V$33</f>
        <v>7812.7492269824306</v>
      </c>
      <c r="W120" s="208">
        <f>FBT!W$33</f>
        <v>8099.2656929864152</v>
      </c>
    </row>
    <row r="121" spans="1:23" ht="12" customHeight="1" x14ac:dyDescent="0.25">
      <c r="A121" s="12" t="s">
        <v>62</v>
      </c>
      <c r="B121" s="206">
        <f>TRE!B$33</f>
        <v>2792.681331095338</v>
      </c>
      <c r="C121" s="206">
        <f>TRE!C$33</f>
        <v>2873.5573064393629</v>
      </c>
      <c r="D121" s="206">
        <f>TRE!D$33</f>
        <v>2887.561551155381</v>
      </c>
      <c r="E121" s="206">
        <f>TRE!E$33</f>
        <v>2812.7089062957739</v>
      </c>
      <c r="F121" s="206">
        <f>TRE!F$33</f>
        <v>2901.3290433717771</v>
      </c>
      <c r="G121" s="206">
        <f>TRE!G$33</f>
        <v>2789.829143891799</v>
      </c>
      <c r="H121" s="206">
        <f>TRE!H$33</f>
        <v>2853.0188012153048</v>
      </c>
      <c r="I121" s="206">
        <f>TRE!I$33</f>
        <v>2663.6125466874801</v>
      </c>
      <c r="J121" s="206">
        <f>TRE!J$33</f>
        <v>2495.3612795273939</v>
      </c>
      <c r="K121" s="206">
        <f>TRE!K$33</f>
        <v>2057.8404722395999</v>
      </c>
      <c r="L121" s="206">
        <f>TRE!L$33</f>
        <v>2517.2785256396919</v>
      </c>
      <c r="M121" s="206">
        <f>TRE!M$33</f>
        <v>2406.2261964471591</v>
      </c>
      <c r="N121" s="206">
        <f>TRE!N$33</f>
        <v>2342.6009398077781</v>
      </c>
      <c r="O121" s="206">
        <f>TRE!O$33</f>
        <v>2526.4861731356059</v>
      </c>
      <c r="P121" s="206">
        <f>TRE!P$33</f>
        <v>2110.0634879036729</v>
      </c>
      <c r="Q121" s="206">
        <f>TRE!Q$33</f>
        <v>2268.0228428156388</v>
      </c>
      <c r="R121" s="206">
        <f>TRE!R$33</f>
        <v>2982.6693856072689</v>
      </c>
      <c r="S121" s="206">
        <f>TRE!S$33</f>
        <v>3113.736572350896</v>
      </c>
      <c r="T121" s="206">
        <f>TRE!T$33</f>
        <v>2834.1155507035419</v>
      </c>
      <c r="U121" s="206">
        <f>TRE!U$33</f>
        <v>2931.7013343709741</v>
      </c>
      <c r="V121" s="206">
        <f>TRE!V$33</f>
        <v>2791.2517978312972</v>
      </c>
      <c r="W121" s="206">
        <f>TRE!W$33</f>
        <v>2934.2273896790798</v>
      </c>
    </row>
    <row r="122" spans="1:23" ht="12" customHeight="1" x14ac:dyDescent="0.25">
      <c r="A122" s="12" t="s">
        <v>63</v>
      </c>
      <c r="B122" s="206">
        <f>MAE!B$33</f>
        <v>5754.8355937547331</v>
      </c>
      <c r="C122" s="206">
        <f>MAE!C$33</f>
        <v>5795.9697350629831</v>
      </c>
      <c r="D122" s="206">
        <f>MAE!D$33</f>
        <v>5858.2736493348111</v>
      </c>
      <c r="E122" s="206">
        <f>MAE!E$33</f>
        <v>4839.7394605789923</v>
      </c>
      <c r="F122" s="206">
        <f>MAE!F$33</f>
        <v>6033.9421400510928</v>
      </c>
      <c r="G122" s="206">
        <f>MAE!G$33</f>
        <v>5949.8455355150991</v>
      </c>
      <c r="H122" s="206">
        <f>MAE!H$33</f>
        <v>6335.6828918509082</v>
      </c>
      <c r="I122" s="206">
        <f>MAE!I$33</f>
        <v>6073.9432176472183</v>
      </c>
      <c r="J122" s="206">
        <f>MAE!J$33</f>
        <v>6342.9195837345633</v>
      </c>
      <c r="K122" s="206">
        <f>MAE!K$33</f>
        <v>6034.7622329272963</v>
      </c>
      <c r="L122" s="206">
        <f>MAE!L$33</f>
        <v>5983.6350952553521</v>
      </c>
      <c r="M122" s="206">
        <f>MAE!M$33</f>
        <v>5559.8095164704282</v>
      </c>
      <c r="N122" s="206">
        <f>MAE!N$33</f>
        <v>5607.9825434994536</v>
      </c>
      <c r="O122" s="206">
        <f>MAE!O$33</f>
        <v>5687.9228814473154</v>
      </c>
      <c r="P122" s="206">
        <f>MAE!P$33</f>
        <v>4912.1355267345798</v>
      </c>
      <c r="Q122" s="206">
        <f>MAE!Q$33</f>
        <v>4770.3440714626877</v>
      </c>
      <c r="R122" s="206">
        <f>MAE!R$33</f>
        <v>4912.3929916793986</v>
      </c>
      <c r="S122" s="206">
        <f>MAE!S$33</f>
        <v>5125.0970702867216</v>
      </c>
      <c r="T122" s="206">
        <f>MAE!T$33</f>
        <v>4919.3028154665553</v>
      </c>
      <c r="U122" s="206">
        <f>MAE!U$33</f>
        <v>4871.7044069626736</v>
      </c>
      <c r="V122" s="206">
        <f>MAE!V$33</f>
        <v>4639.0070533063408</v>
      </c>
      <c r="W122" s="206">
        <f>MAE!W$33</f>
        <v>4927.0850744143281</v>
      </c>
    </row>
    <row r="123" spans="1:23" ht="12" customHeight="1" x14ac:dyDescent="0.25">
      <c r="A123" s="12" t="s">
        <v>64</v>
      </c>
      <c r="B123" s="206">
        <f>TEL!B$33</f>
        <v>1446.5798031101519</v>
      </c>
      <c r="C123" s="206">
        <f>TEL!C$33</f>
        <v>1384.012830526613</v>
      </c>
      <c r="D123" s="206">
        <f>TEL!D$33</f>
        <v>1255.2614770778521</v>
      </c>
      <c r="E123" s="206">
        <f>TEL!E$33</f>
        <v>1392.141213646428</v>
      </c>
      <c r="F123" s="206">
        <f>TEL!F$33</f>
        <v>1216.570832733654</v>
      </c>
      <c r="G123" s="206">
        <f>TEL!G$33</f>
        <v>1135.2817234182639</v>
      </c>
      <c r="H123" s="206">
        <f>TEL!H$33</f>
        <v>1091.650876077978</v>
      </c>
      <c r="I123" s="206">
        <f>TEL!I$33</f>
        <v>1034.577453118638</v>
      </c>
      <c r="J123" s="206">
        <f>TEL!J$33</f>
        <v>885.40143035867891</v>
      </c>
      <c r="K123" s="206">
        <f>TEL!K$33</f>
        <v>736.53101795801103</v>
      </c>
      <c r="L123" s="206">
        <f>TEL!L$33</f>
        <v>787.58661907065573</v>
      </c>
      <c r="M123" s="206">
        <f>TEL!M$33</f>
        <v>731.54494337895585</v>
      </c>
      <c r="N123" s="206">
        <f>TEL!N$33</f>
        <v>700.36633766281147</v>
      </c>
      <c r="O123" s="206">
        <f>TEL!O$33</f>
        <v>697.41166571802091</v>
      </c>
      <c r="P123" s="206">
        <f>TEL!P$33</f>
        <v>648.96756901034314</v>
      </c>
      <c r="Q123" s="206">
        <f>TEL!Q$33</f>
        <v>646.6534814380442</v>
      </c>
      <c r="R123" s="206">
        <f>TEL!R$33</f>
        <v>653.66116408624794</v>
      </c>
      <c r="S123" s="206">
        <f>TEL!S$33</f>
        <v>648.18004367824119</v>
      </c>
      <c r="T123" s="206">
        <f>TEL!T$33</f>
        <v>623.17335223039674</v>
      </c>
      <c r="U123" s="206">
        <f>TEL!U$33</f>
        <v>559.30785135461815</v>
      </c>
      <c r="V123" s="206">
        <f>TEL!V$33</f>
        <v>482.12751463092758</v>
      </c>
      <c r="W123" s="206">
        <f>TEL!W$33</f>
        <v>509.03579087877313</v>
      </c>
    </row>
    <row r="124" spans="1:23" ht="12" customHeight="1" x14ac:dyDescent="0.25">
      <c r="A124" s="12" t="s">
        <v>65</v>
      </c>
      <c r="B124" s="206">
        <f>WWP!B$33</f>
        <v>743.0384134339929</v>
      </c>
      <c r="C124" s="206">
        <f>WWP!C$33</f>
        <v>704.90877967407118</v>
      </c>
      <c r="D124" s="206">
        <f>WWP!D$33</f>
        <v>663.46985544211338</v>
      </c>
      <c r="E124" s="206">
        <f>WWP!E$33</f>
        <v>671.40650185274899</v>
      </c>
      <c r="F124" s="206">
        <f>WWP!F$33</f>
        <v>726.34503894066256</v>
      </c>
      <c r="G124" s="206">
        <f>WWP!G$33</f>
        <v>753.74198191160394</v>
      </c>
      <c r="H124" s="206">
        <f>WWP!H$33</f>
        <v>691.35391446042775</v>
      </c>
      <c r="I124" s="206">
        <f>WWP!I$33</f>
        <v>595.12088455233118</v>
      </c>
      <c r="J124" s="206">
        <f>WWP!J$33</f>
        <v>520.45957148436571</v>
      </c>
      <c r="K124" s="206">
        <f>WWP!K$33</f>
        <v>429.46748493577292</v>
      </c>
      <c r="L124" s="206">
        <f>WWP!L$33</f>
        <v>563.5706847838353</v>
      </c>
      <c r="M124" s="206">
        <f>WWP!M$33</f>
        <v>434.99975191185121</v>
      </c>
      <c r="N124" s="206">
        <f>WWP!N$33</f>
        <v>410.39725449586842</v>
      </c>
      <c r="O124" s="206">
        <f>WWP!O$33</f>
        <v>432.27493711186258</v>
      </c>
      <c r="P124" s="206">
        <f>WWP!P$33</f>
        <v>363.59206959588488</v>
      </c>
      <c r="Q124" s="206">
        <f>WWP!Q$33</f>
        <v>329.58893627989579</v>
      </c>
      <c r="R124" s="206">
        <f>WWP!R$33</f>
        <v>350.41439534388797</v>
      </c>
      <c r="S124" s="206">
        <f>WWP!S$33</f>
        <v>371.09632627188893</v>
      </c>
      <c r="T124" s="206">
        <f>WWP!T$33</f>
        <v>366.52080002388522</v>
      </c>
      <c r="U124" s="206">
        <f>WWP!U$33</f>
        <v>322.10294111989913</v>
      </c>
      <c r="V124" s="206">
        <f>WWP!V$33</f>
        <v>331.10422322390519</v>
      </c>
      <c r="W124" s="206">
        <f>WWP!W$33</f>
        <v>350.70085444788589</v>
      </c>
    </row>
    <row r="125" spans="1:23" ht="12" customHeight="1" x14ac:dyDescent="0.25">
      <c r="A125" s="12" t="s">
        <v>66</v>
      </c>
      <c r="B125" s="206">
        <f>OIS!B$33</f>
        <v>7538.2431451782277</v>
      </c>
      <c r="C125" s="206">
        <f>OIS!C$33</f>
        <v>5698.7665797605614</v>
      </c>
      <c r="D125" s="206">
        <f>OIS!D$33</f>
        <v>5212.7648905976284</v>
      </c>
      <c r="E125" s="206">
        <f>OIS!E$33</f>
        <v>3325.1564105913012</v>
      </c>
      <c r="F125" s="206">
        <f>OIS!F$33</f>
        <v>3674.1891779072389</v>
      </c>
      <c r="G125" s="206">
        <f>OIS!G$33</f>
        <v>3149.404429527423</v>
      </c>
      <c r="H125" s="206">
        <f>OIS!H$33</f>
        <v>3227.5206005308069</v>
      </c>
      <c r="I125" s="206">
        <f>OIS!I$33</f>
        <v>3571.899818090822</v>
      </c>
      <c r="J125" s="206">
        <f>OIS!J$33</f>
        <v>4175.7726796683937</v>
      </c>
      <c r="K125" s="206">
        <f>OIS!K$33</f>
        <v>2825.059646451014</v>
      </c>
      <c r="L125" s="206">
        <f>OIS!L$33</f>
        <v>4524.8117278445052</v>
      </c>
      <c r="M125" s="206">
        <f>OIS!M$33</f>
        <v>3984.664132335271</v>
      </c>
      <c r="N125" s="206">
        <f>OIS!N$33</f>
        <v>3879.7095826317991</v>
      </c>
      <c r="O125" s="206">
        <f>OIS!O$33</f>
        <v>3797.7546481245299</v>
      </c>
      <c r="P125" s="206">
        <f>OIS!P$33</f>
        <v>3857.2482025227741</v>
      </c>
      <c r="Q125" s="206">
        <f>OIS!Q$33</f>
        <v>3852.7472229133068</v>
      </c>
      <c r="R125" s="206">
        <f>OIS!R$33</f>
        <v>3901.6397414532548</v>
      </c>
      <c r="S125" s="206">
        <f>OIS!S$33</f>
        <v>3926.0645611200639</v>
      </c>
      <c r="T125" s="206">
        <f>OIS!T$33</f>
        <v>6855.6951422398288</v>
      </c>
      <c r="U125" s="206">
        <f>OIS!U$33</f>
        <v>8410.8584118719245</v>
      </c>
      <c r="V125" s="206">
        <f>OIS!V$33</f>
        <v>8162.1742728358904</v>
      </c>
      <c r="W125" s="206">
        <f>OIS!W$33</f>
        <v>9034.4592712676294</v>
      </c>
    </row>
    <row r="126" spans="1:23" ht="12" customHeight="1" x14ac:dyDescent="0.25">
      <c r="A126" s="28" t="s">
        <v>86</v>
      </c>
      <c r="B126" s="216">
        <f>Ind_Summary_emi!B43</f>
        <v>2328.0643682800001</v>
      </c>
      <c r="C126" s="216">
        <f>Ind_Summary_emi!C43</f>
        <v>2184.72240276</v>
      </c>
      <c r="D126" s="216">
        <f>Ind_Summary_emi!D43</f>
        <v>2154.11004271</v>
      </c>
      <c r="E126" s="216">
        <f>Ind_Summary_emi!E43</f>
        <v>2166.8947687999998</v>
      </c>
      <c r="F126" s="216">
        <f>Ind_Summary_emi!F43</f>
        <v>2295.7405764199998</v>
      </c>
      <c r="G126" s="216">
        <f>Ind_Summary_emi!G43</f>
        <v>2237.6702307300002</v>
      </c>
      <c r="H126" s="216">
        <f>Ind_Summary_emi!H43</f>
        <v>2257.19518737</v>
      </c>
      <c r="I126" s="216">
        <f>Ind_Summary_emi!I43</f>
        <v>2247.1021090300001</v>
      </c>
      <c r="J126" s="216">
        <f>Ind_Summary_emi!J43</f>
        <v>2164.9104557000001</v>
      </c>
      <c r="K126" s="216">
        <f>Ind_Summary_emi!K43</f>
        <v>2031.38688523</v>
      </c>
      <c r="L126" s="216">
        <f>Ind_Summary_emi!L43</f>
        <v>2307.9292039500001</v>
      </c>
      <c r="M126" s="216">
        <f>Ind_Summary_emi!M43</f>
        <v>2178.7983817099998</v>
      </c>
      <c r="N126" s="216">
        <f>Ind_Summary_emi!N43</f>
        <v>2166.2588422700001</v>
      </c>
      <c r="O126" s="216">
        <f>Ind_Summary_emi!O43</f>
        <v>2121.5075267699999</v>
      </c>
      <c r="P126" s="216">
        <f>Ind_Summary_emi!P43</f>
        <v>2058.2145080199998</v>
      </c>
      <c r="Q126" s="216">
        <f>Ind_Summary_emi!Q43</f>
        <v>1997.01652008</v>
      </c>
      <c r="R126" s="216">
        <f>Ind_Summary_emi!R43</f>
        <v>2027.65768662</v>
      </c>
      <c r="S126" s="216">
        <f>Ind_Summary_emi!S43</f>
        <v>2071.2968350599999</v>
      </c>
      <c r="T126" s="216">
        <f>Ind_Summary_emi!T43</f>
        <v>2005.1784150399999</v>
      </c>
      <c r="U126" s="216">
        <f>Ind_Summary_emi!U43</f>
        <v>1951.5179659400001</v>
      </c>
      <c r="V126" s="216">
        <f>Ind_Summary_emi!V43</f>
        <v>1927.12059823</v>
      </c>
      <c r="W126" s="216">
        <f>Ind_Summary_emi!W43</f>
        <v>2029.3938206800001</v>
      </c>
    </row>
    <row r="128" spans="1:23" ht="12" customHeight="1" x14ac:dyDescent="0.25">
      <c r="A128" s="30" t="s">
        <v>87</v>
      </c>
      <c r="B128" s="205">
        <f t="shared" ref="B128:W128" si="8">IF(B29=0,"",B29/B3*1000)</f>
        <v>82.534815635454763</v>
      </c>
      <c r="C128" s="205">
        <f t="shared" si="8"/>
        <v>81.827205271751097</v>
      </c>
      <c r="D128" s="205">
        <f t="shared" si="8"/>
        <v>84.534359484205325</v>
      </c>
      <c r="E128" s="205">
        <f t="shared" si="8"/>
        <v>89.936577420849488</v>
      </c>
      <c r="F128" s="205">
        <f t="shared" si="8"/>
        <v>90.317971529362197</v>
      </c>
      <c r="G128" s="205">
        <f t="shared" si="8"/>
        <v>90.690347401742159</v>
      </c>
      <c r="H128" s="205">
        <f t="shared" si="8"/>
        <v>86.88506853660482</v>
      </c>
      <c r="I128" s="205">
        <f t="shared" si="8"/>
        <v>85.907759534345558</v>
      </c>
      <c r="J128" s="205">
        <f t="shared" si="8"/>
        <v>86.067733438070718</v>
      </c>
      <c r="K128" s="205">
        <f t="shared" si="8"/>
        <v>89.936508778855696</v>
      </c>
      <c r="L128" s="205">
        <f t="shared" si="8"/>
        <v>88.087799424737085</v>
      </c>
      <c r="M128" s="205">
        <f t="shared" si="8"/>
        <v>83.415077339654019</v>
      </c>
      <c r="N128" s="205">
        <f t="shared" si="8"/>
        <v>82.039986615438664</v>
      </c>
      <c r="O128" s="205">
        <f t="shared" si="8"/>
        <v>82.282844343245642</v>
      </c>
      <c r="P128" s="205">
        <f t="shared" si="8"/>
        <v>78.252903497455705</v>
      </c>
      <c r="Q128" s="205">
        <f t="shared" si="8"/>
        <v>77.451371907923161</v>
      </c>
      <c r="R128" s="205">
        <f t="shared" si="8"/>
        <v>75.354247680401286</v>
      </c>
      <c r="S128" s="205">
        <f t="shared" si="8"/>
        <v>74.655910923685724</v>
      </c>
      <c r="T128" s="205">
        <f t="shared" si="8"/>
        <v>74.303452145195095</v>
      </c>
      <c r="U128" s="205">
        <f t="shared" si="8"/>
        <v>73.211888871351491</v>
      </c>
      <c r="V128" s="205">
        <f t="shared" si="8"/>
        <v>76.391961779497677</v>
      </c>
      <c r="W128" s="205">
        <f t="shared" si="8"/>
        <v>76.035412389151688</v>
      </c>
    </row>
    <row r="129" spans="1:23" ht="12" customHeight="1" x14ac:dyDescent="0.25">
      <c r="A129" s="12" t="s">
        <v>16</v>
      </c>
      <c r="B129" s="206">
        <f t="shared" ref="B129:W129" si="9">IF(B52=0,"",B52/B4*1000)</f>
        <v>589.73165900495519</v>
      </c>
      <c r="C129" s="206">
        <f t="shared" si="9"/>
        <v>555.36511179690615</v>
      </c>
      <c r="D129" s="206">
        <f t="shared" si="9"/>
        <v>570.44350322114394</v>
      </c>
      <c r="E129" s="206">
        <f t="shared" si="9"/>
        <v>660.93905556920936</v>
      </c>
      <c r="F129" s="206">
        <f t="shared" si="9"/>
        <v>573.71539713755271</v>
      </c>
      <c r="G129" s="206">
        <f t="shared" si="9"/>
        <v>493.57734149330781</v>
      </c>
      <c r="H129" s="206">
        <f t="shared" si="9"/>
        <v>529.82840306374101</v>
      </c>
      <c r="I129" s="206">
        <f t="shared" si="9"/>
        <v>410.77546047251724</v>
      </c>
      <c r="J129" s="206">
        <f t="shared" si="9"/>
        <v>415.378236218403</v>
      </c>
      <c r="K129" s="206">
        <f t="shared" si="9"/>
        <v>509.89069374375231</v>
      </c>
      <c r="L129" s="206">
        <f t="shared" si="9"/>
        <v>641.20903949487945</v>
      </c>
      <c r="M129" s="206">
        <f t="shared" si="9"/>
        <v>588.2705018056588</v>
      </c>
      <c r="N129" s="206">
        <f t="shared" si="9"/>
        <v>552.25195665133708</v>
      </c>
      <c r="O129" s="206">
        <f t="shared" si="9"/>
        <v>565.32838516142431</v>
      </c>
      <c r="P129" s="206">
        <f t="shared" si="9"/>
        <v>540.69084194004438</v>
      </c>
      <c r="Q129" s="206">
        <f t="shared" si="9"/>
        <v>580.16339224878413</v>
      </c>
      <c r="R129" s="206">
        <f t="shared" si="9"/>
        <v>611.26610831594712</v>
      </c>
      <c r="S129" s="206">
        <f t="shared" si="9"/>
        <v>599.54289884944978</v>
      </c>
      <c r="T129" s="206">
        <f t="shared" si="9"/>
        <v>553.96762150751658</v>
      </c>
      <c r="U129" s="206">
        <f t="shared" si="9"/>
        <v>614.15089152309019</v>
      </c>
      <c r="V129" s="206">
        <f t="shared" si="9"/>
        <v>703.87043917753113</v>
      </c>
      <c r="W129" s="206">
        <f t="shared" si="9"/>
        <v>676.16430107176461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457.57642727404709</v>
      </c>
      <c r="C130" s="207">
        <f t="shared" si="10"/>
        <v>467.5661728411485</v>
      </c>
      <c r="D130" s="207">
        <f t="shared" si="10"/>
        <v>466.95048430336482</v>
      </c>
      <c r="E130" s="207">
        <f t="shared" si="10"/>
        <v>464.85457493960752</v>
      </c>
      <c r="F130" s="207">
        <f t="shared" si="10"/>
        <v>439.16919980264021</v>
      </c>
      <c r="G130" s="207">
        <f t="shared" si="10"/>
        <v>405.48667244250356</v>
      </c>
      <c r="H130" s="207">
        <f t="shared" si="10"/>
        <v>329.76746672646414</v>
      </c>
      <c r="I130" s="207">
        <f t="shared" si="10"/>
        <v>286.65740933020959</v>
      </c>
      <c r="J130" s="207">
        <f t="shared" si="10"/>
        <v>308.04564148294179</v>
      </c>
      <c r="K130" s="207">
        <f t="shared" si="10"/>
        <v>268.33516921651784</v>
      </c>
      <c r="L130" s="207">
        <f t="shared" si="10"/>
        <v>326.01228009090295</v>
      </c>
      <c r="M130" s="207">
        <f t="shared" si="10"/>
        <v>279.24255403694536</v>
      </c>
      <c r="N130" s="207">
        <f t="shared" si="10"/>
        <v>246.86596221542609</v>
      </c>
      <c r="O130" s="207">
        <f t="shared" si="10"/>
        <v>261.87468986685712</v>
      </c>
      <c r="P130" s="207">
        <f t="shared" si="10"/>
        <v>276.40168280641683</v>
      </c>
      <c r="Q130" s="207">
        <f t="shared" si="10"/>
        <v>299.64735581721794</v>
      </c>
      <c r="R130" s="207">
        <f t="shared" si="10"/>
        <v>302.86954156550576</v>
      </c>
      <c r="S130" s="207">
        <f t="shared" si="10"/>
        <v>316.4185661549954</v>
      </c>
      <c r="T130" s="207">
        <f t="shared" si="10"/>
        <v>286.68918844709594</v>
      </c>
      <c r="U130" s="207">
        <f t="shared" si="10"/>
        <v>289.11219333232089</v>
      </c>
      <c r="V130" s="207">
        <f t="shared" si="10"/>
        <v>308.50773757641201</v>
      </c>
      <c r="W130" s="207">
        <f t="shared" si="10"/>
        <v>306.06399927478839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560.53638862306639</v>
      </c>
      <c r="C131" s="206">
        <f t="shared" si="11"/>
        <v>607.71428855669819</v>
      </c>
      <c r="D131" s="206">
        <f t="shared" si="11"/>
        <v>603.33415426965348</v>
      </c>
      <c r="E131" s="206">
        <f t="shared" si="11"/>
        <v>687.23299533688544</v>
      </c>
      <c r="F131" s="206">
        <f t="shared" si="11"/>
        <v>776.64378895362699</v>
      </c>
      <c r="G131" s="206">
        <f t="shared" si="11"/>
        <v>786.54955831913458</v>
      </c>
      <c r="H131" s="206">
        <f t="shared" si="11"/>
        <v>724.54157143559837</v>
      </c>
      <c r="I131" s="206">
        <f t="shared" si="11"/>
        <v>618.79113020070042</v>
      </c>
      <c r="J131" s="206">
        <f t="shared" si="11"/>
        <v>662.28082626310834</v>
      </c>
      <c r="K131" s="206">
        <f t="shared" si="11"/>
        <v>579.69002771729811</v>
      </c>
      <c r="L131" s="206">
        <f t="shared" si="11"/>
        <v>751.2555033371367</v>
      </c>
      <c r="M131" s="206">
        <f t="shared" si="11"/>
        <v>897.26429919227428</v>
      </c>
      <c r="N131" s="206">
        <f t="shared" si="11"/>
        <v>716.06499116457712</v>
      </c>
      <c r="O131" s="206">
        <f t="shared" si="11"/>
        <v>804.09687180467199</v>
      </c>
      <c r="P131" s="206">
        <f t="shared" si="11"/>
        <v>744.59743687955734</v>
      </c>
      <c r="Q131" s="206">
        <f t="shared" si="11"/>
        <v>735.89519190562919</v>
      </c>
      <c r="R131" s="206">
        <f t="shared" si="11"/>
        <v>739.14195646712187</v>
      </c>
      <c r="S131" s="206">
        <f t="shared" si="11"/>
        <v>781.31660708944628</v>
      </c>
      <c r="T131" s="206">
        <f t="shared" si="11"/>
        <v>767.28281015588459</v>
      </c>
      <c r="U131" s="206">
        <f t="shared" si="11"/>
        <v>791.86523575173157</v>
      </c>
      <c r="V131" s="206">
        <f t="shared" si="11"/>
        <v>784.11330764039462</v>
      </c>
      <c r="W131" s="206">
        <f t="shared" si="11"/>
        <v>810.61597314280164</v>
      </c>
    </row>
    <row r="132" spans="1:23" ht="12" customHeight="1" x14ac:dyDescent="0.25">
      <c r="A132" s="14" t="s">
        <v>56</v>
      </c>
      <c r="B132" s="206">
        <f t="shared" ref="B132:W132" si="12">IF(B57=0,"",B57/B7*1000)</f>
        <v>377.79122468508461</v>
      </c>
      <c r="C132" s="206">
        <f t="shared" si="12"/>
        <v>385.12478389807217</v>
      </c>
      <c r="D132" s="206">
        <f t="shared" si="12"/>
        <v>382.28249816317123</v>
      </c>
      <c r="E132" s="206">
        <f t="shared" si="12"/>
        <v>392.59469317960554</v>
      </c>
      <c r="F132" s="206">
        <f t="shared" si="12"/>
        <v>354.0976685330603</v>
      </c>
      <c r="G132" s="206">
        <f t="shared" si="12"/>
        <v>330.47948329151524</v>
      </c>
      <c r="H132" s="206">
        <f t="shared" si="12"/>
        <v>233.32459453231061</v>
      </c>
      <c r="I132" s="206">
        <f t="shared" si="12"/>
        <v>214.82652400570933</v>
      </c>
      <c r="J132" s="206">
        <f t="shared" si="12"/>
        <v>241.81507983599008</v>
      </c>
      <c r="K132" s="206">
        <f t="shared" si="12"/>
        <v>133.10541151835756</v>
      </c>
      <c r="L132" s="206">
        <f t="shared" si="12"/>
        <v>179.14560745479366</v>
      </c>
      <c r="M132" s="206">
        <f t="shared" si="12"/>
        <v>161.94342567917721</v>
      </c>
      <c r="N132" s="206">
        <f t="shared" si="12"/>
        <v>157.00557992448626</v>
      </c>
      <c r="O132" s="206">
        <f t="shared" si="12"/>
        <v>168.61005993593093</v>
      </c>
      <c r="P132" s="206">
        <f t="shared" si="12"/>
        <v>190.0284684761003</v>
      </c>
      <c r="Q132" s="206">
        <f t="shared" si="12"/>
        <v>191.73642655061769</v>
      </c>
      <c r="R132" s="206">
        <f t="shared" si="12"/>
        <v>198.87234907399278</v>
      </c>
      <c r="S132" s="206">
        <f t="shared" si="12"/>
        <v>212.0604481532072</v>
      </c>
      <c r="T132" s="206">
        <f t="shared" si="12"/>
        <v>193.01119825684589</v>
      </c>
      <c r="U132" s="206">
        <f t="shared" si="12"/>
        <v>191.53522861520025</v>
      </c>
      <c r="V132" s="206">
        <f t="shared" si="12"/>
        <v>191.72584347739357</v>
      </c>
      <c r="W132" s="206">
        <f t="shared" si="12"/>
        <v>188.84920855084997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512.82330996277301</v>
      </c>
      <c r="C133" s="206">
        <f t="shared" si="13"/>
        <v>519.31041432904624</v>
      </c>
      <c r="D133" s="206">
        <f t="shared" si="13"/>
        <v>521.28681800511742</v>
      </c>
      <c r="E133" s="206">
        <f t="shared" si="13"/>
        <v>494.45844302160714</v>
      </c>
      <c r="F133" s="206">
        <f t="shared" si="13"/>
        <v>462.048808073131</v>
      </c>
      <c r="G133" s="206">
        <f t="shared" si="13"/>
        <v>412.44527537974886</v>
      </c>
      <c r="H133" s="206">
        <f t="shared" si="13"/>
        <v>353.77653181311194</v>
      </c>
      <c r="I133" s="206">
        <f t="shared" si="13"/>
        <v>298.51007464825511</v>
      </c>
      <c r="J133" s="206">
        <f t="shared" si="13"/>
        <v>311.37975214303401</v>
      </c>
      <c r="K133" s="206">
        <f t="shared" si="13"/>
        <v>358.33281863419239</v>
      </c>
      <c r="L133" s="206">
        <f t="shared" si="13"/>
        <v>412.49119367612343</v>
      </c>
      <c r="M133" s="206">
        <f t="shared" si="13"/>
        <v>289.34232145070541</v>
      </c>
      <c r="N133" s="206">
        <f t="shared" si="13"/>
        <v>254.5815550061304</v>
      </c>
      <c r="O133" s="206">
        <f t="shared" si="13"/>
        <v>258.9159732218954</v>
      </c>
      <c r="P133" s="206">
        <f t="shared" si="13"/>
        <v>280.96925837477761</v>
      </c>
      <c r="Q133" s="206">
        <f t="shared" si="13"/>
        <v>336.65442714826554</v>
      </c>
      <c r="R133" s="206">
        <f t="shared" si="13"/>
        <v>335.47980576920082</v>
      </c>
      <c r="S133" s="206">
        <f t="shared" si="13"/>
        <v>343.12009279382892</v>
      </c>
      <c r="T133" s="206">
        <f t="shared" si="13"/>
        <v>297.38021001768345</v>
      </c>
      <c r="U133" s="206">
        <f t="shared" si="13"/>
        <v>299.26423457521844</v>
      </c>
      <c r="V133" s="206">
        <f t="shared" si="13"/>
        <v>354.46287730431237</v>
      </c>
      <c r="W133" s="206">
        <f t="shared" si="13"/>
        <v>344.81351722167159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183.96416108878134</v>
      </c>
      <c r="C134" s="207">
        <f t="shared" si="14"/>
        <v>180.92866124354987</v>
      </c>
      <c r="D134" s="207">
        <f t="shared" si="14"/>
        <v>183.59736547769498</v>
      </c>
      <c r="E134" s="207">
        <f t="shared" si="14"/>
        <v>209.00965480251696</v>
      </c>
      <c r="F134" s="207">
        <f t="shared" si="14"/>
        <v>195.25326427356444</v>
      </c>
      <c r="G134" s="207">
        <f t="shared" si="14"/>
        <v>200.50436403658844</v>
      </c>
      <c r="H134" s="207">
        <f t="shared" si="14"/>
        <v>200.2975314793656</v>
      </c>
      <c r="I134" s="207">
        <f t="shared" si="14"/>
        <v>213.93776054349325</v>
      </c>
      <c r="J134" s="207">
        <f t="shared" si="14"/>
        <v>211.10169948234366</v>
      </c>
      <c r="K134" s="207">
        <f t="shared" si="14"/>
        <v>211.47492583089641</v>
      </c>
      <c r="L134" s="207">
        <f t="shared" si="14"/>
        <v>213.08115251096416</v>
      </c>
      <c r="M134" s="207">
        <f t="shared" si="14"/>
        <v>209.38647042746805</v>
      </c>
      <c r="N134" s="207">
        <f t="shared" si="14"/>
        <v>216.92089390222131</v>
      </c>
      <c r="O134" s="207">
        <f t="shared" si="14"/>
        <v>219.95332933199131</v>
      </c>
      <c r="P134" s="207">
        <f t="shared" si="14"/>
        <v>212.60639361020785</v>
      </c>
      <c r="Q134" s="207">
        <f t="shared" si="14"/>
        <v>216.0832763416966</v>
      </c>
      <c r="R134" s="207">
        <f t="shared" si="14"/>
        <v>207.79345234174431</v>
      </c>
      <c r="S134" s="207">
        <f t="shared" si="14"/>
        <v>217.18316590675008</v>
      </c>
      <c r="T134" s="207">
        <f t="shared" si="14"/>
        <v>211.93046821872065</v>
      </c>
      <c r="U134" s="207">
        <f t="shared" si="14"/>
        <v>199.66376329692727</v>
      </c>
      <c r="V134" s="207">
        <f t="shared" si="14"/>
        <v>206.11100682572228</v>
      </c>
      <c r="W134" s="207">
        <f t="shared" si="14"/>
        <v>198.44174681274342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307.67570885828002</v>
      </c>
      <c r="C135" s="206">
        <f t="shared" si="15"/>
        <v>303.49448910970762</v>
      </c>
      <c r="D135" s="206">
        <f t="shared" si="15"/>
        <v>307.62247174646399</v>
      </c>
      <c r="E135" s="206">
        <f t="shared" si="15"/>
        <v>361.80948493480298</v>
      </c>
      <c r="F135" s="206">
        <f t="shared" si="15"/>
        <v>339.02501430965793</v>
      </c>
      <c r="G135" s="206">
        <f t="shared" si="15"/>
        <v>360.34539814785541</v>
      </c>
      <c r="H135" s="206">
        <f t="shared" si="15"/>
        <v>366.07627325815878</v>
      </c>
      <c r="I135" s="206">
        <f t="shared" si="15"/>
        <v>396.78084876229815</v>
      </c>
      <c r="J135" s="206">
        <f t="shared" si="15"/>
        <v>381.00166080730486</v>
      </c>
      <c r="K135" s="206">
        <f t="shared" si="15"/>
        <v>391.44334548028911</v>
      </c>
      <c r="L135" s="206">
        <f t="shared" si="15"/>
        <v>379.35843857462481</v>
      </c>
      <c r="M135" s="206">
        <f t="shared" si="15"/>
        <v>358.48415057455378</v>
      </c>
      <c r="N135" s="206">
        <f t="shared" si="15"/>
        <v>386.75589559090838</v>
      </c>
      <c r="O135" s="206">
        <f t="shared" si="15"/>
        <v>398.97760874832562</v>
      </c>
      <c r="P135" s="206">
        <f t="shared" si="15"/>
        <v>392.29426818178757</v>
      </c>
      <c r="Q135" s="206">
        <f t="shared" si="15"/>
        <v>379.6334934689778</v>
      </c>
      <c r="R135" s="206">
        <f t="shared" si="15"/>
        <v>384.79420270687422</v>
      </c>
      <c r="S135" s="206">
        <f t="shared" si="15"/>
        <v>367.76864153457774</v>
      </c>
      <c r="T135" s="206">
        <f t="shared" si="15"/>
        <v>373.92755323508732</v>
      </c>
      <c r="U135" s="206">
        <f t="shared" si="15"/>
        <v>383.86110227712493</v>
      </c>
      <c r="V135" s="206">
        <f t="shared" si="15"/>
        <v>383.13279273352759</v>
      </c>
      <c r="W135" s="206">
        <f t="shared" si="15"/>
        <v>375.60268103853485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160.32700824642913</v>
      </c>
      <c r="C136" s="206">
        <f t="shared" si="16"/>
        <v>161.03483618941993</v>
      </c>
      <c r="D136" s="206">
        <f t="shared" si="16"/>
        <v>163.58214346180105</v>
      </c>
      <c r="E136" s="206">
        <f t="shared" si="16"/>
        <v>194.63645997081463</v>
      </c>
      <c r="F136" s="206">
        <f t="shared" si="16"/>
        <v>186.81387594628168</v>
      </c>
      <c r="G136" s="206">
        <f t="shared" si="16"/>
        <v>198.47169966441263</v>
      </c>
      <c r="H136" s="206">
        <f t="shared" si="16"/>
        <v>201.12038375644664</v>
      </c>
      <c r="I136" s="206">
        <f t="shared" si="16"/>
        <v>213.24051422955986</v>
      </c>
      <c r="J136" s="206">
        <f t="shared" si="16"/>
        <v>217.6732277274395</v>
      </c>
      <c r="K136" s="206">
        <f t="shared" si="16"/>
        <v>222.46260952239319</v>
      </c>
      <c r="L136" s="206">
        <f t="shared" si="16"/>
        <v>203.51990923145524</v>
      </c>
      <c r="M136" s="206">
        <f t="shared" si="16"/>
        <v>224.24787000499506</v>
      </c>
      <c r="N136" s="206">
        <f t="shared" si="16"/>
        <v>228.85817779413517</v>
      </c>
      <c r="O136" s="206">
        <f t="shared" si="16"/>
        <v>209.74663295914687</v>
      </c>
      <c r="P136" s="206">
        <f t="shared" si="16"/>
        <v>163.96773940405151</v>
      </c>
      <c r="Q136" s="206">
        <f t="shared" si="16"/>
        <v>156.21066264293339</v>
      </c>
      <c r="R136" s="206">
        <f t="shared" si="16"/>
        <v>149.7490963646049</v>
      </c>
      <c r="S136" s="206">
        <f t="shared" si="16"/>
        <v>158.04544003436098</v>
      </c>
      <c r="T136" s="206">
        <f t="shared" si="16"/>
        <v>183.82420381483217</v>
      </c>
      <c r="U136" s="206">
        <f t="shared" si="16"/>
        <v>158.25310141193955</v>
      </c>
      <c r="V136" s="206">
        <f t="shared" si="16"/>
        <v>159.756571287078</v>
      </c>
      <c r="W136" s="206">
        <f t="shared" si="16"/>
        <v>160.45186871677373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27.586055547370336</v>
      </c>
      <c r="C137" s="206">
        <f t="shared" si="17"/>
        <v>27.586055547370357</v>
      </c>
      <c r="D137" s="206">
        <f t="shared" si="17"/>
        <v>27.58605554737035</v>
      </c>
      <c r="E137" s="206">
        <f t="shared" si="17"/>
        <v>27.586055547370336</v>
      </c>
      <c r="F137" s="206">
        <f t="shared" si="17"/>
        <v>27.586055547370339</v>
      </c>
      <c r="G137" s="206">
        <f t="shared" si="17"/>
        <v>27.586055547370336</v>
      </c>
      <c r="H137" s="206">
        <f t="shared" si="17"/>
        <v>27.586055547370339</v>
      </c>
      <c r="I137" s="206">
        <f t="shared" si="17"/>
        <v>27.58605554737035</v>
      </c>
      <c r="J137" s="206">
        <f t="shared" si="17"/>
        <v>27.586055547370343</v>
      </c>
      <c r="K137" s="206">
        <f t="shared" si="17"/>
        <v>27.586055547370357</v>
      </c>
      <c r="L137" s="206">
        <f t="shared" si="17"/>
        <v>27.586055547370339</v>
      </c>
      <c r="M137" s="206">
        <f t="shared" si="17"/>
        <v>30.690634763765598</v>
      </c>
      <c r="N137" s="206">
        <f t="shared" si="17"/>
        <v>28.265561282886743</v>
      </c>
      <c r="O137" s="206">
        <f t="shared" si="17"/>
        <v>34.642323619076471</v>
      </c>
      <c r="P137" s="206">
        <f t="shared" si="17"/>
        <v>64.638989489505576</v>
      </c>
      <c r="Q137" s="206">
        <f t="shared" si="17"/>
        <v>67.989482015253841</v>
      </c>
      <c r="R137" s="206">
        <f t="shared" si="17"/>
        <v>74.854475561912125</v>
      </c>
      <c r="S137" s="206">
        <f t="shared" si="17"/>
        <v>70.252609220029854</v>
      </c>
      <c r="T137" s="206">
        <f t="shared" si="17"/>
        <v>60.717012204893201</v>
      </c>
      <c r="U137" s="206">
        <f t="shared" si="17"/>
        <v>54.014412824253682</v>
      </c>
      <c r="V137" s="206">
        <f t="shared" si="17"/>
        <v>56.820920842211777</v>
      </c>
      <c r="W137" s="206">
        <f t="shared" si="17"/>
        <v>56.820920842211777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362.45657423322649</v>
      </c>
      <c r="C138" s="207">
        <f t="shared" si="18"/>
        <v>365.52574049057489</v>
      </c>
      <c r="D138" s="207">
        <f t="shared" si="18"/>
        <v>395.11328407657368</v>
      </c>
      <c r="E138" s="207">
        <f t="shared" si="18"/>
        <v>432.49810356859717</v>
      </c>
      <c r="F138" s="207">
        <f t="shared" si="18"/>
        <v>437.52288675637243</v>
      </c>
      <c r="G138" s="207">
        <f t="shared" si="18"/>
        <v>437.77674598090579</v>
      </c>
      <c r="H138" s="207">
        <f t="shared" si="18"/>
        <v>418.70300911438284</v>
      </c>
      <c r="I138" s="207">
        <f t="shared" si="18"/>
        <v>425.99456570806382</v>
      </c>
      <c r="J138" s="207">
        <f t="shared" si="18"/>
        <v>424.1042125696888</v>
      </c>
      <c r="K138" s="207">
        <f t="shared" si="18"/>
        <v>446.44151234040783</v>
      </c>
      <c r="L138" s="207">
        <f t="shared" si="18"/>
        <v>427.5220818207323</v>
      </c>
      <c r="M138" s="207">
        <f t="shared" si="18"/>
        <v>417.99365295643952</v>
      </c>
      <c r="N138" s="207">
        <f t="shared" si="18"/>
        <v>401.88990321212793</v>
      </c>
      <c r="O138" s="207">
        <f t="shared" si="18"/>
        <v>400.42672315308903</v>
      </c>
      <c r="P138" s="207">
        <f t="shared" si="18"/>
        <v>384.74710495739998</v>
      </c>
      <c r="Q138" s="207">
        <f t="shared" si="18"/>
        <v>399.04053396043145</v>
      </c>
      <c r="R138" s="207">
        <f t="shared" si="18"/>
        <v>374.07020209838396</v>
      </c>
      <c r="S138" s="207">
        <f t="shared" si="18"/>
        <v>393.26905256575361</v>
      </c>
      <c r="T138" s="207">
        <f t="shared" si="18"/>
        <v>391.70381666886755</v>
      </c>
      <c r="U138" s="207">
        <f t="shared" si="18"/>
        <v>380.06260265919462</v>
      </c>
      <c r="V138" s="207">
        <f t="shared" si="18"/>
        <v>415.00348747836728</v>
      </c>
      <c r="W138" s="207">
        <f t="shared" si="18"/>
        <v>405.14455681254219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381.85884641803801</v>
      </c>
      <c r="C139" s="206">
        <f t="shared" si="19"/>
        <v>389.83966646182034</v>
      </c>
      <c r="D139" s="206">
        <f t="shared" si="19"/>
        <v>418.93239939135202</v>
      </c>
      <c r="E139" s="206">
        <f t="shared" si="19"/>
        <v>457.10378637793468</v>
      </c>
      <c r="F139" s="206">
        <f t="shared" si="19"/>
        <v>464.78584271539506</v>
      </c>
      <c r="G139" s="206">
        <f t="shared" si="19"/>
        <v>467.41551484108589</v>
      </c>
      <c r="H139" s="206">
        <f t="shared" si="19"/>
        <v>439.25968989030963</v>
      </c>
      <c r="I139" s="206">
        <f t="shared" si="19"/>
        <v>465.02893976381364</v>
      </c>
      <c r="J139" s="206">
        <f t="shared" si="19"/>
        <v>467.26247692881515</v>
      </c>
      <c r="K139" s="206">
        <f t="shared" si="19"/>
        <v>431.06354668558959</v>
      </c>
      <c r="L139" s="206">
        <f t="shared" si="19"/>
        <v>442.10200405422171</v>
      </c>
      <c r="M139" s="206">
        <f t="shared" si="19"/>
        <v>426.86363250997283</v>
      </c>
      <c r="N139" s="206">
        <f t="shared" si="19"/>
        <v>424.4874826038926</v>
      </c>
      <c r="O139" s="206">
        <f t="shared" si="19"/>
        <v>396.05727203043307</v>
      </c>
      <c r="P139" s="206">
        <f t="shared" si="19"/>
        <v>407.18160531990776</v>
      </c>
      <c r="Q139" s="206">
        <f t="shared" si="19"/>
        <v>398.01740854330649</v>
      </c>
      <c r="R139" s="206">
        <f t="shared" si="19"/>
        <v>363.33894566874767</v>
      </c>
      <c r="S139" s="206">
        <f t="shared" si="19"/>
        <v>377.47066004525254</v>
      </c>
      <c r="T139" s="206">
        <f t="shared" si="19"/>
        <v>395.73612827184496</v>
      </c>
      <c r="U139" s="206">
        <f t="shared" si="19"/>
        <v>346.53454314523663</v>
      </c>
      <c r="V139" s="206">
        <f t="shared" si="19"/>
        <v>333.27495826083219</v>
      </c>
      <c r="W139" s="206">
        <f t="shared" si="19"/>
        <v>332.37610904980636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416.55330853114032</v>
      </c>
      <c r="C140" s="206">
        <f t="shared" si="20"/>
        <v>425.25924012134317</v>
      </c>
      <c r="D140" s="206">
        <f t="shared" si="20"/>
        <v>456.99524485106565</v>
      </c>
      <c r="E140" s="206">
        <f t="shared" si="20"/>
        <v>498.63476083880516</v>
      </c>
      <c r="F140" s="206">
        <f t="shared" si="20"/>
        <v>507.01478401676405</v>
      </c>
      <c r="G140" s="206">
        <f t="shared" si="20"/>
        <v>509.88337966299247</v>
      </c>
      <c r="H140" s="206">
        <f t="shared" si="20"/>
        <v>504.70215927528852</v>
      </c>
      <c r="I140" s="206">
        <f t="shared" si="20"/>
        <v>477.30404746186866</v>
      </c>
      <c r="J140" s="206">
        <f t="shared" si="20"/>
        <v>479.59654205274961</v>
      </c>
      <c r="K140" s="206">
        <f t="shared" si="20"/>
        <v>565.45841914327355</v>
      </c>
      <c r="L140" s="206">
        <f t="shared" si="20"/>
        <v>497.91894526058172</v>
      </c>
      <c r="M140" s="206">
        <f t="shared" si="20"/>
        <v>495.34534749915889</v>
      </c>
      <c r="N140" s="206">
        <f t="shared" si="20"/>
        <v>444.86421119286018</v>
      </c>
      <c r="O140" s="206">
        <f t="shared" si="20"/>
        <v>465.4120979198986</v>
      </c>
      <c r="P140" s="206">
        <f t="shared" si="20"/>
        <v>420.30541749293911</v>
      </c>
      <c r="Q140" s="206">
        <f t="shared" si="20"/>
        <v>472.58208822797269</v>
      </c>
      <c r="R140" s="206">
        <f t="shared" si="20"/>
        <v>452.15320146708206</v>
      </c>
      <c r="S140" s="206">
        <f t="shared" si="20"/>
        <v>502.90557708085981</v>
      </c>
      <c r="T140" s="206">
        <f t="shared" si="20"/>
        <v>484.8932423980981</v>
      </c>
      <c r="U140" s="206">
        <f t="shared" si="20"/>
        <v>526.116526568773</v>
      </c>
      <c r="V140" s="206">
        <f t="shared" si="20"/>
        <v>655.88737119665723</v>
      </c>
      <c r="W140" s="206">
        <f t="shared" si="20"/>
        <v>645.92713734407414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256.73533400765734</v>
      </c>
      <c r="C141" s="206">
        <f t="shared" si="21"/>
        <v>260.66617381029948</v>
      </c>
      <c r="D141" s="206">
        <f t="shared" si="21"/>
        <v>280.33039631883156</v>
      </c>
      <c r="E141" s="206">
        <f t="shared" si="21"/>
        <v>305.76089821689948</v>
      </c>
      <c r="F141" s="206">
        <f t="shared" si="21"/>
        <v>300.14172993919033</v>
      </c>
      <c r="G141" s="206">
        <f t="shared" si="21"/>
        <v>298.02790256454506</v>
      </c>
      <c r="H141" s="206">
        <f t="shared" si="21"/>
        <v>284.47439229768707</v>
      </c>
      <c r="I141" s="206">
        <f t="shared" si="21"/>
        <v>294.74770877585109</v>
      </c>
      <c r="J141" s="206">
        <f t="shared" si="21"/>
        <v>288.72699446444273</v>
      </c>
      <c r="K141" s="206">
        <f t="shared" si="21"/>
        <v>318.80478483064951</v>
      </c>
      <c r="L141" s="206">
        <f t="shared" si="21"/>
        <v>304.73829032951812</v>
      </c>
      <c r="M141" s="206">
        <f t="shared" si="21"/>
        <v>290.9657226377164</v>
      </c>
      <c r="N141" s="206">
        <f t="shared" si="21"/>
        <v>295.18462156263172</v>
      </c>
      <c r="O141" s="206">
        <f t="shared" si="21"/>
        <v>299.56952027142552</v>
      </c>
      <c r="P141" s="206">
        <f t="shared" si="21"/>
        <v>288.66052915233229</v>
      </c>
      <c r="Q141" s="206">
        <f t="shared" si="21"/>
        <v>285.32666512271823</v>
      </c>
      <c r="R141" s="206">
        <f t="shared" si="21"/>
        <v>266.20670845238385</v>
      </c>
      <c r="S141" s="206">
        <f t="shared" si="21"/>
        <v>260.56861076461263</v>
      </c>
      <c r="T141" s="206">
        <f t="shared" si="21"/>
        <v>252.99696155656309</v>
      </c>
      <c r="U141" s="206">
        <f t="shared" si="21"/>
        <v>236.30331120833927</v>
      </c>
      <c r="V141" s="206">
        <f t="shared" si="21"/>
        <v>250.92184707393429</v>
      </c>
      <c r="W141" s="206">
        <f t="shared" si="21"/>
        <v>244.77990609884003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182.38159017171697</v>
      </c>
      <c r="C142" s="207">
        <f t="shared" si="22"/>
        <v>186.30792355658727</v>
      </c>
      <c r="D142" s="207">
        <f t="shared" si="22"/>
        <v>190.94284668916055</v>
      </c>
      <c r="E142" s="207">
        <f t="shared" si="22"/>
        <v>227.66048180723843</v>
      </c>
      <c r="F142" s="207">
        <f t="shared" si="22"/>
        <v>250.6419290056906</v>
      </c>
      <c r="G142" s="207">
        <f t="shared" si="22"/>
        <v>280.42712009307706</v>
      </c>
      <c r="H142" s="207">
        <f t="shared" si="22"/>
        <v>267.62295269659495</v>
      </c>
      <c r="I142" s="207">
        <f t="shared" si="22"/>
        <v>289.43795537419874</v>
      </c>
      <c r="J142" s="207">
        <f t="shared" si="22"/>
        <v>282.82741777051825</v>
      </c>
      <c r="K142" s="207">
        <f t="shared" si="22"/>
        <v>308.43545994145785</v>
      </c>
      <c r="L142" s="207">
        <f t="shared" si="22"/>
        <v>325.56560617952135</v>
      </c>
      <c r="M142" s="207">
        <f t="shared" si="22"/>
        <v>316.45209823137384</v>
      </c>
      <c r="N142" s="207">
        <f t="shared" si="22"/>
        <v>298.50091426584129</v>
      </c>
      <c r="O142" s="207">
        <f t="shared" si="22"/>
        <v>312.11354014304919</v>
      </c>
      <c r="P142" s="207">
        <f t="shared" si="22"/>
        <v>316.34507582647069</v>
      </c>
      <c r="Q142" s="207">
        <f t="shared" si="22"/>
        <v>310.70471583647628</v>
      </c>
      <c r="R142" s="207">
        <f t="shared" si="22"/>
        <v>303.17107612718007</v>
      </c>
      <c r="S142" s="207">
        <f t="shared" si="22"/>
        <v>320.8418246637375</v>
      </c>
      <c r="T142" s="207">
        <f t="shared" si="22"/>
        <v>315.71275804793771</v>
      </c>
      <c r="U142" s="207">
        <f t="shared" si="22"/>
        <v>310.51099000416713</v>
      </c>
      <c r="V142" s="207">
        <f t="shared" si="22"/>
        <v>315.14596207182228</v>
      </c>
      <c r="W142" s="207">
        <f t="shared" si="22"/>
        <v>352.26412114379792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1969.1435700886655</v>
      </c>
      <c r="C143" s="206">
        <f t="shared" si="23"/>
        <v>1917.4192241383964</v>
      </c>
      <c r="D143" s="206">
        <f t="shared" si="23"/>
        <v>1904.9853845190894</v>
      </c>
      <c r="E143" s="206">
        <f t="shared" si="23"/>
        <v>2163.0895453503363</v>
      </c>
      <c r="F143" s="206">
        <f t="shared" si="23"/>
        <v>2449.7610216029188</v>
      </c>
      <c r="G143" s="206">
        <f t="shared" si="23"/>
        <v>2761.9058354720214</v>
      </c>
      <c r="H143" s="206">
        <f t="shared" si="23"/>
        <v>2564.9305723761454</v>
      </c>
      <c r="I143" s="206">
        <f t="shared" si="23"/>
        <v>2759.5963791584581</v>
      </c>
      <c r="J143" s="206">
        <f t="shared" si="23"/>
        <v>2730.3645189424224</v>
      </c>
      <c r="K143" s="206">
        <f t="shared" si="23"/>
        <v>2886.0129969091199</v>
      </c>
      <c r="L143" s="206">
        <f t="shared" si="23"/>
        <v>2917.3264171782193</v>
      </c>
      <c r="M143" s="206">
        <f t="shared" si="23"/>
        <v>2592.7526564331342</v>
      </c>
      <c r="N143" s="206">
        <f t="shared" si="23"/>
        <v>2392.8418180795848</v>
      </c>
      <c r="O143" s="206">
        <f t="shared" si="23"/>
        <v>2481.9877777235429</v>
      </c>
      <c r="P143" s="206">
        <f t="shared" si="23"/>
        <v>1968.82340480164</v>
      </c>
      <c r="Q143" s="206">
        <f t="shared" si="23"/>
        <v>1628.956174008687</v>
      </c>
      <c r="R143" s="206">
        <f t="shared" si="23"/>
        <v>1589.9973998765088</v>
      </c>
      <c r="S143" s="206">
        <f t="shared" si="23"/>
        <v>1557.2816733410968</v>
      </c>
      <c r="T143" s="206">
        <f t="shared" si="23"/>
        <v>1616.5491849526477</v>
      </c>
      <c r="U143" s="206">
        <f t="shared" si="23"/>
        <v>1603.685997980562</v>
      </c>
      <c r="V143" s="206">
        <f t="shared" si="23"/>
        <v>1795.8274469294067</v>
      </c>
      <c r="W143" s="206">
        <f t="shared" si="23"/>
        <v>1696.0653658741282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324.42393981852001</v>
      </c>
      <c r="C144" s="206">
        <f t="shared" si="24"/>
        <v>316.30270139556791</v>
      </c>
      <c r="D144" s="206">
        <f t="shared" si="24"/>
        <v>310.6000414419633</v>
      </c>
      <c r="E144" s="206">
        <f t="shared" si="24"/>
        <v>351.53794172128869</v>
      </c>
      <c r="F144" s="206">
        <f t="shared" si="24"/>
        <v>399.18714224829841</v>
      </c>
      <c r="G144" s="206">
        <f t="shared" si="24"/>
        <v>450.22306910197511</v>
      </c>
      <c r="H144" s="206">
        <f t="shared" si="24"/>
        <v>425.56650212616091</v>
      </c>
      <c r="I144" s="206">
        <f t="shared" si="24"/>
        <v>446.40246926979961</v>
      </c>
      <c r="J144" s="206">
        <f t="shared" si="24"/>
        <v>439.34518212295387</v>
      </c>
      <c r="K144" s="206">
        <f t="shared" si="24"/>
        <v>463.96051892811624</v>
      </c>
      <c r="L144" s="206">
        <f t="shared" si="24"/>
        <v>503.131707188164</v>
      </c>
      <c r="M144" s="206">
        <f t="shared" si="24"/>
        <v>481.84075660508569</v>
      </c>
      <c r="N144" s="206">
        <f t="shared" si="24"/>
        <v>443.18606053613746</v>
      </c>
      <c r="O144" s="206">
        <f t="shared" si="24"/>
        <v>454.80689259484899</v>
      </c>
      <c r="P144" s="206">
        <f t="shared" si="24"/>
        <v>452.98483401902268</v>
      </c>
      <c r="Q144" s="206">
        <f t="shared" si="24"/>
        <v>442.16713975820579</v>
      </c>
      <c r="R144" s="206">
        <f t="shared" si="24"/>
        <v>429.03332748226165</v>
      </c>
      <c r="S144" s="206">
        <f t="shared" si="24"/>
        <v>450.35994034435669</v>
      </c>
      <c r="T144" s="206">
        <f t="shared" si="24"/>
        <v>414.62208500025844</v>
      </c>
      <c r="U144" s="206">
        <f t="shared" si="24"/>
        <v>408.43501692458244</v>
      </c>
      <c r="V144" s="206">
        <f t="shared" si="24"/>
        <v>429.07405315376741</v>
      </c>
      <c r="W144" s="206">
        <f t="shared" si="24"/>
        <v>499.96636057019663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31.764095166058929</v>
      </c>
      <c r="C145" s="206">
        <f t="shared" si="25"/>
        <v>33.935360950301238</v>
      </c>
      <c r="D145" s="206">
        <f t="shared" si="25"/>
        <v>36.266994156645154</v>
      </c>
      <c r="E145" s="206">
        <f t="shared" si="25"/>
        <v>45.268019071168602</v>
      </c>
      <c r="F145" s="206">
        <f t="shared" si="25"/>
        <v>48.384822436005599</v>
      </c>
      <c r="G145" s="206">
        <f t="shared" si="25"/>
        <v>53.243282277729328</v>
      </c>
      <c r="H145" s="206">
        <f t="shared" si="25"/>
        <v>51.565561069025108</v>
      </c>
      <c r="I145" s="206">
        <f t="shared" si="25"/>
        <v>57.497585029332427</v>
      </c>
      <c r="J145" s="206">
        <f t="shared" si="25"/>
        <v>55.764440885063983</v>
      </c>
      <c r="K145" s="206">
        <f t="shared" si="25"/>
        <v>63.436547232791376</v>
      </c>
      <c r="L145" s="206">
        <f t="shared" si="25"/>
        <v>65.32582700027028</v>
      </c>
      <c r="M145" s="206">
        <f t="shared" si="25"/>
        <v>64.704948151884139</v>
      </c>
      <c r="N145" s="206">
        <f t="shared" si="25"/>
        <v>62.889473832152504</v>
      </c>
      <c r="O145" s="206">
        <f t="shared" si="25"/>
        <v>67.322147473308107</v>
      </c>
      <c r="P145" s="206">
        <f t="shared" si="25"/>
        <v>60.850502143633918</v>
      </c>
      <c r="Q145" s="206">
        <f t="shared" si="25"/>
        <v>59.650588694411645</v>
      </c>
      <c r="R145" s="206">
        <f t="shared" si="25"/>
        <v>64.206466342914879</v>
      </c>
      <c r="S145" s="206">
        <f t="shared" si="25"/>
        <v>67.500672391287111</v>
      </c>
      <c r="T145" s="206">
        <f t="shared" si="25"/>
        <v>71.779252516831818</v>
      </c>
      <c r="U145" s="206">
        <f t="shared" si="25"/>
        <v>65.564532989552873</v>
      </c>
      <c r="V145" s="206">
        <f t="shared" si="25"/>
        <v>59.724920592839538</v>
      </c>
      <c r="W145" s="206">
        <f t="shared" si="25"/>
        <v>63.732706372918237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105.44958083497279</v>
      </c>
      <c r="C146" s="208">
        <f t="shared" si="26"/>
        <v>105.04000450514454</v>
      </c>
      <c r="D146" s="208">
        <f t="shared" si="26"/>
        <v>108.27530957854528</v>
      </c>
      <c r="E146" s="208">
        <f t="shared" si="26"/>
        <v>113.20721319972863</v>
      </c>
      <c r="F146" s="208">
        <f t="shared" si="26"/>
        <v>114.358938047468</v>
      </c>
      <c r="G146" s="208">
        <f t="shared" si="26"/>
        <v>117.85349030355745</v>
      </c>
      <c r="H146" s="208">
        <f t="shared" si="26"/>
        <v>115.5574794905019</v>
      </c>
      <c r="I146" s="208">
        <f t="shared" si="26"/>
        <v>118.1073989929511</v>
      </c>
      <c r="J146" s="208">
        <f t="shared" si="26"/>
        <v>119.0569951623775</v>
      </c>
      <c r="K146" s="208">
        <f t="shared" si="26"/>
        <v>119.97002715835444</v>
      </c>
      <c r="L146" s="208">
        <f t="shared" si="26"/>
        <v>118.77586230243902</v>
      </c>
      <c r="M146" s="208">
        <f t="shared" si="26"/>
        <v>121.93682346038612</v>
      </c>
      <c r="N146" s="208">
        <f t="shared" si="26"/>
        <v>121.39793306965102</v>
      </c>
      <c r="O146" s="208">
        <f t="shared" si="26"/>
        <v>119.01237729968997</v>
      </c>
      <c r="P146" s="208">
        <f t="shared" si="26"/>
        <v>119.47612143297043</v>
      </c>
      <c r="Q146" s="208">
        <f t="shared" si="26"/>
        <v>112.23647613680961</v>
      </c>
      <c r="R146" s="208">
        <f t="shared" si="26"/>
        <v>112.07881914538726</v>
      </c>
      <c r="S146" s="208">
        <f t="shared" si="26"/>
        <v>113.42042683222891</v>
      </c>
      <c r="T146" s="208">
        <f t="shared" si="26"/>
        <v>115.78626863241331</v>
      </c>
      <c r="U146" s="208">
        <f t="shared" si="26"/>
        <v>114.36989357517471</v>
      </c>
      <c r="V146" s="208">
        <f t="shared" si="26"/>
        <v>110.06192517182585</v>
      </c>
      <c r="W146" s="208">
        <f t="shared" si="26"/>
        <v>118.41308502715994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38.333329389231316</v>
      </c>
      <c r="C147" s="206">
        <f t="shared" si="27"/>
        <v>34.463464557012124</v>
      </c>
      <c r="D147" s="206">
        <f t="shared" si="27"/>
        <v>34.267742988834534</v>
      </c>
      <c r="E147" s="206">
        <f t="shared" si="27"/>
        <v>35.708044321378821</v>
      </c>
      <c r="F147" s="206">
        <f t="shared" si="27"/>
        <v>38.102861398731434</v>
      </c>
      <c r="G147" s="206">
        <f t="shared" si="27"/>
        <v>37.414961232405552</v>
      </c>
      <c r="H147" s="206">
        <f t="shared" si="27"/>
        <v>32.635621908428782</v>
      </c>
      <c r="I147" s="206">
        <f t="shared" si="27"/>
        <v>29.941041063366793</v>
      </c>
      <c r="J147" s="206">
        <f t="shared" si="27"/>
        <v>31.626984846678067</v>
      </c>
      <c r="K147" s="206">
        <f t="shared" si="27"/>
        <v>34.838150285310171</v>
      </c>
      <c r="L147" s="206">
        <f t="shared" si="27"/>
        <v>28.819271140166087</v>
      </c>
      <c r="M147" s="206">
        <f t="shared" si="27"/>
        <v>25.327413261325553</v>
      </c>
      <c r="N147" s="206">
        <f t="shared" si="27"/>
        <v>25.661745356237528</v>
      </c>
      <c r="O147" s="206">
        <f t="shared" si="27"/>
        <v>26.768734309434002</v>
      </c>
      <c r="P147" s="206">
        <f t="shared" si="27"/>
        <v>22.256041246848199</v>
      </c>
      <c r="Q147" s="206">
        <f t="shared" si="27"/>
        <v>21.431319741563755</v>
      </c>
      <c r="R147" s="206">
        <f t="shared" si="27"/>
        <v>20.90049474858963</v>
      </c>
      <c r="S147" s="206">
        <f t="shared" si="27"/>
        <v>19.945600550573278</v>
      </c>
      <c r="T147" s="206">
        <f t="shared" si="27"/>
        <v>20.24508086930939</v>
      </c>
      <c r="U147" s="206">
        <f t="shared" si="27"/>
        <v>20.107354119848317</v>
      </c>
      <c r="V147" s="206">
        <f t="shared" si="27"/>
        <v>21.623147494061314</v>
      </c>
      <c r="W147" s="206">
        <f t="shared" si="27"/>
        <v>21.268560704899031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16.02416014721155</v>
      </c>
      <c r="C148" s="206">
        <f t="shared" si="28"/>
        <v>16.774037585352279</v>
      </c>
      <c r="D148" s="206">
        <f t="shared" si="28"/>
        <v>17.323507438908702</v>
      </c>
      <c r="E148" s="206">
        <f t="shared" si="28"/>
        <v>24.090111081810722</v>
      </c>
      <c r="F148" s="206">
        <f t="shared" si="28"/>
        <v>25.293615816502061</v>
      </c>
      <c r="G148" s="206">
        <f t="shared" si="28"/>
        <v>24.903063197129658</v>
      </c>
      <c r="H148" s="206">
        <f t="shared" si="28"/>
        <v>23.30856146461052</v>
      </c>
      <c r="I148" s="206">
        <f t="shared" si="28"/>
        <v>22.016739504162356</v>
      </c>
      <c r="J148" s="206">
        <f t="shared" si="28"/>
        <v>26.666051564167674</v>
      </c>
      <c r="K148" s="206">
        <f t="shared" si="28"/>
        <v>29.325731440321928</v>
      </c>
      <c r="L148" s="206">
        <f t="shared" si="28"/>
        <v>27.032545270180066</v>
      </c>
      <c r="M148" s="206">
        <f t="shared" si="28"/>
        <v>25.435665709976071</v>
      </c>
      <c r="N148" s="206">
        <f t="shared" si="28"/>
        <v>25.865668216799623</v>
      </c>
      <c r="O148" s="206">
        <f t="shared" si="28"/>
        <v>26.645251278737859</v>
      </c>
      <c r="P148" s="206">
        <f t="shared" si="28"/>
        <v>25.128464587300922</v>
      </c>
      <c r="Q148" s="206">
        <f t="shared" si="28"/>
        <v>22.666987749298627</v>
      </c>
      <c r="R148" s="206">
        <f t="shared" si="28"/>
        <v>22.600474888015224</v>
      </c>
      <c r="S148" s="206">
        <f t="shared" si="28"/>
        <v>22.312632196070766</v>
      </c>
      <c r="T148" s="206">
        <f t="shared" si="28"/>
        <v>21.740373663007958</v>
      </c>
      <c r="U148" s="206">
        <f t="shared" si="28"/>
        <v>21.846764416028542</v>
      </c>
      <c r="V148" s="206">
        <f t="shared" si="28"/>
        <v>22.423880010948519</v>
      </c>
      <c r="W148" s="206">
        <f t="shared" si="28"/>
        <v>22.202752472432316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86.227848773031894</v>
      </c>
      <c r="C149" s="206">
        <f t="shared" si="29"/>
        <v>89.805827866946885</v>
      </c>
      <c r="D149" s="206">
        <f t="shared" si="29"/>
        <v>91.221393107081497</v>
      </c>
      <c r="E149" s="206">
        <f t="shared" si="29"/>
        <v>96.127450550178409</v>
      </c>
      <c r="F149" s="206">
        <f t="shared" si="29"/>
        <v>86.997728976123611</v>
      </c>
      <c r="G149" s="206">
        <f t="shared" si="29"/>
        <v>89.398649070285856</v>
      </c>
      <c r="H149" s="206">
        <f t="shared" si="29"/>
        <v>82.275783809327535</v>
      </c>
      <c r="I149" s="206">
        <f t="shared" si="29"/>
        <v>80.580352354911199</v>
      </c>
      <c r="J149" s="206">
        <f t="shared" si="29"/>
        <v>73.009726442270747</v>
      </c>
      <c r="K149" s="206">
        <f t="shared" si="29"/>
        <v>75.347870665064491</v>
      </c>
      <c r="L149" s="206">
        <f t="shared" si="29"/>
        <v>79.42744161026566</v>
      </c>
      <c r="M149" s="206">
        <f t="shared" si="29"/>
        <v>71.889152654867758</v>
      </c>
      <c r="N149" s="206">
        <f t="shared" si="29"/>
        <v>75.245411384479937</v>
      </c>
      <c r="O149" s="206">
        <f t="shared" si="29"/>
        <v>66.329350703800799</v>
      </c>
      <c r="P149" s="206">
        <f t="shared" si="29"/>
        <v>60.174622091632372</v>
      </c>
      <c r="Q149" s="206">
        <f t="shared" si="29"/>
        <v>71.129239260749173</v>
      </c>
      <c r="R149" s="206">
        <f t="shared" si="29"/>
        <v>64.436867839427208</v>
      </c>
      <c r="S149" s="206">
        <f t="shared" si="29"/>
        <v>63.322431564248774</v>
      </c>
      <c r="T149" s="206">
        <f t="shared" si="29"/>
        <v>63.537858427354472</v>
      </c>
      <c r="U149" s="206">
        <f t="shared" si="29"/>
        <v>59.376272029990716</v>
      </c>
      <c r="V149" s="206">
        <f t="shared" si="29"/>
        <v>58.939660647215383</v>
      </c>
      <c r="W149" s="206">
        <f t="shared" si="29"/>
        <v>58.223029056268537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71.672628834808094</v>
      </c>
      <c r="C150" s="206">
        <f t="shared" si="30"/>
        <v>80.431528219907591</v>
      </c>
      <c r="D150" s="206">
        <f t="shared" si="30"/>
        <v>81.985383658917527</v>
      </c>
      <c r="E150" s="206">
        <f t="shared" si="30"/>
        <v>150.06212767149052</v>
      </c>
      <c r="F150" s="206">
        <f t="shared" si="30"/>
        <v>176.9402989531097</v>
      </c>
      <c r="G150" s="206">
        <f t="shared" si="30"/>
        <v>197.51791976473331</v>
      </c>
      <c r="H150" s="206">
        <f t="shared" si="30"/>
        <v>168.66167628163311</v>
      </c>
      <c r="I150" s="206">
        <f t="shared" si="30"/>
        <v>187.7561677339034</v>
      </c>
      <c r="J150" s="206">
        <f t="shared" si="30"/>
        <v>202.46638361589893</v>
      </c>
      <c r="K150" s="206">
        <f t="shared" si="30"/>
        <v>261.14919200918496</v>
      </c>
      <c r="L150" s="206">
        <f t="shared" si="30"/>
        <v>273.53477455139119</v>
      </c>
      <c r="M150" s="206">
        <f t="shared" si="30"/>
        <v>295.28958848668333</v>
      </c>
      <c r="N150" s="206">
        <f t="shared" si="30"/>
        <v>313.84058741776414</v>
      </c>
      <c r="O150" s="206">
        <f t="shared" si="30"/>
        <v>298.42419487789857</v>
      </c>
      <c r="P150" s="206">
        <f t="shared" si="30"/>
        <v>290.17572241215305</v>
      </c>
      <c r="Q150" s="206">
        <f t="shared" si="30"/>
        <v>254.76530481091407</v>
      </c>
      <c r="R150" s="206">
        <f t="shared" si="30"/>
        <v>283.65786180049065</v>
      </c>
      <c r="S150" s="206">
        <f t="shared" si="30"/>
        <v>279.97413156008116</v>
      </c>
      <c r="T150" s="206">
        <f t="shared" si="30"/>
        <v>273.81187408119439</v>
      </c>
      <c r="U150" s="206">
        <f t="shared" si="30"/>
        <v>235.76032520021781</v>
      </c>
      <c r="V150" s="206">
        <f t="shared" si="30"/>
        <v>208.217072530086</v>
      </c>
      <c r="W150" s="206">
        <f t="shared" si="30"/>
        <v>226.23117453916808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36.613273867871015</v>
      </c>
      <c r="C151" s="209">
        <f t="shared" si="31"/>
        <v>37.781141177643647</v>
      </c>
      <c r="D151" s="209">
        <f t="shared" si="31"/>
        <v>39.370909859331377</v>
      </c>
      <c r="E151" s="209">
        <f t="shared" si="31"/>
        <v>24.193469246614772</v>
      </c>
      <c r="F151" s="209">
        <f t="shared" si="31"/>
        <v>26.240560910052878</v>
      </c>
      <c r="G151" s="209">
        <f t="shared" si="31"/>
        <v>25.217058128868487</v>
      </c>
      <c r="H151" s="209">
        <f t="shared" si="31"/>
        <v>25.199201147969301</v>
      </c>
      <c r="I151" s="209">
        <f t="shared" si="31"/>
        <v>27.253040197212329</v>
      </c>
      <c r="J151" s="209">
        <f t="shared" si="31"/>
        <v>22.837015500321975</v>
      </c>
      <c r="K151" s="209">
        <f t="shared" si="31"/>
        <v>20.063347338575049</v>
      </c>
      <c r="L151" s="209">
        <f t="shared" si="31"/>
        <v>25.232469812668718</v>
      </c>
      <c r="M151" s="209">
        <f t="shared" si="31"/>
        <v>22.961041379605927</v>
      </c>
      <c r="N151" s="209">
        <f t="shared" si="31"/>
        <v>22.308066290948467</v>
      </c>
      <c r="O151" s="209">
        <f t="shared" si="31"/>
        <v>21.770561218429314</v>
      </c>
      <c r="P151" s="209">
        <f t="shared" si="31"/>
        <v>21.314994237312678</v>
      </c>
      <c r="Q151" s="209">
        <f t="shared" si="31"/>
        <v>21.122860557021671</v>
      </c>
      <c r="R151" s="209">
        <f t="shared" si="31"/>
        <v>20.665332557417365</v>
      </c>
      <c r="S151" s="209">
        <f t="shared" si="31"/>
        <v>20.162295750319128</v>
      </c>
      <c r="T151" s="209">
        <f t="shared" si="31"/>
        <v>24.046750626124357</v>
      </c>
      <c r="U151" s="209">
        <f t="shared" si="31"/>
        <v>26.747093181214705</v>
      </c>
      <c r="V151" s="209">
        <f t="shared" si="31"/>
        <v>25.331395896010275</v>
      </c>
      <c r="W151" s="209">
        <f t="shared" si="31"/>
        <v>26.847792072399979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3.1241013869899459</v>
      </c>
      <c r="C153" s="217">
        <f t="shared" si="32"/>
        <v>2.9237964837275521</v>
      </c>
      <c r="D153" s="217">
        <f t="shared" si="32"/>
        <v>2.8731538560357688</v>
      </c>
      <c r="E153" s="217">
        <f t="shared" si="32"/>
        <v>2.8631678159999381</v>
      </c>
      <c r="F153" s="217">
        <f t="shared" si="32"/>
        <v>2.7930671227650596</v>
      </c>
      <c r="G153" s="217">
        <f t="shared" si="32"/>
        <v>2.6985948883579836</v>
      </c>
      <c r="H153" s="217">
        <f t="shared" si="32"/>
        <v>2.6894884084170236</v>
      </c>
      <c r="I153" s="217">
        <f t="shared" si="32"/>
        <v>2.549919422954126</v>
      </c>
      <c r="J153" s="217">
        <f t="shared" si="32"/>
        <v>2.6110101390928477</v>
      </c>
      <c r="K153" s="217">
        <f t="shared" si="32"/>
        <v>2.5271711622377744</v>
      </c>
      <c r="L153" s="217">
        <f t="shared" si="32"/>
        <v>2.5477904946109238</v>
      </c>
      <c r="M153" s="217">
        <f t="shared" si="32"/>
        <v>2.4969457852214338</v>
      </c>
      <c r="N153" s="217">
        <f t="shared" si="32"/>
        <v>2.4613037004612042</v>
      </c>
      <c r="O153" s="217">
        <f t="shared" si="32"/>
        <v>2.4646592402699747</v>
      </c>
      <c r="P153" s="217">
        <f t="shared" si="32"/>
        <v>2.4466610794880461</v>
      </c>
      <c r="Q153" s="217">
        <f t="shared" si="32"/>
        <v>2.4746350431989819</v>
      </c>
      <c r="R153" s="217">
        <f t="shared" si="32"/>
        <v>2.4481018341509255</v>
      </c>
      <c r="S153" s="217">
        <f t="shared" si="32"/>
        <v>2.5252698366421953</v>
      </c>
      <c r="T153" s="217">
        <f t="shared" si="32"/>
        <v>2.5257582860910031</v>
      </c>
      <c r="U153" s="217">
        <f t="shared" si="32"/>
        <v>2.4873633414131686</v>
      </c>
      <c r="V153" s="217">
        <f t="shared" si="32"/>
        <v>2.4738446139695336</v>
      </c>
      <c r="W153" s="217">
        <f t="shared" si="32"/>
        <v>2.463110467170889</v>
      </c>
    </row>
    <row r="154" spans="1:23" ht="12" customHeight="1" x14ac:dyDescent="0.25">
      <c r="A154" s="25" t="s">
        <v>16</v>
      </c>
      <c r="B154" s="218">
        <f>ISI!B65</f>
        <v>6.5453926168491767</v>
      </c>
      <c r="C154" s="218">
        <f>ISI!C65</f>
        <v>6.1641220182775047</v>
      </c>
      <c r="D154" s="218">
        <f>ISI!D65</f>
        <v>5.895039917521685</v>
      </c>
      <c r="E154" s="218">
        <f>ISI!E65</f>
        <v>5.931486672489763</v>
      </c>
      <c r="F154" s="218">
        <f>ISI!F65</f>
        <v>6.0165710918488067</v>
      </c>
      <c r="G154" s="218">
        <f>ISI!G65</f>
        <v>6.1109299370912069</v>
      </c>
      <c r="H154" s="218">
        <f>ISI!H65</f>
        <v>5.7789305024810096</v>
      </c>
      <c r="I154" s="218">
        <f>ISI!I65</f>
        <v>5.398699981520112</v>
      </c>
      <c r="J154" s="218">
        <f>ISI!J65</f>
        <v>5.3994805002914479</v>
      </c>
      <c r="K154" s="218">
        <f>ISI!K65</f>
        <v>5.389482830302625</v>
      </c>
      <c r="L154" s="218">
        <f>ISI!L65</f>
        <v>5.5510538201803001</v>
      </c>
      <c r="M154" s="218">
        <f>ISI!M65</f>
        <v>5.2659041339957016</v>
      </c>
      <c r="N154" s="218">
        <f>ISI!N65</f>
        <v>5.3106225856278497</v>
      </c>
      <c r="O154" s="218">
        <f>ISI!O65</f>
        <v>5.4822654654399248</v>
      </c>
      <c r="P154" s="218">
        <f>ISI!P65</f>
        <v>5.6466913112005335</v>
      </c>
      <c r="Q154" s="218">
        <f>ISI!Q65</f>
        <v>5.6506158070056847</v>
      </c>
      <c r="R154" s="218">
        <f>ISI!R65</f>
        <v>5.5865499945238613</v>
      </c>
      <c r="S154" s="218">
        <f>ISI!S65</f>
        <v>6.1210589092842849</v>
      </c>
      <c r="T154" s="218">
        <f>ISI!T65</f>
        <v>6.2474879373593719</v>
      </c>
      <c r="U154" s="218">
        <f>ISI!U65</f>
        <v>6.0500557067368197</v>
      </c>
      <c r="V154" s="218">
        <f>ISI!V65</f>
        <v>5.7980063133937536</v>
      </c>
      <c r="W154" s="218">
        <f>ISI!W65</f>
        <v>5.8618207077175271</v>
      </c>
    </row>
    <row r="155" spans="1:23" ht="12" customHeight="1" x14ac:dyDescent="0.25">
      <c r="A155" s="14" t="s">
        <v>41</v>
      </c>
      <c r="B155" s="219">
        <f>ISI!B66</f>
        <v>7.4027438198608158</v>
      </c>
      <c r="C155" s="219">
        <f>ISI!C66</f>
        <v>7.0020102082820728</v>
      </c>
      <c r="D155" s="219">
        <f>ISI!D66</f>
        <v>6.6854236717262232</v>
      </c>
      <c r="E155" s="219">
        <f>ISI!E66</f>
        <v>6.7171385073467649</v>
      </c>
      <c r="F155" s="219">
        <f>ISI!F66</f>
        <v>6.8808209115262278</v>
      </c>
      <c r="G155" s="219">
        <f>ISI!G66</f>
        <v>7.0075649575143482</v>
      </c>
      <c r="H155" s="219">
        <f>ISI!H66</f>
        <v>6.5961461070897265</v>
      </c>
      <c r="I155" s="219">
        <f>ISI!I66</f>
        <v>6.1944499755787081</v>
      </c>
      <c r="J155" s="219">
        <f>ISI!J66</f>
        <v>6.2176913971148453</v>
      </c>
      <c r="K155" s="219">
        <f>ISI!K66</f>
        <v>6.2804728922947488</v>
      </c>
      <c r="L155" s="219">
        <f>ISI!L66</f>
        <v>6.3372727974144141</v>
      </c>
      <c r="M155" s="219">
        <f>ISI!M66</f>
        <v>6.0405587602426953</v>
      </c>
      <c r="N155" s="219">
        <f>ISI!N66</f>
        <v>6.1176780064490321</v>
      </c>
      <c r="O155" s="219">
        <f>ISI!O66</f>
        <v>6.3017563984099976</v>
      </c>
      <c r="P155" s="219">
        <f>ISI!P66</f>
        <v>6.4794079445651818</v>
      </c>
      <c r="Q155" s="219">
        <f>ISI!Q66</f>
        <v>6.4318503536070226</v>
      </c>
      <c r="R155" s="219">
        <f>ISI!R66</f>
        <v>6.3837817484952852</v>
      </c>
      <c r="S155" s="219">
        <f>ISI!S66</f>
        <v>7.0229280561372267</v>
      </c>
      <c r="T155" s="219">
        <f>ISI!T66</f>
        <v>7.1454263596158141</v>
      </c>
      <c r="U155" s="219">
        <f>ISI!U66</f>
        <v>6.9230308736589308</v>
      </c>
      <c r="V155" s="219">
        <f>ISI!V66</f>
        <v>6.7053352275203597</v>
      </c>
      <c r="W155" s="219">
        <f>ISI!W66</f>
        <v>6.8018703474434332</v>
      </c>
    </row>
    <row r="156" spans="1:23" ht="12" customHeight="1" x14ac:dyDescent="0.25">
      <c r="A156" s="14" t="s">
        <v>42</v>
      </c>
      <c r="B156" s="219">
        <f>ISI!B67</f>
        <v>2.1703661251970683</v>
      </c>
      <c r="C156" s="219">
        <f>ISI!C67</f>
        <v>2.0343380355908378</v>
      </c>
      <c r="D156" s="219">
        <f>ISI!D67</f>
        <v>1.9840090433882718</v>
      </c>
      <c r="E156" s="219">
        <f>ISI!E67</f>
        <v>2.0117391455515086</v>
      </c>
      <c r="F156" s="219">
        <f>ISI!F67</f>
        <v>1.9446924198347639</v>
      </c>
      <c r="G156" s="219">
        <f>ISI!G67</f>
        <v>1.9342040654910857</v>
      </c>
      <c r="H156" s="219">
        <f>ISI!H67</f>
        <v>1.9377362903133073</v>
      </c>
      <c r="I156" s="219">
        <f>ISI!I67</f>
        <v>1.7823126130621625</v>
      </c>
      <c r="J156" s="219">
        <f>ISI!J67</f>
        <v>1.8000788638101075</v>
      </c>
      <c r="K156" s="219">
        <f>ISI!K67</f>
        <v>1.8287833629216104</v>
      </c>
      <c r="L156" s="219">
        <f>ISI!L67</f>
        <v>1.8132992337852545</v>
      </c>
      <c r="M156" s="219">
        <f>ISI!M67</f>
        <v>1.8140823974093139</v>
      </c>
      <c r="N156" s="219">
        <f>ISI!N67</f>
        <v>1.7930217050908517</v>
      </c>
      <c r="O156" s="219">
        <f>ISI!O67</f>
        <v>1.8232964548475596</v>
      </c>
      <c r="P156" s="219">
        <f>ISI!P67</f>
        <v>1.7826125051173543</v>
      </c>
      <c r="Q156" s="219">
        <f>ISI!Q67</f>
        <v>1.8314355680987016</v>
      </c>
      <c r="R156" s="219">
        <f>ISI!R67</f>
        <v>1.7439121603065335</v>
      </c>
      <c r="S156" s="219">
        <f>ISI!S67</f>
        <v>1.8409071048329524</v>
      </c>
      <c r="T156" s="219">
        <f>ISI!T67</f>
        <v>1.9324096958634263</v>
      </c>
      <c r="U156" s="219">
        <f>ISI!U67</f>
        <v>1.883228038500929</v>
      </c>
      <c r="V156" s="219">
        <f>ISI!V67</f>
        <v>1.8651632024190645</v>
      </c>
      <c r="W156" s="219">
        <f>ISI!W67</f>
        <v>1.8506271994323937</v>
      </c>
    </row>
    <row r="157" spans="1:23" ht="12" customHeight="1" x14ac:dyDescent="0.25">
      <c r="A157" s="13" t="s">
        <v>20</v>
      </c>
      <c r="B157" s="220">
        <f>NFM!B96</f>
        <v>1.6423046694001162</v>
      </c>
      <c r="C157" s="220">
        <f>NFM!C96</f>
        <v>1.6258095791188918</v>
      </c>
      <c r="D157" s="220">
        <f>NFM!D96</f>
        <v>1.6462739114517178</v>
      </c>
      <c r="E157" s="220">
        <f>NFM!E96</f>
        <v>1.7447186423976644</v>
      </c>
      <c r="F157" s="220">
        <f>NFM!F96</f>
        <v>1.739331598108619</v>
      </c>
      <c r="G157" s="220">
        <f>NFM!G96</f>
        <v>1.718301354712557</v>
      </c>
      <c r="H157" s="220">
        <f>NFM!H96</f>
        <v>1.5996135235901483</v>
      </c>
      <c r="I157" s="220">
        <f>NFM!I96</f>
        <v>1.5718856679063535</v>
      </c>
      <c r="J157" s="220">
        <f>NFM!J96</f>
        <v>1.6163721464181811</v>
      </c>
      <c r="K157" s="220">
        <f>NFM!K96</f>
        <v>1.6149911087551365</v>
      </c>
      <c r="L157" s="220">
        <f>NFM!L96</f>
        <v>1.5112724867076286</v>
      </c>
      <c r="M157" s="220">
        <f>NFM!M96</f>
        <v>1.5748627906003778</v>
      </c>
      <c r="N157" s="220">
        <f>NFM!N96</f>
        <v>1.5586412103802409</v>
      </c>
      <c r="O157" s="220">
        <f>NFM!O96</f>
        <v>1.6005827158102817</v>
      </c>
      <c r="P157" s="220">
        <f>NFM!P96</f>
        <v>1.591325823353845</v>
      </c>
      <c r="Q157" s="220">
        <f>NFM!Q96</f>
        <v>1.4918685115209716</v>
      </c>
      <c r="R157" s="220">
        <f>NFM!R96</f>
        <v>1.486735864545464</v>
      </c>
      <c r="S157" s="220">
        <f>NFM!S96</f>
        <v>1.4682389344327667</v>
      </c>
      <c r="T157" s="220">
        <f>NFM!T96</f>
        <v>1.4732052284806239</v>
      </c>
      <c r="U157" s="220">
        <f>NFM!U96</f>
        <v>1.4744192973297785</v>
      </c>
      <c r="V157" s="220">
        <f>NFM!V96</f>
        <v>1.517795483383493</v>
      </c>
      <c r="W157" s="220">
        <f>NFM!W96</f>
        <v>1.4851646525587427</v>
      </c>
    </row>
    <row r="158" spans="1:23" ht="12" customHeight="1" x14ac:dyDescent="0.25">
      <c r="A158" s="14" t="s">
        <v>43</v>
      </c>
      <c r="B158" s="219">
        <f>NFM!B97</f>
        <v>1.9950458142977059</v>
      </c>
      <c r="C158" s="219">
        <f>NFM!C97</f>
        <v>1.9864547902320249</v>
      </c>
      <c r="D158" s="219">
        <f>NFM!D97</f>
        <v>1.9803580895727926</v>
      </c>
      <c r="E158" s="219">
        <f>NFM!E97</f>
        <v>2.2199017755162198</v>
      </c>
      <c r="F158" s="219">
        <f>NFM!F97</f>
        <v>2.1836935636171613</v>
      </c>
      <c r="G158" s="219">
        <f>NFM!G97</f>
        <v>2.2059144892010081</v>
      </c>
      <c r="H158" s="219">
        <f>NFM!H97</f>
        <v>1.8025775005420206</v>
      </c>
      <c r="I158" s="219">
        <f>NFM!I97</f>
        <v>1.7949674407287906</v>
      </c>
      <c r="J158" s="219">
        <f>NFM!J97</f>
        <v>2.0796494160098677</v>
      </c>
      <c r="K158" s="219">
        <f>NFM!K97</f>
        <v>2.0491762149634996</v>
      </c>
      <c r="L158" s="219">
        <f>NFM!L97</f>
        <v>1.7778853107516144</v>
      </c>
      <c r="M158" s="219">
        <f>NFM!M97</f>
        <v>1.853325975893541</v>
      </c>
      <c r="N158" s="219">
        <f>NFM!N97</f>
        <v>1.8235194134204302</v>
      </c>
      <c r="O158" s="219">
        <f>NFM!O97</f>
        <v>1.8208545665304408</v>
      </c>
      <c r="P158" s="219">
        <f>NFM!P97</f>
        <v>1.8466143800150643</v>
      </c>
      <c r="Q158" s="219">
        <f>NFM!Q97</f>
        <v>1.8180939757859498</v>
      </c>
      <c r="R158" s="219">
        <f>NFM!R97</f>
        <v>1.8091422201264562</v>
      </c>
      <c r="S158" s="219">
        <f>NFM!S97</f>
        <v>1.7848653944081139</v>
      </c>
      <c r="T158" s="219">
        <f>NFM!T97</f>
        <v>1.7614994624086802</v>
      </c>
      <c r="U158" s="219">
        <f>NFM!U97</f>
        <v>1.7367608074979739</v>
      </c>
      <c r="V158" s="219">
        <f>NFM!V97</f>
        <v>1.8605377371207372</v>
      </c>
      <c r="W158" s="219">
        <f>NFM!W97</f>
        <v>1.7809082939314027</v>
      </c>
    </row>
    <row r="159" spans="1:23" ht="12" customHeight="1" x14ac:dyDescent="0.25">
      <c r="A159" s="14" t="s">
        <v>56</v>
      </c>
      <c r="B159" s="219">
        <f>NFM!B98</f>
        <v>1.2613113796520616</v>
      </c>
      <c r="C159" s="219">
        <f>NFM!C98</f>
        <v>1.256288106670238</v>
      </c>
      <c r="D159" s="219">
        <f>NFM!D98</f>
        <v>1.2787966170953387</v>
      </c>
      <c r="E159" s="219">
        <f>NFM!E98</f>
        <v>1.3209783122328116</v>
      </c>
      <c r="F159" s="219">
        <f>NFM!F98</f>
        <v>1.3414462873609403</v>
      </c>
      <c r="G159" s="219">
        <f>NFM!G98</f>
        <v>1.3091829689791403</v>
      </c>
      <c r="H159" s="219">
        <f>NFM!H98</f>
        <v>1.3334460675284028</v>
      </c>
      <c r="I159" s="219">
        <f>NFM!I98</f>
        <v>1.3242579647278538</v>
      </c>
      <c r="J159" s="219">
        <f>NFM!J98</f>
        <v>1.3218480594521127</v>
      </c>
      <c r="K159" s="219">
        <f>NFM!K98</f>
        <v>1.3612219353063497</v>
      </c>
      <c r="L159" s="219">
        <f>NFM!L98</f>
        <v>1.3017906245792281</v>
      </c>
      <c r="M159" s="219">
        <f>NFM!M98</f>
        <v>1.3375779759285813</v>
      </c>
      <c r="N159" s="219">
        <f>NFM!N98</f>
        <v>1.2992659169325167</v>
      </c>
      <c r="O159" s="219">
        <f>NFM!O98</f>
        <v>1.3859031067413545</v>
      </c>
      <c r="P159" s="219">
        <f>NFM!P98</f>
        <v>1.3753921788791699</v>
      </c>
      <c r="Q159" s="219">
        <f>NFM!Q98</f>
        <v>1.3152982456887696</v>
      </c>
      <c r="R159" s="219">
        <f>NFM!R98</f>
        <v>1.2998413900972212</v>
      </c>
      <c r="S159" s="219">
        <f>NFM!S98</f>
        <v>1.2809021328112364</v>
      </c>
      <c r="T159" s="219">
        <f>NFM!T98</f>
        <v>1.2613617309896217</v>
      </c>
      <c r="U159" s="219">
        <f>NFM!U98</f>
        <v>1.2829810211789148</v>
      </c>
      <c r="V159" s="219">
        <f>NFM!V98</f>
        <v>1.3217005693080786</v>
      </c>
      <c r="W159" s="219">
        <f>NFM!W98</f>
        <v>1.2779595410734252</v>
      </c>
    </row>
    <row r="160" spans="1:23" ht="12" customHeight="1" x14ac:dyDescent="0.25">
      <c r="A160" s="26" t="s">
        <v>44</v>
      </c>
      <c r="B160" s="221">
        <f>NFM!B99</f>
        <v>1.2481718529781385</v>
      </c>
      <c r="C160" s="221">
        <f>NFM!C99</f>
        <v>1.2437679746678545</v>
      </c>
      <c r="D160" s="221">
        <f>NFM!D99</f>
        <v>1.2698297283427318</v>
      </c>
      <c r="E160" s="221">
        <f>NFM!E99</f>
        <v>1.3020481917877682</v>
      </c>
      <c r="F160" s="221">
        <f>NFM!F99</f>
        <v>1.3284577639444783</v>
      </c>
      <c r="G160" s="221">
        <f>NFM!G99</f>
        <v>1.2878036134771738</v>
      </c>
      <c r="H160" s="221">
        <f>NFM!H99</f>
        <v>1.3505044550585115</v>
      </c>
      <c r="I160" s="221">
        <f>NFM!I99</f>
        <v>1.3461749757338239</v>
      </c>
      <c r="J160" s="221">
        <f>NFM!J99</f>
        <v>1.3203912458988047</v>
      </c>
      <c r="K160" s="221">
        <f>NFM!K99</f>
        <v>1.3591397257681019</v>
      </c>
      <c r="L160" s="221">
        <f>NFM!L99</f>
        <v>1.3070096449812851</v>
      </c>
      <c r="M160" s="221">
        <f>NFM!M99</f>
        <v>1.360386182086309</v>
      </c>
      <c r="N160" s="221">
        <f>NFM!N99</f>
        <v>1.30915999558523</v>
      </c>
      <c r="O160" s="221">
        <f>NFM!O99</f>
        <v>1.40645623530651</v>
      </c>
      <c r="P160" s="221">
        <f>NFM!P99</f>
        <v>1.3904679010823719</v>
      </c>
      <c r="Q160" s="221">
        <f>NFM!Q99</f>
        <v>1.3300589786192485</v>
      </c>
      <c r="R160" s="221">
        <f>NFM!R99</f>
        <v>1.31117279667078</v>
      </c>
      <c r="S160" s="221">
        <f>NFM!S99</f>
        <v>1.2947743117377943</v>
      </c>
      <c r="T160" s="221">
        <f>NFM!T99</f>
        <v>1.2720923219351277</v>
      </c>
      <c r="U160" s="221">
        <f>NFM!U99</f>
        <v>1.2998840419033719</v>
      </c>
      <c r="V160" s="221">
        <f>NFM!V99</f>
        <v>1.3376054799434247</v>
      </c>
      <c r="W160" s="221">
        <f>NFM!W99</f>
        <v>1.2906973952692407</v>
      </c>
    </row>
    <row r="161" spans="1:23" ht="12" customHeight="1" x14ac:dyDescent="0.25">
      <c r="A161" s="27" t="s">
        <v>81</v>
      </c>
      <c r="B161" s="222">
        <f>NFM!B100</f>
        <v>1.3646985318994349</v>
      </c>
      <c r="C161" s="222">
        <f>NFM!C100</f>
        <v>1.345955278188312</v>
      </c>
      <c r="D161" s="222">
        <f>NFM!D100</f>
        <v>1.3405534740348002</v>
      </c>
      <c r="E161" s="222">
        <f>NFM!E100</f>
        <v>1.4535647174839543</v>
      </c>
      <c r="F161" s="222">
        <f>NFM!F100</f>
        <v>1.4303345389263089</v>
      </c>
      <c r="G161" s="222">
        <f>NFM!G100</f>
        <v>1.451302643088815</v>
      </c>
      <c r="H161" s="222">
        <f>NFM!H100</f>
        <v>1.2484725107787187</v>
      </c>
      <c r="I161" s="222">
        <f>NFM!I100</f>
        <v>1.2126854567330461</v>
      </c>
      <c r="J161" s="222">
        <f>NFM!J100</f>
        <v>1.3315488900756083</v>
      </c>
      <c r="K161" s="222">
        <f>NFM!K100</f>
        <v>1.3698052920149253</v>
      </c>
      <c r="L161" s="222">
        <f>NFM!L100</f>
        <v>1.2745583446140851</v>
      </c>
      <c r="M161" s="222">
        <f>NFM!M100</f>
        <v>1.2143086882438823</v>
      </c>
      <c r="N161" s="222">
        <f>NFM!N100</f>
        <v>1.2486507690981843</v>
      </c>
      <c r="O161" s="222">
        <f>NFM!O100</f>
        <v>1.2516996413544312</v>
      </c>
      <c r="P161" s="222">
        <f>NFM!P100</f>
        <v>1.273267419948493</v>
      </c>
      <c r="Q161" s="222">
        <f>NFM!Q100</f>
        <v>1.2168747654413843</v>
      </c>
      <c r="R161" s="222">
        <f>NFM!R100</f>
        <v>1.2325351693958164</v>
      </c>
      <c r="S161" s="222">
        <f>NFM!S100</f>
        <v>1.2003236304751317</v>
      </c>
      <c r="T161" s="222">
        <f>NFM!T100</f>
        <v>1.2042894580386767</v>
      </c>
      <c r="U161" s="222">
        <f>NFM!U100</f>
        <v>1.1938097426791239</v>
      </c>
      <c r="V161" s="222">
        <f>NFM!V100</f>
        <v>1.2189395849889895</v>
      </c>
      <c r="W161" s="222">
        <f>NFM!W100</f>
        <v>1.2001472527045562</v>
      </c>
    </row>
    <row r="162" spans="1:23" ht="12" customHeight="1" x14ac:dyDescent="0.25">
      <c r="A162" s="14" t="s">
        <v>45</v>
      </c>
      <c r="B162" s="219">
        <f>NFM!B101</f>
        <v>1.8329593004578235</v>
      </c>
      <c r="C162" s="219">
        <f>NFM!C101</f>
        <v>1.8047444226069793</v>
      </c>
      <c r="D162" s="219">
        <f>NFM!D101</f>
        <v>1.8267233948900701</v>
      </c>
      <c r="E162" s="219">
        <f>NFM!E101</f>
        <v>1.9418855820925731</v>
      </c>
      <c r="F162" s="219">
        <f>NFM!F101</f>
        <v>1.8945540217534331</v>
      </c>
      <c r="G162" s="219">
        <f>NFM!G101</f>
        <v>1.8650932094882016</v>
      </c>
      <c r="H162" s="219">
        <f>NFM!H101</f>
        <v>1.6912405551101048</v>
      </c>
      <c r="I162" s="219">
        <f>NFM!I101</f>
        <v>1.6585028500447161</v>
      </c>
      <c r="J162" s="219">
        <f>NFM!J101</f>
        <v>1.6655426191807792</v>
      </c>
      <c r="K162" s="219">
        <f>NFM!K101</f>
        <v>1.5817110199225048</v>
      </c>
      <c r="L162" s="219">
        <f>NFM!L101</f>
        <v>1.5176407526073894</v>
      </c>
      <c r="M162" s="219">
        <f>NFM!M101</f>
        <v>1.5508531504526952</v>
      </c>
      <c r="N162" s="219">
        <f>NFM!N101</f>
        <v>1.5897707578601057</v>
      </c>
      <c r="O162" s="219">
        <f>NFM!O101</f>
        <v>1.6238970388142333</v>
      </c>
      <c r="P162" s="219">
        <f>NFM!P101</f>
        <v>1.6237862387666404</v>
      </c>
      <c r="Q162" s="219">
        <f>NFM!Q101</f>
        <v>1.4616200585099779</v>
      </c>
      <c r="R162" s="219">
        <f>NFM!R101</f>
        <v>1.469152304687295</v>
      </c>
      <c r="S162" s="219">
        <f>NFM!S101</f>
        <v>1.4545367338626909</v>
      </c>
      <c r="T162" s="219">
        <f>NFM!T101</f>
        <v>1.4807149898949896</v>
      </c>
      <c r="U162" s="219">
        <f>NFM!U101</f>
        <v>1.4744473717942259</v>
      </c>
      <c r="V162" s="219">
        <f>NFM!V101</f>
        <v>1.4790025743674895</v>
      </c>
      <c r="W162" s="219">
        <f>NFM!W101</f>
        <v>1.4724991847655124</v>
      </c>
    </row>
    <row r="163" spans="1:23" ht="12" customHeight="1" x14ac:dyDescent="0.25">
      <c r="A163" s="13" t="s">
        <v>21</v>
      </c>
      <c r="B163" s="220">
        <f>CHI!B100</f>
        <v>2.2399145436584549</v>
      </c>
      <c r="C163" s="220">
        <f>CHI!C100</f>
        <v>2.1906869466553784</v>
      </c>
      <c r="D163" s="220">
        <f>CHI!D100</f>
        <v>2.2475648084629523</v>
      </c>
      <c r="E163" s="220">
        <f>CHI!E100</f>
        <v>2.1669616697213727</v>
      </c>
      <c r="F163" s="220">
        <f>CHI!F100</f>
        <v>2.0824654453404126</v>
      </c>
      <c r="G163" s="220">
        <f>CHI!G100</f>
        <v>2.0756934127497648</v>
      </c>
      <c r="H163" s="220">
        <f>CHI!H100</f>
        <v>1.8683257206543262</v>
      </c>
      <c r="I163" s="220">
        <f>CHI!I100</f>
        <v>1.9352671648803146</v>
      </c>
      <c r="J163" s="220">
        <f>CHI!J100</f>
        <v>1.9740320438771517</v>
      </c>
      <c r="K163" s="220">
        <f>CHI!K100</f>
        <v>1.9506626021669644</v>
      </c>
      <c r="L163" s="220">
        <f>CHI!L100</f>
        <v>2.0228924437304734</v>
      </c>
      <c r="M163" s="220">
        <f>CHI!M100</f>
        <v>1.9262394261640325</v>
      </c>
      <c r="N163" s="220">
        <f>CHI!N100</f>
        <v>1.9555970776039808</v>
      </c>
      <c r="O163" s="220">
        <f>CHI!O100</f>
        <v>1.9558988326046727</v>
      </c>
      <c r="P163" s="220">
        <f>CHI!P100</f>
        <v>1.8269894196174961</v>
      </c>
      <c r="Q163" s="220">
        <f>CHI!Q100</f>
        <v>1.852103424142868</v>
      </c>
      <c r="R163" s="220">
        <f>CHI!R100</f>
        <v>1.8129500911129475</v>
      </c>
      <c r="S163" s="220">
        <f>CHI!S100</f>
        <v>1.8164610216024766</v>
      </c>
      <c r="T163" s="220">
        <f>CHI!T100</f>
        <v>1.662306299667397</v>
      </c>
      <c r="U163" s="220">
        <f>CHI!U100</f>
        <v>1.6467050242023624</v>
      </c>
      <c r="V163" s="220">
        <f>CHI!V100</f>
        <v>1.7240437815309579</v>
      </c>
      <c r="W163" s="220">
        <f>CHI!W100</f>
        <v>1.645877356223356</v>
      </c>
    </row>
    <row r="164" spans="1:23" ht="12" customHeight="1" x14ac:dyDescent="0.25">
      <c r="A164" s="14" t="s">
        <v>89</v>
      </c>
      <c r="B164" s="219">
        <f>CHI!B101</f>
        <v>2.6026479453158595</v>
      </c>
      <c r="C164" s="219">
        <f>CHI!C101</f>
        <v>2.5297305270735668</v>
      </c>
      <c r="D164" s="219">
        <f>CHI!D101</f>
        <v>2.6102175682687068</v>
      </c>
      <c r="E164" s="219">
        <f>CHI!E101</f>
        <v>2.4764668884682113</v>
      </c>
      <c r="F164" s="219">
        <f>CHI!F101</f>
        <v>2.3986280891088927</v>
      </c>
      <c r="G164" s="219">
        <f>CHI!G101</f>
        <v>2.4085087450011096</v>
      </c>
      <c r="H164" s="219">
        <f>CHI!H101</f>
        <v>2.1831850998000313</v>
      </c>
      <c r="I164" s="219">
        <f>CHI!I101</f>
        <v>2.228957729019402</v>
      </c>
      <c r="J164" s="219">
        <f>CHI!J101</f>
        <v>2.2075318056023607</v>
      </c>
      <c r="K164" s="219">
        <f>CHI!K101</f>
        <v>2.1852604332393128</v>
      </c>
      <c r="L164" s="219">
        <f>CHI!L101</f>
        <v>2.2448836056774755</v>
      </c>
      <c r="M164" s="219">
        <f>CHI!M101</f>
        <v>2.1862606480124223</v>
      </c>
      <c r="N164" s="219">
        <f>CHI!N101</f>
        <v>2.2011040179275798</v>
      </c>
      <c r="O164" s="219">
        <f>CHI!O101</f>
        <v>2.167922545278111</v>
      </c>
      <c r="P164" s="219">
        <f>CHI!P101</f>
        <v>2.0107515754319332</v>
      </c>
      <c r="Q164" s="219">
        <f>CHI!Q101</f>
        <v>1.9917696888778025</v>
      </c>
      <c r="R164" s="219">
        <f>CHI!R101</f>
        <v>1.9746712855142816</v>
      </c>
      <c r="S164" s="219">
        <f>CHI!S101</f>
        <v>1.9609170228872486</v>
      </c>
      <c r="T164" s="219">
        <f>CHI!T101</f>
        <v>1.8447319808796172</v>
      </c>
      <c r="U164" s="219">
        <f>CHI!U101</f>
        <v>1.8208246993203629</v>
      </c>
      <c r="V164" s="219">
        <f>CHI!V101</f>
        <v>1.8908860864036967</v>
      </c>
      <c r="W164" s="219">
        <f>CHI!W101</f>
        <v>1.8181679749417237</v>
      </c>
    </row>
    <row r="165" spans="1:23" ht="12" customHeight="1" x14ac:dyDescent="0.25">
      <c r="A165" s="14" t="s">
        <v>47</v>
      </c>
      <c r="B165" s="219">
        <f>CHI!B102</f>
        <v>1.4777203437217963</v>
      </c>
      <c r="C165" s="219">
        <f>CHI!C102</f>
        <v>1.4983231885799606</v>
      </c>
      <c r="D165" s="219">
        <f>CHI!D102</f>
        <v>1.5149754165983091</v>
      </c>
      <c r="E165" s="219">
        <f>CHI!E102</f>
        <v>1.5155536505521592</v>
      </c>
      <c r="F165" s="219">
        <f>CHI!F102</f>
        <v>1.4412491921311528</v>
      </c>
      <c r="G165" s="219">
        <f>CHI!G102</f>
        <v>1.4036617191753897</v>
      </c>
      <c r="H165" s="219">
        <f>CHI!H102</f>
        <v>1.2358712859607635</v>
      </c>
      <c r="I165" s="219">
        <f>CHI!I102</f>
        <v>1.3580750079355</v>
      </c>
      <c r="J165" s="219">
        <f>CHI!J102</f>
        <v>1.4282605463575997</v>
      </c>
      <c r="K165" s="219">
        <f>CHI!K102</f>
        <v>1.4169640358091096</v>
      </c>
      <c r="L165" s="219">
        <f>CHI!L102</f>
        <v>1.4774884542120013</v>
      </c>
      <c r="M165" s="219">
        <f>CHI!M102</f>
        <v>1.3915103252381231</v>
      </c>
      <c r="N165" s="219">
        <f>CHI!N102</f>
        <v>1.4208675558633213</v>
      </c>
      <c r="O165" s="219">
        <f>CHI!O102</f>
        <v>1.4171354118250281</v>
      </c>
      <c r="P165" s="219">
        <f>CHI!P102</f>
        <v>1.4399814613554092</v>
      </c>
      <c r="Q165" s="219">
        <f>CHI!Q102</f>
        <v>1.524052948233841</v>
      </c>
      <c r="R165" s="219">
        <f>CHI!R102</f>
        <v>1.4784275968569032</v>
      </c>
      <c r="S165" s="219">
        <f>CHI!S102</f>
        <v>1.5003852330240712</v>
      </c>
      <c r="T165" s="219">
        <f>CHI!T102</f>
        <v>1.3336167443357971</v>
      </c>
      <c r="U165" s="219">
        <f>CHI!U102</f>
        <v>1.3118178870293247</v>
      </c>
      <c r="V165" s="219">
        <f>CHI!V102</f>
        <v>1.4015463521582314</v>
      </c>
      <c r="W165" s="219">
        <f>CHI!W102</f>
        <v>1.3299567882857595</v>
      </c>
    </row>
    <row r="166" spans="1:23" ht="12" customHeight="1" x14ac:dyDescent="0.25">
      <c r="A166" s="14" t="s">
        <v>48</v>
      </c>
      <c r="B166" s="219">
        <f>CHI!B103</f>
        <v>1.6810009777406525</v>
      </c>
      <c r="C166" s="219">
        <f>CHI!C103</f>
        <v>1.6956206659654247</v>
      </c>
      <c r="D166" s="219">
        <f>CHI!D103</f>
        <v>1.7142876150612878</v>
      </c>
      <c r="E166" s="219">
        <f>CHI!E103</f>
        <v>1.7018140194986044</v>
      </c>
      <c r="F166" s="219">
        <f>CHI!F103</f>
        <v>1.625942028373631</v>
      </c>
      <c r="G166" s="219">
        <f>CHI!G103</f>
        <v>1.5901431006257212</v>
      </c>
      <c r="H166" s="219">
        <f>CHI!H103</f>
        <v>1.4060355202983064</v>
      </c>
      <c r="I166" s="219">
        <f>CHI!I103</f>
        <v>1.5443621568117432</v>
      </c>
      <c r="J166" s="219">
        <f>CHI!J103</f>
        <v>1.6177802253134566</v>
      </c>
      <c r="K166" s="219">
        <f>CHI!K103</f>
        <v>1.6070753084322853</v>
      </c>
      <c r="L166" s="219">
        <f>CHI!L103</f>
        <v>1.6650611381300946</v>
      </c>
      <c r="M166" s="219">
        <f>CHI!M103</f>
        <v>1.60463945285286</v>
      </c>
      <c r="N166" s="219">
        <f>CHI!N103</f>
        <v>1.6114449860679927</v>
      </c>
      <c r="O166" s="219">
        <f>CHI!O103</f>
        <v>1.6698950460096365</v>
      </c>
      <c r="P166" s="219">
        <f>CHI!P103</f>
        <v>1.4176045251331286</v>
      </c>
      <c r="Q166" s="219">
        <f>CHI!Q103</f>
        <v>1.5186287974241375</v>
      </c>
      <c r="R166" s="219">
        <f>CHI!R103</f>
        <v>1.5225137086287692</v>
      </c>
      <c r="S166" s="219">
        <f>CHI!S103</f>
        <v>1.4533827558916113</v>
      </c>
      <c r="T166" s="219">
        <f>CHI!T103</f>
        <v>1.2726753986023445</v>
      </c>
      <c r="U166" s="219">
        <f>CHI!U103</f>
        <v>1.22852890844914</v>
      </c>
      <c r="V166" s="219">
        <f>CHI!V103</f>
        <v>1.3224848394148281</v>
      </c>
      <c r="W166" s="219">
        <f>CHI!W103</f>
        <v>1.2593065760499607</v>
      </c>
    </row>
    <row r="167" spans="1:23" ht="12" customHeight="1" x14ac:dyDescent="0.25">
      <c r="A167" s="13" t="s">
        <v>22</v>
      </c>
      <c r="B167" s="220">
        <f>NMM!B76</f>
        <v>5.7882747437351396</v>
      </c>
      <c r="C167" s="220">
        <f>NMM!C76</f>
        <v>5.6371892563645503</v>
      </c>
      <c r="D167" s="220">
        <f>NMM!D76</f>
        <v>5.503333921988129</v>
      </c>
      <c r="E167" s="220">
        <f>NMM!E76</f>
        <v>5.4985361838331679</v>
      </c>
      <c r="F167" s="220">
        <f>NMM!F76</f>
        <v>5.4453542131747454</v>
      </c>
      <c r="G167" s="220">
        <f>NMM!G76</f>
        <v>5.2633026583060571</v>
      </c>
      <c r="H167" s="220">
        <f>NMM!H76</f>
        <v>5.2632991477611855</v>
      </c>
      <c r="I167" s="220">
        <f>NMM!I76</f>
        <v>5.2325176598181882</v>
      </c>
      <c r="J167" s="220">
        <f>NMM!J76</f>
        <v>5.7480950597780085</v>
      </c>
      <c r="K167" s="220">
        <f>NMM!K76</f>
        <v>5.6899582224264282</v>
      </c>
      <c r="L167" s="220">
        <f>NMM!L76</f>
        <v>5.6429612363681452</v>
      </c>
      <c r="M167" s="220">
        <f>NMM!M76</f>
        <v>5.615075812957496</v>
      </c>
      <c r="N167" s="220">
        <f>NMM!N76</f>
        <v>5.6228292452218094</v>
      </c>
      <c r="O167" s="220">
        <f>NMM!O76</f>
        <v>5.4776256100884639</v>
      </c>
      <c r="P167" s="220">
        <f>NMM!P76</f>
        <v>5.5636280493356569</v>
      </c>
      <c r="Q167" s="220">
        <f>NMM!Q76</f>
        <v>5.4821481611793237</v>
      </c>
      <c r="R167" s="220">
        <f>NMM!R76</f>
        <v>5.5018921821637718</v>
      </c>
      <c r="S167" s="220">
        <f>NMM!S76</f>
        <v>5.4947683996594181</v>
      </c>
      <c r="T167" s="220">
        <f>NMM!T76</f>
        <v>5.3898506699236215</v>
      </c>
      <c r="U167" s="220">
        <f>NMM!U76</f>
        <v>5.4453914799624528</v>
      </c>
      <c r="V167" s="220">
        <f>NMM!V76</f>
        <v>5.3087801576123841</v>
      </c>
      <c r="W167" s="220">
        <f>NMM!W76</f>
        <v>5.4226190835761683</v>
      </c>
    </row>
    <row r="168" spans="1:23" ht="12" customHeight="1" x14ac:dyDescent="0.25">
      <c r="A168" s="14" t="s">
        <v>49</v>
      </c>
      <c r="B168" s="219">
        <f>NMM!B77</f>
        <v>10.22822101435033</v>
      </c>
      <c r="C168" s="219">
        <f>NMM!C77</f>
        <v>9.8007615338944429</v>
      </c>
      <c r="D168" s="219">
        <f>NMM!D77</f>
        <v>9.8306195610376239</v>
      </c>
      <c r="E168" s="219">
        <f>NMM!E77</f>
        <v>9.7336354600608086</v>
      </c>
      <c r="F168" s="219">
        <f>NMM!F77</f>
        <v>9.7684281011784417</v>
      </c>
      <c r="G168" s="219">
        <f>NMM!G77</f>
        <v>9.3570039829082567</v>
      </c>
      <c r="H168" s="219">
        <f>NMM!H77</f>
        <v>9.0235210129110914</v>
      </c>
      <c r="I168" s="219">
        <f>NMM!I77</f>
        <v>9.441669892849351</v>
      </c>
      <c r="J168" s="219">
        <f>NMM!J77</f>
        <v>10.027793771710076</v>
      </c>
      <c r="K168" s="219">
        <f>NMM!K77</f>
        <v>9.7300754939382976</v>
      </c>
      <c r="L168" s="219">
        <f>NMM!L77</f>
        <v>10.046579089348539</v>
      </c>
      <c r="M168" s="219">
        <f>NMM!M77</f>
        <v>9.9057833620927909</v>
      </c>
      <c r="N168" s="219">
        <f>NMM!N77</f>
        <v>9.8262911059329969</v>
      </c>
      <c r="O168" s="219">
        <f>NMM!O77</f>
        <v>9.7842379071978574</v>
      </c>
      <c r="P168" s="219">
        <f>NMM!P77</f>
        <v>9.5964865036499774</v>
      </c>
      <c r="Q168" s="219">
        <f>NMM!Q77</f>
        <v>9.6044093337710432</v>
      </c>
      <c r="R168" s="219">
        <f>NMM!R77</f>
        <v>10.120441943032345</v>
      </c>
      <c r="S168" s="219">
        <f>NMM!S77</f>
        <v>10.07596311727553</v>
      </c>
      <c r="T168" s="219">
        <f>NMM!T77</f>
        <v>9.6404535367364801</v>
      </c>
      <c r="U168" s="219">
        <f>NMM!U77</f>
        <v>10.161278678644582</v>
      </c>
      <c r="V168" s="219">
        <f>NMM!V77</f>
        <v>9.8994060266948569</v>
      </c>
      <c r="W168" s="219">
        <f>NMM!W77</f>
        <v>10.175756670168349</v>
      </c>
    </row>
    <row r="169" spans="1:23" ht="12" customHeight="1" x14ac:dyDescent="0.25">
      <c r="A169" s="14" t="s">
        <v>50</v>
      </c>
      <c r="B169" s="219">
        <f>NMM!B78</f>
        <v>2.9885526788254668</v>
      </c>
      <c r="C169" s="219">
        <f>NMM!C78</f>
        <v>2.8940438680896854</v>
      </c>
      <c r="D169" s="219">
        <f>NMM!D78</f>
        <v>2.8396020978597574</v>
      </c>
      <c r="E169" s="219">
        <f>NMM!E78</f>
        <v>2.8079153781864639</v>
      </c>
      <c r="F169" s="219">
        <f>NMM!F78</f>
        <v>2.7282421322809016</v>
      </c>
      <c r="G169" s="219">
        <f>NMM!G78</f>
        <v>2.5896699120630564</v>
      </c>
      <c r="H169" s="219">
        <f>NMM!H78</f>
        <v>2.6281652639209905</v>
      </c>
      <c r="I169" s="219">
        <f>NMM!I78</f>
        <v>2.5826389184248826</v>
      </c>
      <c r="J169" s="219">
        <f>NMM!J78</f>
        <v>3.073065210887834</v>
      </c>
      <c r="K169" s="219">
        <f>NMM!K78</f>
        <v>3.0634249442780295</v>
      </c>
      <c r="L169" s="219">
        <f>NMM!L78</f>
        <v>3.0088557884550271</v>
      </c>
      <c r="M169" s="219">
        <f>NMM!M78</f>
        <v>2.9169044428450586</v>
      </c>
      <c r="N169" s="219">
        <f>NMM!N78</f>
        <v>2.8756395832756598</v>
      </c>
      <c r="O169" s="219">
        <f>NMM!O78</f>
        <v>2.8412818316900146</v>
      </c>
      <c r="P169" s="219">
        <f>NMM!P78</f>
        <v>2.8578120770764879</v>
      </c>
      <c r="Q169" s="219">
        <f>NMM!Q78</f>
        <v>2.8024821358992824</v>
      </c>
      <c r="R169" s="219">
        <f>NMM!R78</f>
        <v>2.8036031637023608</v>
      </c>
      <c r="S169" s="219">
        <f>NMM!S78</f>
        <v>2.777106867718417</v>
      </c>
      <c r="T169" s="219">
        <f>NMM!T78</f>
        <v>2.758978549463353</v>
      </c>
      <c r="U169" s="219">
        <f>NMM!U78</f>
        <v>2.7838049519625794</v>
      </c>
      <c r="V169" s="219">
        <f>NMM!V78</f>
        <v>2.844837239048331</v>
      </c>
      <c r="W169" s="219">
        <f>NMM!W78</f>
        <v>2.7559687932892931</v>
      </c>
    </row>
    <row r="170" spans="1:23" ht="12" customHeight="1" x14ac:dyDescent="0.25">
      <c r="A170" s="14" t="s">
        <v>58</v>
      </c>
      <c r="B170" s="219">
        <f>NMM!B79</f>
        <v>2.7399493297231721</v>
      </c>
      <c r="C170" s="219">
        <f>NMM!C79</f>
        <v>2.6125685736406243</v>
      </c>
      <c r="D170" s="219">
        <f>NMM!D79</f>
        <v>2.6223114528530185</v>
      </c>
      <c r="E170" s="219">
        <f>NMM!E79</f>
        <v>2.7961360693326394</v>
      </c>
      <c r="F170" s="219">
        <f>NMM!F79</f>
        <v>2.8010010491075494</v>
      </c>
      <c r="G170" s="219">
        <f>NMM!G79</f>
        <v>2.7570517313814658</v>
      </c>
      <c r="H170" s="219">
        <f>NMM!H79</f>
        <v>2.7495169071375667</v>
      </c>
      <c r="I170" s="219">
        <f>NMM!I79</f>
        <v>2.7383584446004701</v>
      </c>
      <c r="J170" s="219">
        <f>NMM!J79</f>
        <v>2.8199480750575994</v>
      </c>
      <c r="K170" s="219">
        <f>NMM!K79</f>
        <v>2.7839901507014417</v>
      </c>
      <c r="L170" s="219">
        <f>NMM!L79</f>
        <v>2.796579873140888</v>
      </c>
      <c r="M170" s="219">
        <f>NMM!M79</f>
        <v>2.8136386220946195</v>
      </c>
      <c r="N170" s="219">
        <f>NMM!N79</f>
        <v>2.8440807552221625</v>
      </c>
      <c r="O170" s="219">
        <f>NMM!O79</f>
        <v>2.8605716985476701</v>
      </c>
      <c r="P170" s="219">
        <f>NMM!P79</f>
        <v>2.8946088446292926</v>
      </c>
      <c r="Q170" s="219">
        <f>NMM!Q79</f>
        <v>2.9241796063192114</v>
      </c>
      <c r="R170" s="219">
        <f>NMM!R79</f>
        <v>2.9218921245006912</v>
      </c>
      <c r="S170" s="219">
        <f>NMM!S79</f>
        <v>2.8811615240835273</v>
      </c>
      <c r="T170" s="219">
        <f>NMM!T79</f>
        <v>2.8686352830300095</v>
      </c>
      <c r="U170" s="219">
        <f>NMM!U79</f>
        <v>2.881516807018683</v>
      </c>
      <c r="V170" s="219">
        <f>NMM!V79</f>
        <v>3.0153305418550289</v>
      </c>
      <c r="W170" s="219">
        <f>NMM!W79</f>
        <v>2.9295822293835725</v>
      </c>
    </row>
    <row r="171" spans="1:23" ht="12" customHeight="1" x14ac:dyDescent="0.25">
      <c r="A171" s="13" t="s">
        <v>23</v>
      </c>
      <c r="B171" s="220">
        <f>PPA!B74</f>
        <v>1.5248841749548467</v>
      </c>
      <c r="C171" s="220">
        <f>PPA!C74</f>
        <v>1.4798727324810985</v>
      </c>
      <c r="D171" s="220">
        <f>PPA!D74</f>
        <v>1.4729201336642173</v>
      </c>
      <c r="E171" s="220">
        <f>PPA!E74</f>
        <v>1.3134608023812033</v>
      </c>
      <c r="F171" s="220">
        <f>PPA!F74</f>
        <v>1.2196343886838494</v>
      </c>
      <c r="G171" s="220">
        <f>PPA!G74</f>
        <v>1.2510198639757137</v>
      </c>
      <c r="H171" s="220">
        <f>PPA!H74</f>
        <v>1.1891502987067792</v>
      </c>
      <c r="I171" s="220">
        <f>PPA!I74</f>
        <v>1.2142240496242387</v>
      </c>
      <c r="J171" s="220">
        <f>PPA!J74</f>
        <v>1.2587537080070823</v>
      </c>
      <c r="K171" s="220">
        <f>PPA!K74</f>
        <v>1.2472857300080333</v>
      </c>
      <c r="L171" s="220">
        <f>PPA!L74</f>
        <v>1.1776705650018595</v>
      </c>
      <c r="M171" s="220">
        <f>PPA!M74</f>
        <v>1.1016640834212394</v>
      </c>
      <c r="N171" s="220">
        <f>PPA!N74</f>
        <v>1.1110008927363977</v>
      </c>
      <c r="O171" s="220">
        <f>PPA!O74</f>
        <v>1.1485995644306048</v>
      </c>
      <c r="P171" s="220">
        <f>PPA!P74</f>
        <v>1.1754513141522054</v>
      </c>
      <c r="Q171" s="220">
        <f>PPA!Q74</f>
        <v>1.2019819389860065</v>
      </c>
      <c r="R171" s="220">
        <f>PPA!R74</f>
        <v>1.1903005605587438</v>
      </c>
      <c r="S171" s="220">
        <f>PPA!S74</f>
        <v>1.1587173214193842</v>
      </c>
      <c r="T171" s="220">
        <f>PPA!T74</f>
        <v>1.1443040844895049</v>
      </c>
      <c r="U171" s="220">
        <f>PPA!U74</f>
        <v>1.1451392010594645</v>
      </c>
      <c r="V171" s="220">
        <f>PPA!V74</f>
        <v>1.1555821846665664</v>
      </c>
      <c r="W171" s="220">
        <f>PPA!W74</f>
        <v>1.1531564183909908</v>
      </c>
    </row>
    <row r="172" spans="1:23" ht="12" customHeight="1" x14ac:dyDescent="0.25">
      <c r="A172" s="14" t="s">
        <v>52</v>
      </c>
      <c r="B172" s="219">
        <f>PPA!B75</f>
        <v>1.0534845124195014</v>
      </c>
      <c r="C172" s="219">
        <f>PPA!C75</f>
        <v>1.0019822698157257</v>
      </c>
      <c r="D172" s="219">
        <f>PPA!D75</f>
        <v>0.99011676381100533</v>
      </c>
      <c r="E172" s="219">
        <f>PPA!E75</f>
        <v>0.93607646578277903</v>
      </c>
      <c r="F172" s="219">
        <f>PPA!F75</f>
        <v>0.86440466041510344</v>
      </c>
      <c r="G172" s="219">
        <f>PPA!G75</f>
        <v>0.92077183397932161</v>
      </c>
      <c r="H172" s="219">
        <f>PPA!H75</f>
        <v>0.88192610347250977</v>
      </c>
      <c r="I172" s="219">
        <f>PPA!I75</f>
        <v>0.91944118274572706</v>
      </c>
      <c r="J172" s="219">
        <f>PPA!J75</f>
        <v>0.95723459455878579</v>
      </c>
      <c r="K172" s="219">
        <f>PPA!K75</f>
        <v>0.94340950614301411</v>
      </c>
      <c r="L172" s="219">
        <f>PPA!L75</f>
        <v>0.91160859091221691</v>
      </c>
      <c r="M172" s="219">
        <f>PPA!M75</f>
        <v>0.84478697281280668</v>
      </c>
      <c r="N172" s="219">
        <f>PPA!N75</f>
        <v>0.84002042443629599</v>
      </c>
      <c r="O172" s="219">
        <f>PPA!O75</f>
        <v>0.89540456401263324</v>
      </c>
      <c r="P172" s="219">
        <f>PPA!P75</f>
        <v>0.89916252905995919</v>
      </c>
      <c r="Q172" s="219">
        <f>PPA!Q75</f>
        <v>0.91317699921220818</v>
      </c>
      <c r="R172" s="219">
        <f>PPA!R75</f>
        <v>0.9052832409698468</v>
      </c>
      <c r="S172" s="219">
        <f>PPA!S75</f>
        <v>0.88801883281985894</v>
      </c>
      <c r="T172" s="219">
        <f>PPA!T75</f>
        <v>0.87157233528720224</v>
      </c>
      <c r="U172" s="219">
        <f>PPA!U75</f>
        <v>0.87096940243686982</v>
      </c>
      <c r="V172" s="219">
        <f>PPA!V75</f>
        <v>0.87153505456297919</v>
      </c>
      <c r="W172" s="219">
        <f>PPA!W75</f>
        <v>0.85987999186750153</v>
      </c>
    </row>
    <row r="173" spans="1:23" ht="12" customHeight="1" x14ac:dyDescent="0.25">
      <c r="A173" s="14" t="s">
        <v>59</v>
      </c>
      <c r="B173" s="219">
        <f>PPA!B76</f>
        <v>1.7552710830111591</v>
      </c>
      <c r="C173" s="219">
        <f>PPA!C76</f>
        <v>1.7041311909229777</v>
      </c>
      <c r="D173" s="219">
        <f>PPA!D76</f>
        <v>1.6973067481081736</v>
      </c>
      <c r="E173" s="219">
        <f>PPA!E76</f>
        <v>1.5102122811218026</v>
      </c>
      <c r="F173" s="219">
        <f>PPA!F76</f>
        <v>1.4002701052743842</v>
      </c>
      <c r="G173" s="219">
        <f>PPA!G76</f>
        <v>1.4333138439369613</v>
      </c>
      <c r="H173" s="219">
        <f>PPA!H76</f>
        <v>1.3578379038297979</v>
      </c>
      <c r="I173" s="219">
        <f>PPA!I76</f>
        <v>1.3817763138822228</v>
      </c>
      <c r="J173" s="219">
        <f>PPA!J76</f>
        <v>1.4319607300944381</v>
      </c>
      <c r="K173" s="219">
        <f>PPA!K76</f>
        <v>1.4178735427943121</v>
      </c>
      <c r="L173" s="219">
        <f>PPA!L76</f>
        <v>1.3291299504513545</v>
      </c>
      <c r="M173" s="219">
        <f>PPA!M76</f>
        <v>1.2450646499745186</v>
      </c>
      <c r="N173" s="219">
        <f>PPA!N76</f>
        <v>1.2594321100674239</v>
      </c>
      <c r="O173" s="219">
        <f>PPA!O76</f>
        <v>1.2948478324953865</v>
      </c>
      <c r="P173" s="219">
        <f>PPA!P76</f>
        <v>1.3090229805045479</v>
      </c>
      <c r="Q173" s="219">
        <f>PPA!Q76</f>
        <v>1.3343757125612985</v>
      </c>
      <c r="R173" s="219">
        <f>PPA!R76</f>
        <v>1.3323272595500024</v>
      </c>
      <c r="S173" s="219">
        <f>PPA!S76</f>
        <v>1.2912408245558569</v>
      </c>
      <c r="T173" s="219">
        <f>PPA!T76</f>
        <v>1.2746965920734616</v>
      </c>
      <c r="U173" s="219">
        <f>PPA!U76</f>
        <v>1.266528963565497</v>
      </c>
      <c r="V173" s="219">
        <f>PPA!V76</f>
        <v>1.2745699970648183</v>
      </c>
      <c r="W173" s="219">
        <f>PPA!W76</f>
        <v>1.2700165901845928</v>
      </c>
    </row>
    <row r="174" spans="1:23" ht="12" customHeight="1" x14ac:dyDescent="0.25">
      <c r="A174" s="14" t="s">
        <v>60</v>
      </c>
      <c r="B174" s="219">
        <f>PPA!B77</f>
        <v>8.3968529144700085E-2</v>
      </c>
      <c r="C174" s="219">
        <f>PPA!C77</f>
        <v>7.319432177881656E-2</v>
      </c>
      <c r="D174" s="219">
        <f>PPA!D77</f>
        <v>6.8412876145846069E-2</v>
      </c>
      <c r="E174" s="219">
        <f>PPA!E77</f>
        <v>8.6746481505428713E-2</v>
      </c>
      <c r="F174" s="219">
        <f>PPA!F77</f>
        <v>8.3641056260840035E-2</v>
      </c>
      <c r="G174" s="219">
        <f>PPA!G77</f>
        <v>0.11512330396544145</v>
      </c>
      <c r="H174" s="219">
        <f>PPA!H77</f>
        <v>0.11915280788582423</v>
      </c>
      <c r="I174" s="219">
        <f>PPA!I77</f>
        <v>0.14773876233220515</v>
      </c>
      <c r="J174" s="219">
        <f>PPA!J77</f>
        <v>0.15002423564946818</v>
      </c>
      <c r="K174" s="219">
        <f>PPA!K77</f>
        <v>0.13977975235970011</v>
      </c>
      <c r="L174" s="219">
        <f>PPA!L77</f>
        <v>0.17163401976024961</v>
      </c>
      <c r="M174" s="219">
        <f>PPA!M77</f>
        <v>0.15538730481193666</v>
      </c>
      <c r="N174" s="219">
        <f>PPA!N77</f>
        <v>0.13869184302908535</v>
      </c>
      <c r="O174" s="219">
        <f>PPA!O77</f>
        <v>0.17514526501833175</v>
      </c>
      <c r="P174" s="219">
        <f>PPA!P77</f>
        <v>0.17356347251443335</v>
      </c>
      <c r="Q174" s="219">
        <f>PPA!Q77</f>
        <v>0.17111367995530324</v>
      </c>
      <c r="R174" s="219">
        <f>PPA!R77</f>
        <v>0.16201017580840729</v>
      </c>
      <c r="S174" s="219">
        <f>PPA!S77</f>
        <v>0.1757001171146701</v>
      </c>
      <c r="T174" s="219">
        <f>PPA!T77</f>
        <v>0.16304666849990607</v>
      </c>
      <c r="U174" s="219">
        <f>PPA!U77</f>
        <v>0.17208093900383162</v>
      </c>
      <c r="V174" s="219">
        <f>PPA!V77</f>
        <v>0.16926161752425092</v>
      </c>
      <c r="W174" s="219">
        <f>PPA!W77</f>
        <v>0.16104585186367523</v>
      </c>
    </row>
    <row r="175" spans="1:23" ht="12" customHeight="1" x14ac:dyDescent="0.25">
      <c r="A175" s="15" t="s">
        <v>61</v>
      </c>
      <c r="B175" s="223">
        <f>FBT!B$38</f>
        <v>1.90827139230064</v>
      </c>
      <c r="C175" s="223">
        <f>FBT!C$38</f>
        <v>1.8844081336165626</v>
      </c>
      <c r="D175" s="223">
        <f>FBT!D$38</f>
        <v>1.8325405602926168</v>
      </c>
      <c r="E175" s="223">
        <f>FBT!E$38</f>
        <v>1.7742311145325462</v>
      </c>
      <c r="F175" s="223">
        <f>FBT!F$38</f>
        <v>1.810047204305745</v>
      </c>
      <c r="G175" s="223">
        <f>FBT!G$38</f>
        <v>1.7472771320257845</v>
      </c>
      <c r="H175" s="223">
        <f>FBT!H$38</f>
        <v>1.726831126213441</v>
      </c>
      <c r="I175" s="223">
        <f>FBT!I$38</f>
        <v>1.684735003497686</v>
      </c>
      <c r="J175" s="223">
        <f>FBT!J$38</f>
        <v>1.6334154808258499</v>
      </c>
      <c r="K175" s="223">
        <f>FBT!K$38</f>
        <v>1.6261663296893367</v>
      </c>
      <c r="L175" s="223">
        <f>FBT!L$38</f>
        <v>1.6647444296642484</v>
      </c>
      <c r="M175" s="223">
        <f>FBT!M$38</f>
        <v>1.6397675111214189</v>
      </c>
      <c r="N175" s="223">
        <f>FBT!N$38</f>
        <v>1.632629039764051</v>
      </c>
      <c r="O175" s="223">
        <f>FBT!O$38</f>
        <v>1.5983728312797938</v>
      </c>
      <c r="P175" s="223">
        <f>FBT!P$38</f>
        <v>1.5618286530330536</v>
      </c>
      <c r="Q175" s="223">
        <f>FBT!Q$38</f>
        <v>1.5675499627566989</v>
      </c>
      <c r="R175" s="223">
        <f>FBT!R$38</f>
        <v>1.5641299827598796</v>
      </c>
      <c r="S175" s="223">
        <f>FBT!S$38</f>
        <v>1.5636118788622668</v>
      </c>
      <c r="T175" s="223">
        <f>FBT!T$38</f>
        <v>1.5560410111788929</v>
      </c>
      <c r="U175" s="223">
        <f>FBT!U$38</f>
        <v>1.5387486203706802</v>
      </c>
      <c r="V175" s="223">
        <f>FBT!V$38</f>
        <v>1.5383688701664193</v>
      </c>
      <c r="W175" s="223">
        <f>FBT!W$38</f>
        <v>1.5562456648133032</v>
      </c>
    </row>
    <row r="176" spans="1:23" ht="12" customHeight="1" x14ac:dyDescent="0.25">
      <c r="A176" s="12" t="s">
        <v>62</v>
      </c>
      <c r="B176" s="219">
        <f>TRE!B$38</f>
        <v>0.95775940883921951</v>
      </c>
      <c r="C176" s="219">
        <f>TRE!C$38</f>
        <v>0.95618184411110529</v>
      </c>
      <c r="D176" s="219">
        <f>TRE!D$38</f>
        <v>0.96714281661652945</v>
      </c>
      <c r="E176" s="219">
        <f>TRE!E$38</f>
        <v>0.86925873009341514</v>
      </c>
      <c r="F176" s="219">
        <f>TRE!F$38</f>
        <v>0.86551645598955762</v>
      </c>
      <c r="G176" s="219">
        <f>TRE!G$38</f>
        <v>0.84147555606674551</v>
      </c>
      <c r="H176" s="219">
        <f>TRE!H$38</f>
        <v>0.89153982004160859</v>
      </c>
      <c r="I176" s="219">
        <f>TRE!I$38</f>
        <v>0.85042716715143396</v>
      </c>
      <c r="J176" s="219">
        <f>TRE!J$38</f>
        <v>0.84118132130662293</v>
      </c>
      <c r="K176" s="219">
        <f>TRE!K$38</f>
        <v>0.80456635467628546</v>
      </c>
      <c r="L176" s="219">
        <f>TRE!L$38</f>
        <v>0.85297889331564514</v>
      </c>
      <c r="M176" s="219">
        <f>TRE!M$38</f>
        <v>0.83095315242770562</v>
      </c>
      <c r="N176" s="219">
        <f>TRE!N$38</f>
        <v>0.78138355755526001</v>
      </c>
      <c r="O176" s="219">
        <f>TRE!O$38</f>
        <v>0.81234889966061252</v>
      </c>
      <c r="P176" s="219">
        <f>TRE!P$38</f>
        <v>0.73598288048672555</v>
      </c>
      <c r="Q176" s="219">
        <f>TRE!Q$38</f>
        <v>0.78809300607369903</v>
      </c>
      <c r="R176" s="219">
        <f>TRE!R$38</f>
        <v>0.98480711364716655</v>
      </c>
      <c r="S176" s="219">
        <f>TRE!S$38</f>
        <v>1.0290820532696821</v>
      </c>
      <c r="T176" s="219">
        <f>TRE!T$38</f>
        <v>0.96102013907963335</v>
      </c>
      <c r="U176" s="219">
        <f>TRE!U$38</f>
        <v>1.0205705690130193</v>
      </c>
      <c r="V176" s="219">
        <f>TRE!V$38</f>
        <v>1.0781792854091494</v>
      </c>
      <c r="W176" s="219">
        <f>TRE!W$38</f>
        <v>1.0904268470216327</v>
      </c>
    </row>
    <row r="177" spans="1:23" ht="12" customHeight="1" x14ac:dyDescent="0.25">
      <c r="A177" s="12" t="s">
        <v>63</v>
      </c>
      <c r="B177" s="219">
        <f>MAE!B$38</f>
        <v>1.8336373276797044</v>
      </c>
      <c r="C177" s="219">
        <f>MAE!C$38</f>
        <v>1.8242066438369746</v>
      </c>
      <c r="D177" s="219">
        <f>MAE!D$38</f>
        <v>1.8480994648340863</v>
      </c>
      <c r="E177" s="219">
        <f>MAE!E$38</f>
        <v>1.0919622409989376</v>
      </c>
      <c r="F177" s="219">
        <f>MAE!F$38</f>
        <v>1.2402460870743415</v>
      </c>
      <c r="G177" s="219">
        <f>MAE!G$38</f>
        <v>1.2298903320672021</v>
      </c>
      <c r="H177" s="219">
        <f>MAE!H$38</f>
        <v>1.2892311626372719</v>
      </c>
      <c r="I177" s="219">
        <f>MAE!I$38</f>
        <v>1.2312583490394768</v>
      </c>
      <c r="J177" s="219">
        <f>MAE!J$38</f>
        <v>1.059706019521129</v>
      </c>
      <c r="K177" s="219">
        <f>MAE!K$38</f>
        <v>1.1686636296190631</v>
      </c>
      <c r="L177" s="219">
        <f>MAE!L$38</f>
        <v>1.0778289044951135</v>
      </c>
      <c r="M177" s="219">
        <f>MAE!M$38</f>
        <v>0.97725596618064603</v>
      </c>
      <c r="N177" s="219">
        <f>MAE!N$38</f>
        <v>0.97845738108274094</v>
      </c>
      <c r="O177" s="219">
        <f>MAE!O$38</f>
        <v>0.96764068072593323</v>
      </c>
      <c r="P177" s="219">
        <f>MAE!P$38</f>
        <v>0.86423721869258541</v>
      </c>
      <c r="Q177" s="219">
        <f>MAE!Q$38</f>
        <v>0.9297779301586544</v>
      </c>
      <c r="R177" s="219">
        <f>MAE!R$38</f>
        <v>0.93650384498660721</v>
      </c>
      <c r="S177" s="219">
        <f>MAE!S$38</f>
        <v>0.96724907811238303</v>
      </c>
      <c r="T177" s="219">
        <f>MAE!T$38</f>
        <v>0.9371180912585122</v>
      </c>
      <c r="U177" s="219">
        <f>MAE!U$38</f>
        <v>0.95165008920343908</v>
      </c>
      <c r="V177" s="219">
        <f>MAE!V$38</f>
        <v>0.97889354306360465</v>
      </c>
      <c r="W177" s="219">
        <f>MAE!W$38</f>
        <v>0.98591047354000705</v>
      </c>
    </row>
    <row r="178" spans="1:23" ht="12" customHeight="1" x14ac:dyDescent="0.25">
      <c r="A178" s="12" t="s">
        <v>64</v>
      </c>
      <c r="B178" s="219">
        <f>TEL!B$38</f>
        <v>1.5546336598670101</v>
      </c>
      <c r="C178" s="219">
        <f>TEL!C$38</f>
        <v>1.5112221298286428</v>
      </c>
      <c r="D178" s="219">
        <f>TEL!D$38</f>
        <v>1.4473535422906461</v>
      </c>
      <c r="E178" s="219">
        <f>TEL!E$38</f>
        <v>1.6116214702505602</v>
      </c>
      <c r="F178" s="219">
        <f>TEL!F$38</f>
        <v>1.5677408807880941</v>
      </c>
      <c r="G178" s="219">
        <f>TEL!G$38</f>
        <v>1.4965704236521888</v>
      </c>
      <c r="H178" s="219">
        <f>TEL!H$38</f>
        <v>1.5333351073574801</v>
      </c>
      <c r="I178" s="219">
        <f>TEL!I$38</f>
        <v>1.4806690426718492</v>
      </c>
      <c r="J178" s="219">
        <f>TEL!J$38</f>
        <v>1.4747161278376346</v>
      </c>
      <c r="K178" s="219">
        <f>TEL!K$38</f>
        <v>1.462958939596791</v>
      </c>
      <c r="L178" s="219">
        <f>TEL!L$38</f>
        <v>1.3347499902427795</v>
      </c>
      <c r="M178" s="219">
        <f>TEL!M$38</f>
        <v>1.2736614881318082</v>
      </c>
      <c r="N178" s="219">
        <f>TEL!N$38</f>
        <v>1.2186270435315709</v>
      </c>
      <c r="O178" s="219">
        <f>TEL!O$38</f>
        <v>1.4119114664638652</v>
      </c>
      <c r="P178" s="219">
        <f>TEL!P$38</f>
        <v>1.377746839638383</v>
      </c>
      <c r="Q178" s="219">
        <f>TEL!Q$38</f>
        <v>1.2551769953687963</v>
      </c>
      <c r="R178" s="219">
        <f>TEL!R$38</f>
        <v>1.3780363274868728</v>
      </c>
      <c r="S178" s="219">
        <f>TEL!S$38</f>
        <v>1.3738141460100277</v>
      </c>
      <c r="T178" s="219">
        <f>TEL!T$38</f>
        <v>1.3639496974965326</v>
      </c>
      <c r="U178" s="219">
        <f>TEL!U$38</f>
        <v>1.3517738233369969</v>
      </c>
      <c r="V178" s="219">
        <f>TEL!V$38</f>
        <v>1.3284951520163972</v>
      </c>
      <c r="W178" s="219">
        <f>TEL!W$38</f>
        <v>1.3528902288728257</v>
      </c>
    </row>
    <row r="179" spans="1:23" ht="12" customHeight="1" x14ac:dyDescent="0.25">
      <c r="A179" s="12" t="s">
        <v>65</v>
      </c>
      <c r="B179" s="219">
        <f>WWP!B$38</f>
        <v>1.1863470178614157</v>
      </c>
      <c r="C179" s="219">
        <f>WWP!C$38</f>
        <v>1.1204592859492883</v>
      </c>
      <c r="D179" s="219">
        <f>WWP!D$38</f>
        <v>1.0893351925437345</v>
      </c>
      <c r="E179" s="219">
        <f>WWP!E$38</f>
        <v>0.63659530308145862</v>
      </c>
      <c r="F179" s="219">
        <f>WWP!F$38</f>
        <v>0.55135468556131484</v>
      </c>
      <c r="G179" s="219">
        <f>WWP!G$38</f>
        <v>0.53863557319657651</v>
      </c>
      <c r="H179" s="219">
        <f>WWP!H$38</f>
        <v>0.55013173864928899</v>
      </c>
      <c r="I179" s="219">
        <f>WWP!I$38</f>
        <v>0.41639842142303662</v>
      </c>
      <c r="J179" s="219">
        <f>WWP!J$38</f>
        <v>0.38364492855590215</v>
      </c>
      <c r="K179" s="219">
        <f>WWP!K$38</f>
        <v>0.28985383834288803</v>
      </c>
      <c r="L179" s="219">
        <f>WWP!L$38</f>
        <v>0.31267369967868358</v>
      </c>
      <c r="M179" s="219">
        <f>WWP!M$38</f>
        <v>0.21668910841056993</v>
      </c>
      <c r="N179" s="219">
        <f>WWP!N$38</f>
        <v>0.20365308768028584</v>
      </c>
      <c r="O179" s="219">
        <f>WWP!O$38</f>
        <v>0.22570266198013236</v>
      </c>
      <c r="P179" s="219">
        <f>WWP!P$38</f>
        <v>0.19631370323090971</v>
      </c>
      <c r="Q179" s="219">
        <f>WWP!Q$38</f>
        <v>0.18399890712636777</v>
      </c>
      <c r="R179" s="219">
        <f>WWP!R$38</f>
        <v>0.18226907425388433</v>
      </c>
      <c r="S179" s="219">
        <f>WWP!S$38</f>
        <v>0.19887795370812511</v>
      </c>
      <c r="T179" s="219">
        <f>WWP!T$38</f>
        <v>0.20233712365507645</v>
      </c>
      <c r="U179" s="219">
        <f>WWP!U$38</f>
        <v>0.18647527951941259</v>
      </c>
      <c r="V179" s="219">
        <f>WWP!V$38</f>
        <v>0.19190859651199324</v>
      </c>
      <c r="W179" s="219">
        <f>WWP!W$38</f>
        <v>0.18099561417049007</v>
      </c>
    </row>
    <row r="180" spans="1:23" ht="12" customHeight="1" x14ac:dyDescent="0.25">
      <c r="A180" s="16" t="s">
        <v>66</v>
      </c>
      <c r="B180" s="224">
        <f>OIS!B$38</f>
        <v>1.2277741450109829</v>
      </c>
      <c r="C180" s="224">
        <f>OIS!C$38</f>
        <v>0.94452018215872946</v>
      </c>
      <c r="D180" s="224">
        <f>OIS!D$38</f>
        <v>0.8653390917543502</v>
      </c>
      <c r="E180" s="224">
        <f>OIS!E$38</f>
        <v>0.93975181486432102</v>
      </c>
      <c r="F180" s="224">
        <f>OIS!F$38</f>
        <v>0.97554916482930842</v>
      </c>
      <c r="G180" s="224">
        <f>OIS!G$38</f>
        <v>0.88660039989958483</v>
      </c>
      <c r="H180" s="224">
        <f>OIS!H$38</f>
        <v>0.86645460350244208</v>
      </c>
      <c r="I180" s="224">
        <f>OIS!I$38</f>
        <v>0.85754496447930262</v>
      </c>
      <c r="J180" s="224">
        <f>OIS!J$38</f>
        <v>1.159937492669959</v>
      </c>
      <c r="K180" s="224">
        <f>OIS!K$38</f>
        <v>0.95252496704332112</v>
      </c>
      <c r="L180" s="224">
        <f>OIS!L$38</f>
        <v>1.1093841688989829</v>
      </c>
      <c r="M180" s="224">
        <f>OIS!M$38</f>
        <v>1.0137546545484315</v>
      </c>
      <c r="N180" s="224">
        <f>OIS!N$38</f>
        <v>1.0002170733541933</v>
      </c>
      <c r="O180" s="224">
        <f>OIS!O$38</f>
        <v>1.0156440247239518</v>
      </c>
      <c r="P180" s="224">
        <f>OIS!P$38</f>
        <v>1.0188808747820113</v>
      </c>
      <c r="Q180" s="224">
        <f>OIS!Q$38</f>
        <v>1.0054686425376613</v>
      </c>
      <c r="R180" s="224">
        <f>OIS!R$38</f>
        <v>1.0057390648676159</v>
      </c>
      <c r="S180" s="224">
        <f>OIS!S$38</f>
        <v>1.0108876415072887</v>
      </c>
      <c r="T180" s="224">
        <f>OIS!T$38</f>
        <v>1.4379887786351515</v>
      </c>
      <c r="U180" s="224">
        <f>OIS!U$38</f>
        <v>1.5583753265157634</v>
      </c>
      <c r="V180" s="224">
        <f>OIS!V$38</f>
        <v>1.5523914948675392</v>
      </c>
      <c r="W180" s="224">
        <f>OIS!W$38</f>
        <v>1.6136982990045832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DE: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51402.396216680587</v>
      </c>
      <c r="C5" s="225">
        <f t="shared" si="0"/>
        <v>50489.309544282136</v>
      </c>
      <c r="D5" s="225">
        <f t="shared" si="0"/>
        <v>50740.138865004505</v>
      </c>
      <c r="E5" s="225">
        <f t="shared" si="0"/>
        <v>53318.845657780803</v>
      </c>
      <c r="F5" s="225">
        <f t="shared" si="0"/>
        <v>54200.582373172234</v>
      </c>
      <c r="G5" s="225">
        <f t="shared" si="0"/>
        <v>54516.45700773807</v>
      </c>
      <c r="H5" s="225">
        <f t="shared" si="0"/>
        <v>55561.96328460802</v>
      </c>
      <c r="I5" s="225">
        <f t="shared" si="0"/>
        <v>57769.581857265206</v>
      </c>
      <c r="J5" s="225">
        <f t="shared" si="0"/>
        <v>57047.381427342305</v>
      </c>
      <c r="K5" s="225">
        <f t="shared" si="0"/>
        <v>50487.291659500654</v>
      </c>
      <c r="L5" s="225">
        <f t="shared" si="0"/>
        <v>56668.913929491951</v>
      </c>
      <c r="M5" s="225">
        <f t="shared" si="0"/>
        <v>57409.744625966327</v>
      </c>
      <c r="N5" s="225">
        <f t="shared" si="0"/>
        <v>56712.955631985162</v>
      </c>
      <c r="O5" s="225">
        <f t="shared" si="0"/>
        <v>56347.485640583618</v>
      </c>
      <c r="P5" s="225">
        <f t="shared" si="0"/>
        <v>55725.644453997556</v>
      </c>
      <c r="Q5" s="225">
        <f t="shared" si="0"/>
        <v>56067.590283748184</v>
      </c>
      <c r="R5" s="225">
        <f t="shared" si="0"/>
        <v>56677.082717110126</v>
      </c>
      <c r="S5" s="225">
        <f t="shared" si="0"/>
        <v>57146.088907995669</v>
      </c>
      <c r="T5" s="225">
        <f t="shared" si="0"/>
        <v>57090.091487531565</v>
      </c>
      <c r="U5" s="225">
        <f t="shared" si="0"/>
        <v>55649.345399827223</v>
      </c>
      <c r="V5" s="225">
        <f t="shared" si="0"/>
        <v>54762.640670678476</v>
      </c>
      <c r="W5" s="225">
        <f t="shared" si="0"/>
        <v>56214.334823730824</v>
      </c>
    </row>
    <row r="6" spans="1:23" ht="12" customHeight="1" x14ac:dyDescent="0.25">
      <c r="A6" s="202" t="s">
        <v>92</v>
      </c>
      <c r="B6" s="226">
        <v>521.49824138460519</v>
      </c>
      <c r="C6" s="226">
        <v>531.71423351203543</v>
      </c>
      <c r="D6" s="226">
        <v>535.1934401415956</v>
      </c>
      <c r="E6" s="226">
        <v>542.59856211353667</v>
      </c>
      <c r="F6" s="226">
        <v>560.25400731518346</v>
      </c>
      <c r="G6" s="226">
        <v>566.91311882600598</v>
      </c>
      <c r="H6" s="226">
        <v>572.94149010283775</v>
      </c>
      <c r="I6" s="226">
        <v>595.51104281318067</v>
      </c>
      <c r="J6" s="226">
        <v>590.55905083157734</v>
      </c>
      <c r="K6" s="226">
        <v>523.66693603348494</v>
      </c>
      <c r="L6" s="226">
        <v>581.8313792603891</v>
      </c>
      <c r="M6" s="226">
        <v>588.7106663657579</v>
      </c>
      <c r="N6" s="226">
        <v>581.70064712461169</v>
      </c>
      <c r="O6" s="226">
        <v>580.77297600912061</v>
      </c>
      <c r="P6" s="226">
        <v>578.28021850586947</v>
      </c>
      <c r="Q6" s="226">
        <v>563.09828228140771</v>
      </c>
      <c r="R6" s="226">
        <v>569.92312950641701</v>
      </c>
      <c r="S6" s="226">
        <v>577.01995429304361</v>
      </c>
      <c r="T6" s="226">
        <v>573.01798562458146</v>
      </c>
      <c r="U6" s="226">
        <v>557.04926314451313</v>
      </c>
      <c r="V6" s="226">
        <v>533.59856466198949</v>
      </c>
      <c r="W6" s="226">
        <v>546.58123067263978</v>
      </c>
    </row>
    <row r="7" spans="1:23" ht="12" customHeight="1" x14ac:dyDescent="0.25">
      <c r="A7" s="202" t="s">
        <v>93</v>
      </c>
      <c r="B7" s="226">
        <v>1121.179513310741</v>
      </c>
      <c r="C7" s="226">
        <v>1140.8303088515477</v>
      </c>
      <c r="D7" s="226">
        <v>1148.6114933245519</v>
      </c>
      <c r="E7" s="226">
        <v>1197.7816845736011</v>
      </c>
      <c r="F7" s="226">
        <v>1206.4884417793512</v>
      </c>
      <c r="G7" s="226">
        <v>1248.1354741380394</v>
      </c>
      <c r="H7" s="226">
        <v>1237.1827437833783</v>
      </c>
      <c r="I7" s="226">
        <v>1285.8564252207391</v>
      </c>
      <c r="J7" s="226">
        <v>1279.4544302386726</v>
      </c>
      <c r="K7" s="226">
        <v>1120.0563696069048</v>
      </c>
      <c r="L7" s="226">
        <v>1278.0793381834183</v>
      </c>
      <c r="M7" s="226">
        <v>1282.4603855214359</v>
      </c>
      <c r="N7" s="226">
        <v>1279.0155586947374</v>
      </c>
      <c r="O7" s="226">
        <v>1274.8781314174021</v>
      </c>
      <c r="P7" s="226">
        <v>1271.7966122815092</v>
      </c>
      <c r="Q7" s="226">
        <v>1254.0949120034491</v>
      </c>
      <c r="R7" s="226">
        <v>1260.7494621231367</v>
      </c>
      <c r="S7" s="226">
        <v>1281.8637964079255</v>
      </c>
      <c r="T7" s="226">
        <v>1256.690929099585</v>
      </c>
      <c r="U7" s="226">
        <v>1222.7492785032314</v>
      </c>
      <c r="V7" s="226">
        <v>1183.7365163867748</v>
      </c>
      <c r="W7" s="226">
        <v>1206.9899466772872</v>
      </c>
    </row>
    <row r="8" spans="1:23" ht="12" customHeight="1" x14ac:dyDescent="0.25">
      <c r="A8" s="202" t="s">
        <v>94</v>
      </c>
      <c r="B8" s="226">
        <v>1902.8855997179064</v>
      </c>
      <c r="C8" s="226">
        <v>1940.4701292533282</v>
      </c>
      <c r="D8" s="226">
        <v>1952.2338839513443</v>
      </c>
      <c r="E8" s="226">
        <v>2014.1356226122991</v>
      </c>
      <c r="F8" s="226">
        <v>2054.2330616786062</v>
      </c>
      <c r="G8" s="226">
        <v>2101.2617396994565</v>
      </c>
      <c r="H8" s="226">
        <v>2117.5147063377362</v>
      </c>
      <c r="I8" s="226">
        <v>2180.5333111063392</v>
      </c>
      <c r="J8" s="226">
        <v>2151.2077841394371</v>
      </c>
      <c r="K8" s="226">
        <v>1871.2314889878719</v>
      </c>
      <c r="L8" s="226">
        <v>2134.4270953890855</v>
      </c>
      <c r="M8" s="226">
        <v>2145.6534712295042</v>
      </c>
      <c r="N8" s="226">
        <v>2115.1349442202254</v>
      </c>
      <c r="O8" s="226">
        <v>2097.5028462916275</v>
      </c>
      <c r="P8" s="226">
        <v>2094.4648016912051</v>
      </c>
      <c r="Q8" s="226">
        <v>2078.3315910366132</v>
      </c>
      <c r="R8" s="226">
        <v>2094.3679848527977</v>
      </c>
      <c r="S8" s="226">
        <v>2123.9598261886663</v>
      </c>
      <c r="T8" s="226">
        <v>2088.4397874681072</v>
      </c>
      <c r="U8" s="226">
        <v>2017.2392936547662</v>
      </c>
      <c r="V8" s="226">
        <v>1935.5864567711449</v>
      </c>
      <c r="W8" s="226">
        <v>1992.8891110166653</v>
      </c>
    </row>
    <row r="9" spans="1:23" ht="12" customHeight="1" x14ac:dyDescent="0.25">
      <c r="A9" s="202" t="s">
        <v>95</v>
      </c>
      <c r="B9" s="226">
        <v>1835.3511006368872</v>
      </c>
      <c r="C9" s="226">
        <v>1867.8045607452389</v>
      </c>
      <c r="D9" s="226">
        <v>1878.0185700916313</v>
      </c>
      <c r="E9" s="226">
        <v>1942.4706594527272</v>
      </c>
      <c r="F9" s="226">
        <v>1955.4612263087286</v>
      </c>
      <c r="G9" s="226">
        <v>2042.0584871208048</v>
      </c>
      <c r="H9" s="226">
        <v>2013.6828105095922</v>
      </c>
      <c r="I9" s="226">
        <v>2098.0066241549357</v>
      </c>
      <c r="J9" s="226">
        <v>2064.8106836558654</v>
      </c>
      <c r="K9" s="226">
        <v>1831.0605955903488</v>
      </c>
      <c r="L9" s="226">
        <v>2077.0382291872256</v>
      </c>
      <c r="M9" s="226">
        <v>2071.4824816412106</v>
      </c>
      <c r="N9" s="226">
        <v>2062.5690689435546</v>
      </c>
      <c r="O9" s="226">
        <v>2049.9934959419675</v>
      </c>
      <c r="P9" s="226">
        <v>2065.1704123984887</v>
      </c>
      <c r="Q9" s="226">
        <v>2055.0339932962347</v>
      </c>
      <c r="R9" s="226">
        <v>2067.2962737557509</v>
      </c>
      <c r="S9" s="226">
        <v>2104.9236335592609</v>
      </c>
      <c r="T9" s="226">
        <v>2055.6066060063313</v>
      </c>
      <c r="U9" s="226">
        <v>1999.4157984099522</v>
      </c>
      <c r="V9" s="226">
        <v>1952.851743484322</v>
      </c>
      <c r="W9" s="226">
        <v>1997.2728121442713</v>
      </c>
    </row>
    <row r="10" spans="1:23" ht="12" customHeight="1" x14ac:dyDescent="0.25">
      <c r="A10" s="36" t="s">
        <v>96</v>
      </c>
      <c r="B10" s="227">
        <f t="shared" ref="B10:W10" si="1">SUM(B11:B15)</f>
        <v>956.45332210227309</v>
      </c>
      <c r="C10" s="227">
        <f t="shared" si="1"/>
        <v>959.92759196651627</v>
      </c>
      <c r="D10" s="227">
        <f t="shared" si="1"/>
        <v>960.75391279630117</v>
      </c>
      <c r="E10" s="227">
        <f t="shared" si="1"/>
        <v>996.13889053674495</v>
      </c>
      <c r="F10" s="227">
        <f t="shared" si="1"/>
        <v>1020.8681664724622</v>
      </c>
      <c r="G10" s="227">
        <f t="shared" si="1"/>
        <v>1046.1041780202499</v>
      </c>
      <c r="H10" s="227">
        <f t="shared" si="1"/>
        <v>1037.8871246616206</v>
      </c>
      <c r="I10" s="227">
        <f t="shared" si="1"/>
        <v>1103.6882772962495</v>
      </c>
      <c r="J10" s="227">
        <f t="shared" si="1"/>
        <v>1091.1317908525666</v>
      </c>
      <c r="K10" s="227">
        <f t="shared" si="1"/>
        <v>993.17887526636991</v>
      </c>
      <c r="L10" s="227">
        <f t="shared" si="1"/>
        <v>1098.2401316727214</v>
      </c>
      <c r="M10" s="227">
        <f t="shared" si="1"/>
        <v>1087.3875537679755</v>
      </c>
      <c r="N10" s="227">
        <f t="shared" si="1"/>
        <v>1087.0608554850721</v>
      </c>
      <c r="O10" s="227">
        <f t="shared" si="1"/>
        <v>1083.4706371212976</v>
      </c>
      <c r="P10" s="227">
        <f t="shared" si="1"/>
        <v>1061.48144220535</v>
      </c>
      <c r="Q10" s="227">
        <f t="shared" si="1"/>
        <v>1058.1792702601647</v>
      </c>
      <c r="R10" s="227">
        <f t="shared" si="1"/>
        <v>1087.5201411210819</v>
      </c>
      <c r="S10" s="227">
        <f t="shared" si="1"/>
        <v>1094.1832577244522</v>
      </c>
      <c r="T10" s="227">
        <f t="shared" si="1"/>
        <v>1072.3439526941866</v>
      </c>
      <c r="U10" s="227">
        <f t="shared" si="1"/>
        <v>1041.8711960427484</v>
      </c>
      <c r="V10" s="227">
        <f t="shared" si="1"/>
        <v>1031.6356010511781</v>
      </c>
      <c r="W10" s="227">
        <f t="shared" si="1"/>
        <v>1058.5810197538167</v>
      </c>
    </row>
    <row r="11" spans="1:23" ht="12" customHeight="1" x14ac:dyDescent="0.25">
      <c r="A11" s="37" t="s">
        <v>83</v>
      </c>
      <c r="B11" s="228">
        <v>67.394064712447928</v>
      </c>
      <c r="C11" s="228">
        <v>63.035106334202837</v>
      </c>
      <c r="D11" s="228">
        <v>63.783604829923533</v>
      </c>
      <c r="E11" s="228">
        <v>63.368859156024179</v>
      </c>
      <c r="F11" s="228">
        <v>56.033611730563557</v>
      </c>
      <c r="G11" s="228">
        <v>54.855653954461545</v>
      </c>
      <c r="H11" s="228">
        <v>52.570319837702527</v>
      </c>
      <c r="I11" s="228">
        <v>53.196455956190967</v>
      </c>
      <c r="J11" s="228">
        <v>58.762583427572494</v>
      </c>
      <c r="K11" s="228">
        <v>54.895784965248339</v>
      </c>
      <c r="L11" s="228">
        <v>54.675872704559453</v>
      </c>
      <c r="M11" s="228">
        <v>40.766961301877885</v>
      </c>
      <c r="N11" s="228">
        <v>38.533235090730628</v>
      </c>
      <c r="O11" s="228">
        <v>34.568366511141917</v>
      </c>
      <c r="P11" s="228">
        <v>26.150136604561343</v>
      </c>
      <c r="Q11" s="228">
        <v>22.337663075787042</v>
      </c>
      <c r="R11" s="228">
        <v>24.066684462264025</v>
      </c>
      <c r="S11" s="228">
        <v>22.972013083676725</v>
      </c>
      <c r="T11" s="228">
        <v>54.008678728120771</v>
      </c>
      <c r="U11" s="228">
        <v>57.786834112264025</v>
      </c>
      <c r="V11" s="228">
        <v>62.034959178548462</v>
      </c>
      <c r="W11" s="228">
        <v>63.587151387275043</v>
      </c>
    </row>
    <row r="12" spans="1:23" ht="12" customHeight="1" x14ac:dyDescent="0.25">
      <c r="A12" s="37" t="s">
        <v>72</v>
      </c>
      <c r="B12" s="228">
        <v>461.39440136847054</v>
      </c>
      <c r="C12" s="228">
        <v>436.40824502977415</v>
      </c>
      <c r="D12" s="228">
        <v>436.36879868434727</v>
      </c>
      <c r="E12" s="228">
        <v>476.43326574848646</v>
      </c>
      <c r="F12" s="228">
        <v>489.20502154663353</v>
      </c>
      <c r="G12" s="228">
        <v>513.06731627214117</v>
      </c>
      <c r="H12" s="228">
        <v>494.57041392677922</v>
      </c>
      <c r="I12" s="228">
        <v>570.13692353799695</v>
      </c>
      <c r="J12" s="228">
        <v>576.23557176845304</v>
      </c>
      <c r="K12" s="228">
        <v>524.51928978468027</v>
      </c>
      <c r="L12" s="228">
        <v>603.60367655039215</v>
      </c>
      <c r="M12" s="228">
        <v>575.0411471047147</v>
      </c>
      <c r="N12" s="228">
        <v>586.19259388888383</v>
      </c>
      <c r="O12" s="228">
        <v>599.78555856701144</v>
      </c>
      <c r="P12" s="228">
        <v>571.64517586227339</v>
      </c>
      <c r="Q12" s="228">
        <v>589.62820869336576</v>
      </c>
      <c r="R12" s="228">
        <v>614.38282551714281</v>
      </c>
      <c r="S12" s="228">
        <v>636.03121101406578</v>
      </c>
      <c r="T12" s="228">
        <v>580.88726577957834</v>
      </c>
      <c r="U12" s="228">
        <v>565.83965557130125</v>
      </c>
      <c r="V12" s="228">
        <v>590.70193633417227</v>
      </c>
      <c r="W12" s="228">
        <v>600.57705265702918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0.21504729148753224</v>
      </c>
      <c r="U13" s="228">
        <v>0.11943250214961867</v>
      </c>
      <c r="V13" s="228">
        <v>0.45391229578675374</v>
      </c>
      <c r="W13" s="228">
        <v>0.14342218400688667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10.604729148753254</v>
      </c>
      <c r="U14" s="228">
        <v>10.986930352536673</v>
      </c>
      <c r="V14" s="228">
        <v>10.700257953568546</v>
      </c>
      <c r="W14" s="228">
        <v>11.894496990541818</v>
      </c>
    </row>
    <row r="15" spans="1:23" ht="12" customHeight="1" x14ac:dyDescent="0.25">
      <c r="A15" s="38" t="s">
        <v>38</v>
      </c>
      <c r="B15" s="229">
        <v>427.66485602135458</v>
      </c>
      <c r="C15" s="229">
        <v>460.48424060253933</v>
      </c>
      <c r="D15" s="229">
        <v>460.60150928203029</v>
      </c>
      <c r="E15" s="229">
        <v>456.33676563223435</v>
      </c>
      <c r="F15" s="229">
        <v>475.6295331952652</v>
      </c>
      <c r="G15" s="229">
        <v>478.18120779364727</v>
      </c>
      <c r="H15" s="229">
        <v>490.74639089713895</v>
      </c>
      <c r="I15" s="229">
        <v>480.3548978020616</v>
      </c>
      <c r="J15" s="229">
        <v>456.133635656541</v>
      </c>
      <c r="K15" s="229">
        <v>413.76380051644122</v>
      </c>
      <c r="L15" s="229">
        <v>439.96058241776984</v>
      </c>
      <c r="M15" s="229">
        <v>471.57944536138291</v>
      </c>
      <c r="N15" s="229">
        <v>462.33502650545762</v>
      </c>
      <c r="O15" s="229">
        <v>449.11671204314428</v>
      </c>
      <c r="P15" s="229">
        <v>463.68612973851532</v>
      </c>
      <c r="Q15" s="229">
        <v>446.21339849101173</v>
      </c>
      <c r="R15" s="229">
        <v>449.07063114167522</v>
      </c>
      <c r="S15" s="229">
        <v>435.18003362670981</v>
      </c>
      <c r="T15" s="229">
        <v>426.62823174624663</v>
      </c>
      <c r="U15" s="229">
        <v>407.13834350449685</v>
      </c>
      <c r="V15" s="229">
        <v>367.74453528910203</v>
      </c>
      <c r="W15" s="229">
        <v>382.37889653496364</v>
      </c>
    </row>
    <row r="16" spans="1:23" ht="12" customHeight="1" x14ac:dyDescent="0.25">
      <c r="A16" s="39" t="s">
        <v>98</v>
      </c>
      <c r="B16" s="230">
        <f t="shared" ref="B16:W16" si="2">SUM(B17:B26)</f>
        <v>13207.612422765285</v>
      </c>
      <c r="C16" s="230">
        <f t="shared" si="2"/>
        <v>12810.142998531646</v>
      </c>
      <c r="D16" s="230">
        <f t="shared" si="2"/>
        <v>12813.587578432182</v>
      </c>
      <c r="E16" s="230">
        <f t="shared" si="2"/>
        <v>14634.472781630433</v>
      </c>
      <c r="F16" s="230">
        <f t="shared" si="2"/>
        <v>15026.669269654962</v>
      </c>
      <c r="G16" s="230">
        <f t="shared" si="2"/>
        <v>15844.385058127002</v>
      </c>
      <c r="H16" s="230">
        <f t="shared" si="2"/>
        <v>15775.72034702856</v>
      </c>
      <c r="I16" s="230">
        <f t="shared" si="2"/>
        <v>17190.074228455582</v>
      </c>
      <c r="J16" s="230">
        <f t="shared" si="2"/>
        <v>17006.517642629384</v>
      </c>
      <c r="K16" s="230">
        <f t="shared" si="2"/>
        <v>16014.046722868468</v>
      </c>
      <c r="L16" s="230">
        <f t="shared" si="2"/>
        <v>17863.669546642133</v>
      </c>
      <c r="M16" s="230">
        <f t="shared" si="2"/>
        <v>17927.177764674962</v>
      </c>
      <c r="N16" s="230">
        <f t="shared" si="2"/>
        <v>18059.98256798994</v>
      </c>
      <c r="O16" s="230">
        <f t="shared" si="2"/>
        <v>17997.808862099162</v>
      </c>
      <c r="P16" s="230">
        <f t="shared" si="2"/>
        <v>17661.514774348125</v>
      </c>
      <c r="Q16" s="230">
        <f t="shared" si="2"/>
        <v>17774.549811466582</v>
      </c>
      <c r="R16" s="230">
        <f t="shared" si="2"/>
        <v>18065.037284377511</v>
      </c>
      <c r="S16" s="230">
        <f t="shared" si="2"/>
        <v>18103.030376375427</v>
      </c>
      <c r="T16" s="230">
        <f t="shared" si="2"/>
        <v>18070.519480685743</v>
      </c>
      <c r="U16" s="230">
        <f t="shared" si="2"/>
        <v>17691.347218653442</v>
      </c>
      <c r="V16" s="230">
        <f t="shared" si="2"/>
        <v>17627.195848327334</v>
      </c>
      <c r="W16" s="230">
        <f t="shared" si="2"/>
        <v>18271.76601594517</v>
      </c>
    </row>
    <row r="17" spans="1:23" ht="12" customHeight="1" x14ac:dyDescent="0.25">
      <c r="A17" s="46" t="s">
        <v>30</v>
      </c>
      <c r="B17" s="231">
        <v>928.57074417576587</v>
      </c>
      <c r="C17" s="231">
        <v>1033.5558007399859</v>
      </c>
      <c r="D17" s="231">
        <v>1004.7846534209614</v>
      </c>
      <c r="E17" s="231">
        <v>1101.5755742054844</v>
      </c>
      <c r="F17" s="231">
        <v>1017.2890449700799</v>
      </c>
      <c r="G17" s="231">
        <v>873.40947135388842</v>
      </c>
      <c r="H17" s="231">
        <v>873.99179062819928</v>
      </c>
      <c r="I17" s="231">
        <v>810.60511121346588</v>
      </c>
      <c r="J17" s="231">
        <v>865.66552284436966</v>
      </c>
      <c r="K17" s="231">
        <v>801.66993290985204</v>
      </c>
      <c r="L17" s="231">
        <v>955.00085597232646</v>
      </c>
      <c r="M17" s="231">
        <v>909.14038764372208</v>
      </c>
      <c r="N17" s="231">
        <v>895.27966778991583</v>
      </c>
      <c r="O17" s="231">
        <v>925.48010184256862</v>
      </c>
      <c r="P17" s="231">
        <v>978.32645099731769</v>
      </c>
      <c r="Q17" s="231">
        <v>1204.2158429176834</v>
      </c>
      <c r="R17" s="231">
        <v>1169.8409575909063</v>
      </c>
      <c r="S17" s="231">
        <v>1145.0070267330489</v>
      </c>
      <c r="T17" s="231">
        <v>856.16542867070598</v>
      </c>
      <c r="U17" s="231">
        <v>770.01814511207351</v>
      </c>
      <c r="V17" s="231">
        <v>779.34633189896726</v>
      </c>
      <c r="W17" s="231">
        <v>595.16869402141185</v>
      </c>
    </row>
    <row r="18" spans="1:23" ht="12" customHeight="1" x14ac:dyDescent="0.25">
      <c r="A18" s="46" t="s">
        <v>32</v>
      </c>
      <c r="B18" s="231">
        <v>82.760103181418515</v>
      </c>
      <c r="C18" s="231">
        <v>17.734307824588711</v>
      </c>
      <c r="D18" s="231">
        <v>2.3645743766119263</v>
      </c>
      <c r="E18" s="231">
        <v>498.9773860704675</v>
      </c>
      <c r="F18" s="231">
        <v>381.89277730005227</v>
      </c>
      <c r="G18" s="231">
        <v>397.19974204639436</v>
      </c>
      <c r="H18" s="231">
        <v>421.76199484090887</v>
      </c>
      <c r="I18" s="231">
        <v>417.28185726567756</v>
      </c>
      <c r="J18" s="231">
        <v>414.67007738602973</v>
      </c>
      <c r="K18" s="231">
        <v>334.57153912297105</v>
      </c>
      <c r="L18" s="231">
        <v>373.09785038689125</v>
      </c>
      <c r="M18" s="231">
        <v>357.89019776440028</v>
      </c>
      <c r="N18" s="231">
        <v>325.44677558035369</v>
      </c>
      <c r="O18" s="231">
        <v>314.29449699052458</v>
      </c>
      <c r="P18" s="231">
        <v>350.84686156491813</v>
      </c>
      <c r="Q18" s="231">
        <v>414.49492691309422</v>
      </c>
      <c r="R18" s="231">
        <v>420.89423903693091</v>
      </c>
      <c r="S18" s="231">
        <v>288.40644883917787</v>
      </c>
      <c r="T18" s="231">
        <v>303.1496130696126</v>
      </c>
      <c r="U18" s="231">
        <v>346.61195184862919</v>
      </c>
      <c r="V18" s="231">
        <v>320.53456577812096</v>
      </c>
      <c r="W18" s="231">
        <v>329.22699914011412</v>
      </c>
    </row>
    <row r="19" spans="1:23" ht="12" customHeight="1" x14ac:dyDescent="0.25">
      <c r="A19" s="46" t="s">
        <v>33</v>
      </c>
      <c r="B19" s="231">
        <v>269.13660326212619</v>
      </c>
      <c r="C19" s="231">
        <v>316.03735100421585</v>
      </c>
      <c r="D19" s="231">
        <v>271.91885421235878</v>
      </c>
      <c r="E19" s="231">
        <v>168.91213890211168</v>
      </c>
      <c r="F19" s="231">
        <v>64.760902330464802</v>
      </c>
      <c r="G19" s="231">
        <v>48.776236660340103</v>
      </c>
      <c r="H19" s="231">
        <v>73.563882470380705</v>
      </c>
      <c r="I19" s="231">
        <v>161.64113773474344</v>
      </c>
      <c r="J19" s="231">
        <v>66.784680030897078</v>
      </c>
      <c r="K19" s="231">
        <v>61.686053935935099</v>
      </c>
      <c r="L19" s="231">
        <v>89.246690592259625</v>
      </c>
      <c r="M19" s="231">
        <v>59.992496391029775</v>
      </c>
      <c r="N19" s="231">
        <v>46.31142862840386</v>
      </c>
      <c r="O19" s="231">
        <v>35.009124670996471</v>
      </c>
      <c r="P19" s="231">
        <v>31.171603780226825</v>
      </c>
      <c r="Q19" s="231">
        <v>40.337013367093</v>
      </c>
      <c r="R19" s="231">
        <v>23.115961240691831</v>
      </c>
      <c r="S19" s="231">
        <v>23.289899789658204</v>
      </c>
      <c r="T19" s="231">
        <v>25.093465903824619</v>
      </c>
      <c r="U19" s="231">
        <v>24.171100732315665</v>
      </c>
      <c r="V19" s="231">
        <v>20.369354274963143</v>
      </c>
      <c r="W19" s="231">
        <v>37.003490577719241</v>
      </c>
    </row>
    <row r="20" spans="1:23" ht="12" customHeight="1" x14ac:dyDescent="0.25">
      <c r="A20" s="46" t="s">
        <v>83</v>
      </c>
      <c r="B20" s="231">
        <v>902.35400138241243</v>
      </c>
      <c r="C20" s="231">
        <v>885.96868403350902</v>
      </c>
      <c r="D20" s="231">
        <v>864.93922735525712</v>
      </c>
      <c r="E20" s="231">
        <v>884.88764412909347</v>
      </c>
      <c r="F20" s="231">
        <v>777.99109885228086</v>
      </c>
      <c r="G20" s="231">
        <v>758.13251537519432</v>
      </c>
      <c r="H20" s="231">
        <v>749.58722974360614</v>
      </c>
      <c r="I20" s="231">
        <v>717.9792010895128</v>
      </c>
      <c r="J20" s="231">
        <v>841.9775165130776</v>
      </c>
      <c r="K20" s="231">
        <v>696.88387615237389</v>
      </c>
      <c r="L20" s="231">
        <v>709.19030216541853</v>
      </c>
      <c r="M20" s="231">
        <v>571.32281724933125</v>
      </c>
      <c r="N20" s="231">
        <v>506.5464007018366</v>
      </c>
      <c r="O20" s="231">
        <v>460.47426925761141</v>
      </c>
      <c r="P20" s="231">
        <v>372.37172754277452</v>
      </c>
      <c r="Q20" s="231">
        <v>311.75275108979946</v>
      </c>
      <c r="R20" s="231">
        <v>323.91188580808432</v>
      </c>
      <c r="S20" s="231">
        <v>316.740685574412</v>
      </c>
      <c r="T20" s="231">
        <v>892.38364644711714</v>
      </c>
      <c r="U20" s="231">
        <v>894.7395361033897</v>
      </c>
      <c r="V20" s="231">
        <v>936.66587441180354</v>
      </c>
      <c r="W20" s="231">
        <v>891.29287077058132</v>
      </c>
    </row>
    <row r="21" spans="1:23" ht="12" customHeight="1" x14ac:dyDescent="0.25">
      <c r="A21" s="46" t="s">
        <v>70</v>
      </c>
      <c r="B21" s="231">
        <v>594.73873636608425</v>
      </c>
      <c r="C21" s="231">
        <v>650.17840866878919</v>
      </c>
      <c r="D21" s="231">
        <v>628.8085221079366</v>
      </c>
      <c r="E21" s="231">
        <v>949.64141929295909</v>
      </c>
      <c r="F21" s="231">
        <v>929.00608690717058</v>
      </c>
      <c r="G21" s="231">
        <v>941.63437451966627</v>
      </c>
      <c r="H21" s="231">
        <v>855.43084496187419</v>
      </c>
      <c r="I21" s="231">
        <v>858.32189119259067</v>
      </c>
      <c r="J21" s="231">
        <v>872.51530620361768</v>
      </c>
      <c r="K21" s="231">
        <v>773.29417769368933</v>
      </c>
      <c r="L21" s="231">
        <v>704.70575381587423</v>
      </c>
      <c r="M21" s="231">
        <v>650.62734136047732</v>
      </c>
      <c r="N21" s="231">
        <v>663.54711668854588</v>
      </c>
      <c r="O21" s="231">
        <v>672.42607511269796</v>
      </c>
      <c r="P21" s="231">
        <v>669.26920193764136</v>
      </c>
      <c r="Q21" s="231">
        <v>730.87558948828826</v>
      </c>
      <c r="R21" s="231">
        <v>387.14777990334255</v>
      </c>
      <c r="S21" s="231">
        <v>389.22325599400409</v>
      </c>
      <c r="T21" s="231">
        <v>329.04897453635652</v>
      </c>
      <c r="U21" s="231">
        <v>300.73346102267038</v>
      </c>
      <c r="V21" s="231">
        <v>240.80186318650939</v>
      </c>
      <c r="W21" s="231">
        <v>264.43366360374972</v>
      </c>
    </row>
    <row r="22" spans="1:23" ht="12" customHeight="1" x14ac:dyDescent="0.25">
      <c r="A22" s="46" t="s">
        <v>34</v>
      </c>
      <c r="B22" s="231">
        <v>409.03799586382644</v>
      </c>
      <c r="C22" s="231">
        <v>12.802576413385257</v>
      </c>
      <c r="D22" s="231">
        <v>28.194864091155992</v>
      </c>
      <c r="E22" s="231">
        <v>120.5910570162349</v>
      </c>
      <c r="F22" s="231">
        <v>136.33114190436942</v>
      </c>
      <c r="G22" s="231">
        <v>139.34352247550564</v>
      </c>
      <c r="H22" s="231">
        <v>37.665644239239271</v>
      </c>
      <c r="I22" s="231">
        <v>36.647380028439024</v>
      </c>
      <c r="J22" s="231">
        <v>113.76418109863717</v>
      </c>
      <c r="K22" s="231">
        <v>96.756797059310628</v>
      </c>
      <c r="L22" s="231">
        <v>54.116942007010827</v>
      </c>
      <c r="M22" s="231">
        <v>57.673963220203071</v>
      </c>
      <c r="N22" s="231">
        <v>37.031098844213723</v>
      </c>
      <c r="O22" s="231">
        <v>35.993302041833161</v>
      </c>
      <c r="P22" s="231">
        <v>33.579025968486945</v>
      </c>
      <c r="Q22" s="231">
        <v>64.282509200497501</v>
      </c>
      <c r="R22" s="231">
        <v>68.310416079084206</v>
      </c>
      <c r="S22" s="231">
        <v>53.787655628414299</v>
      </c>
      <c r="T22" s="231">
        <v>119.05541264950278</v>
      </c>
      <c r="U22" s="231">
        <v>121.48078362162799</v>
      </c>
      <c r="V22" s="231">
        <v>155.9050421206334</v>
      </c>
      <c r="W22" s="231">
        <v>374.13549259584619</v>
      </c>
    </row>
    <row r="23" spans="1:23" ht="12" customHeight="1" x14ac:dyDescent="0.25">
      <c r="A23" s="46" t="s">
        <v>72</v>
      </c>
      <c r="B23" s="231">
        <v>8190.4522029983318</v>
      </c>
      <c r="C23" s="231">
        <v>8113.0634409270961</v>
      </c>
      <c r="D23" s="231">
        <v>8263.6927372770915</v>
      </c>
      <c r="E23" s="231">
        <v>7117.1225580213322</v>
      </c>
      <c r="F23" s="231">
        <v>7561.2296383543153</v>
      </c>
      <c r="G23" s="231">
        <v>8189.3202161468134</v>
      </c>
      <c r="H23" s="231">
        <v>7422.7968080930395</v>
      </c>
      <c r="I23" s="231">
        <v>8493.6473262159998</v>
      </c>
      <c r="J23" s="231">
        <v>8303.1620306309214</v>
      </c>
      <c r="K23" s="231">
        <v>7427.911298346753</v>
      </c>
      <c r="L23" s="231">
        <v>8677.3686999924685</v>
      </c>
      <c r="M23" s="231">
        <v>8308.6738132583705</v>
      </c>
      <c r="N23" s="231">
        <v>8297.3111283666749</v>
      </c>
      <c r="O23" s="231">
        <v>8296.2058653647637</v>
      </c>
      <c r="P23" s="231">
        <v>8279.4854034659693</v>
      </c>
      <c r="Q23" s="231">
        <v>8157.2500270441305</v>
      </c>
      <c r="R23" s="231">
        <v>8411.6632491646051</v>
      </c>
      <c r="S23" s="231">
        <v>8974.9505041643952</v>
      </c>
      <c r="T23" s="231">
        <v>8189.6785224783525</v>
      </c>
      <c r="U23" s="231">
        <v>8225.5449608203598</v>
      </c>
      <c r="V23" s="231">
        <v>8448.1032222550093</v>
      </c>
      <c r="W23" s="231">
        <v>8733.4079634236296</v>
      </c>
    </row>
    <row r="24" spans="1:23" ht="12" customHeight="1" x14ac:dyDescent="0.25">
      <c r="A24" s="46" t="s">
        <v>36</v>
      </c>
      <c r="B24" s="231">
        <v>595.70485582806452</v>
      </c>
      <c r="C24" s="231">
        <v>531.42349512804276</v>
      </c>
      <c r="D24" s="231">
        <v>513.19093836790182</v>
      </c>
      <c r="E24" s="231">
        <v>226.59010113086103</v>
      </c>
      <c r="F24" s="231">
        <v>211.43552312382866</v>
      </c>
      <c r="G24" s="231">
        <v>218.60299206041608</v>
      </c>
      <c r="H24" s="231">
        <v>250.62826193882216</v>
      </c>
      <c r="I24" s="231">
        <v>215.37543516019244</v>
      </c>
      <c r="J24" s="231">
        <v>204.76865795281236</v>
      </c>
      <c r="K24" s="231">
        <v>157.24791727840062</v>
      </c>
      <c r="L24" s="231">
        <v>283.24056328479497</v>
      </c>
      <c r="M24" s="231">
        <v>391.21898971055316</v>
      </c>
      <c r="N24" s="231">
        <v>317.46324126076502</v>
      </c>
      <c r="O24" s="231">
        <v>314.14041857653615</v>
      </c>
      <c r="P24" s="231">
        <v>289.1683222377107</v>
      </c>
      <c r="Q24" s="231">
        <v>298.8860254863605</v>
      </c>
      <c r="R24" s="231">
        <v>272.51393561903734</v>
      </c>
      <c r="S24" s="231">
        <v>248.12489470485428</v>
      </c>
      <c r="T24" s="231">
        <v>283.42020309344161</v>
      </c>
      <c r="U24" s="231">
        <v>254.10451663655735</v>
      </c>
      <c r="V24" s="231">
        <v>231.61819285462963</v>
      </c>
      <c r="W24" s="231">
        <v>217.08073994796766</v>
      </c>
    </row>
    <row r="25" spans="1:23" ht="12" customHeight="1" x14ac:dyDescent="0.25">
      <c r="A25" s="46" t="s">
        <v>73</v>
      </c>
      <c r="B25" s="231">
        <v>334.38426483219394</v>
      </c>
      <c r="C25" s="231">
        <v>334.38426483244382</v>
      </c>
      <c r="D25" s="231">
        <v>334.38426483248526</v>
      </c>
      <c r="E25" s="231">
        <v>1010.8104144705545</v>
      </c>
      <c r="F25" s="231">
        <v>1429.6794875552671</v>
      </c>
      <c r="G25" s="231">
        <v>1565.3214475064808</v>
      </c>
      <c r="H25" s="231">
        <v>1554.8491781613664</v>
      </c>
      <c r="I25" s="231">
        <v>1860.0119478847573</v>
      </c>
      <c r="J25" s="231">
        <v>1733.2841325664758</v>
      </c>
      <c r="K25" s="231">
        <v>2037.9145542735289</v>
      </c>
      <c r="L25" s="231">
        <v>2530.0263080302584</v>
      </c>
      <c r="M25" s="231">
        <v>2572.2953677081305</v>
      </c>
      <c r="N25" s="231">
        <v>2472.8608434062762</v>
      </c>
      <c r="O25" s="231">
        <v>2415.5534799537786</v>
      </c>
      <c r="P25" s="231">
        <v>2496.4572258649837</v>
      </c>
      <c r="Q25" s="231">
        <v>2410.1507407496424</v>
      </c>
      <c r="R25" s="231">
        <v>2714.4231247679122</v>
      </c>
      <c r="S25" s="231">
        <v>2553.1294116551167</v>
      </c>
      <c r="T25" s="231">
        <v>2499.4851768641274</v>
      </c>
      <c r="U25" s="231">
        <v>2473.5138719569336</v>
      </c>
      <c r="V25" s="231">
        <v>2480.6193293204597</v>
      </c>
      <c r="W25" s="231">
        <v>2582.9299453731733</v>
      </c>
    </row>
    <row r="26" spans="1:23" ht="12" customHeight="1" x14ac:dyDescent="0.25">
      <c r="A26" s="46" t="s">
        <v>79</v>
      </c>
      <c r="B26" s="231">
        <v>900.47291487506266</v>
      </c>
      <c r="C26" s="231">
        <v>914.99466895958915</v>
      </c>
      <c r="D26" s="231">
        <v>901.30894239042311</v>
      </c>
      <c r="E26" s="231">
        <v>2555.3644883913353</v>
      </c>
      <c r="F26" s="231">
        <v>2517.0535683571334</v>
      </c>
      <c r="G26" s="231">
        <v>2712.6445399823019</v>
      </c>
      <c r="H26" s="231">
        <v>3535.4447119511237</v>
      </c>
      <c r="I26" s="231">
        <v>3618.5629406702042</v>
      </c>
      <c r="J26" s="231">
        <v>3589.9255374025461</v>
      </c>
      <c r="K26" s="231">
        <v>3626.1105760956525</v>
      </c>
      <c r="L26" s="231">
        <v>3487.6755803948299</v>
      </c>
      <c r="M26" s="231">
        <v>4048.3423903687444</v>
      </c>
      <c r="N26" s="231">
        <v>4498.1848667229569</v>
      </c>
      <c r="O26" s="231">
        <v>4528.231728287853</v>
      </c>
      <c r="P26" s="231">
        <v>4160.8389509880972</v>
      </c>
      <c r="Q26" s="231">
        <v>4142.3043852099909</v>
      </c>
      <c r="R26" s="231">
        <v>4273.2157351669139</v>
      </c>
      <c r="S26" s="231">
        <v>4110.3705932923494</v>
      </c>
      <c r="T26" s="231">
        <v>4573.0390369727038</v>
      </c>
      <c r="U26" s="231">
        <v>4280.4288907988866</v>
      </c>
      <c r="V26" s="231">
        <v>4013.2320722262339</v>
      </c>
      <c r="W26" s="231">
        <v>4247.0861564909792</v>
      </c>
    </row>
    <row r="27" spans="1:23" ht="12" customHeight="1" x14ac:dyDescent="0.25">
      <c r="A27" s="39" t="s">
        <v>99</v>
      </c>
      <c r="B27" s="230">
        <f t="shared" ref="B27:W27" si="3">SUM(B28:B37)</f>
        <v>31857.416016762887</v>
      </c>
      <c r="C27" s="230">
        <f t="shared" si="3"/>
        <v>31238.419721421818</v>
      </c>
      <c r="D27" s="230">
        <f t="shared" si="3"/>
        <v>31451.739986266897</v>
      </c>
      <c r="E27" s="230">
        <f t="shared" si="3"/>
        <v>31991.24745686146</v>
      </c>
      <c r="F27" s="230">
        <f t="shared" si="3"/>
        <v>32376.608199962939</v>
      </c>
      <c r="G27" s="230">
        <f t="shared" si="3"/>
        <v>31667.598951806511</v>
      </c>
      <c r="H27" s="230">
        <f t="shared" si="3"/>
        <v>32807.034062184292</v>
      </c>
      <c r="I27" s="230">
        <f t="shared" si="3"/>
        <v>33315.911948218178</v>
      </c>
      <c r="J27" s="230">
        <f t="shared" si="3"/>
        <v>32863.700044994803</v>
      </c>
      <c r="K27" s="230">
        <f t="shared" si="3"/>
        <v>28134.050671147204</v>
      </c>
      <c r="L27" s="230">
        <f t="shared" si="3"/>
        <v>31635.628209156981</v>
      </c>
      <c r="M27" s="230">
        <f t="shared" si="3"/>
        <v>32306.872302765485</v>
      </c>
      <c r="N27" s="230">
        <f t="shared" si="3"/>
        <v>31527.491989527021</v>
      </c>
      <c r="O27" s="230">
        <f t="shared" si="3"/>
        <v>31263.058691703038</v>
      </c>
      <c r="P27" s="230">
        <f t="shared" si="3"/>
        <v>30992.936192567009</v>
      </c>
      <c r="Q27" s="230">
        <f t="shared" si="3"/>
        <v>31284.302423403737</v>
      </c>
      <c r="R27" s="230">
        <f t="shared" si="3"/>
        <v>31532.18844137343</v>
      </c>
      <c r="S27" s="230">
        <f t="shared" si="3"/>
        <v>31861.108063446889</v>
      </c>
      <c r="T27" s="230">
        <f t="shared" si="3"/>
        <v>31973.472745953033</v>
      </c>
      <c r="U27" s="230">
        <f t="shared" si="3"/>
        <v>31119.673351418569</v>
      </c>
      <c r="V27" s="230">
        <f t="shared" si="3"/>
        <v>30498.035939995731</v>
      </c>
      <c r="W27" s="230">
        <f t="shared" si="3"/>
        <v>31140.254687520974</v>
      </c>
    </row>
    <row r="28" spans="1:23" ht="12" customHeight="1" x14ac:dyDescent="0.25">
      <c r="A28" s="18" t="s">
        <v>30</v>
      </c>
      <c r="B28" s="232">
        <v>2337.7154983005889</v>
      </c>
      <c r="C28" s="232">
        <v>2103.2555492170218</v>
      </c>
      <c r="D28" s="232">
        <v>2096.0137128731049</v>
      </c>
      <c r="E28" s="232">
        <v>2737.4173750636469</v>
      </c>
      <c r="F28" s="232">
        <v>2801.0599662079089</v>
      </c>
      <c r="G28" s="232">
        <v>2218.3305114492059</v>
      </c>
      <c r="H28" s="232">
        <v>2279.0748473769595</v>
      </c>
      <c r="I28" s="232">
        <v>2397.1811312628888</v>
      </c>
      <c r="J28" s="232">
        <v>2389.2605304660342</v>
      </c>
      <c r="K28" s="232">
        <v>2024.9068512689955</v>
      </c>
      <c r="L28" s="232">
        <v>2179.4062807430651</v>
      </c>
      <c r="M28" s="232">
        <v>2747.8353647208519</v>
      </c>
      <c r="N28" s="232">
        <v>2532.3039091662317</v>
      </c>
      <c r="O28" s="232">
        <v>2483.6086341849464</v>
      </c>
      <c r="P28" s="232">
        <v>2439.8027837404302</v>
      </c>
      <c r="Q28" s="232">
        <v>2760.2969687762115</v>
      </c>
      <c r="R28" s="232">
        <v>2913.3046142061703</v>
      </c>
      <c r="S28" s="232">
        <v>2884.2242716332439</v>
      </c>
      <c r="T28" s="232">
        <v>2388.9065403748655</v>
      </c>
      <c r="U28" s="232">
        <v>2303.8769537701269</v>
      </c>
      <c r="V28" s="232">
        <v>2484.1958865017205</v>
      </c>
      <c r="W28" s="232">
        <v>2234.2875398564897</v>
      </c>
    </row>
    <row r="29" spans="1:23" ht="12" customHeight="1" x14ac:dyDescent="0.25">
      <c r="A29" s="18" t="s">
        <v>40</v>
      </c>
      <c r="B29" s="232">
        <v>1036.70464316423</v>
      </c>
      <c r="C29" s="232">
        <v>778.72596732588136</v>
      </c>
      <c r="D29" s="232">
        <v>792.41186586414437</v>
      </c>
      <c r="E29" s="232">
        <v>1083.2366294067069</v>
      </c>
      <c r="F29" s="232">
        <v>231.975494411006</v>
      </c>
      <c r="G29" s="232">
        <v>244.97704213241619</v>
      </c>
      <c r="H29" s="232">
        <v>864.26268271711081</v>
      </c>
      <c r="I29" s="232">
        <v>464.63525365434208</v>
      </c>
      <c r="J29" s="232">
        <v>99.222527944969912</v>
      </c>
      <c r="K29" s="232">
        <v>151.9131556319862</v>
      </c>
      <c r="L29" s="232">
        <v>153.9660361134996</v>
      </c>
      <c r="M29" s="232">
        <v>261.40008598452278</v>
      </c>
      <c r="N29" s="232">
        <v>68.429320722269978</v>
      </c>
      <c r="O29" s="232">
        <v>171.7576956147893</v>
      </c>
      <c r="P29" s="232">
        <v>33.530352536543433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458.41679312652377</v>
      </c>
      <c r="C30" s="232">
        <v>465.74347444720303</v>
      </c>
      <c r="D30" s="232">
        <v>394.62852325969612</v>
      </c>
      <c r="E30" s="232">
        <v>366.72173899986592</v>
      </c>
      <c r="F30" s="232">
        <v>160.55423094554553</v>
      </c>
      <c r="G30" s="232">
        <v>107.24465757869685</v>
      </c>
      <c r="H30" s="232">
        <v>157.00585097759864</v>
      </c>
      <c r="I30" s="232">
        <v>206.04897404513622</v>
      </c>
      <c r="J30" s="232">
        <v>168.51918927262824</v>
      </c>
      <c r="K30" s="232">
        <v>163.6976090047356</v>
      </c>
      <c r="L30" s="232">
        <v>172.41805575339814</v>
      </c>
      <c r="M30" s="232">
        <v>141.2034623363993</v>
      </c>
      <c r="N30" s="232">
        <v>131.79648194769246</v>
      </c>
      <c r="O30" s="232">
        <v>59.54186415101556</v>
      </c>
      <c r="P30" s="232">
        <v>50.094432333272728</v>
      </c>
      <c r="Q30" s="232">
        <v>50.681129367214815</v>
      </c>
      <c r="R30" s="232">
        <v>44.785156558104376</v>
      </c>
      <c r="S30" s="232">
        <v>44.611218009138</v>
      </c>
      <c r="T30" s="232">
        <v>45.894066340371424</v>
      </c>
      <c r="U30" s="232">
        <v>42.701212251347272</v>
      </c>
      <c r="V30" s="232">
        <v>42.387739448166698</v>
      </c>
      <c r="W30" s="232">
        <v>43.243285002676267</v>
      </c>
    </row>
    <row r="31" spans="1:23" ht="12" customHeight="1" x14ac:dyDescent="0.25">
      <c r="A31" s="18" t="s">
        <v>83</v>
      </c>
      <c r="B31" s="232">
        <v>1508.4930345070318</v>
      </c>
      <c r="C31" s="232">
        <v>1361.8302595033115</v>
      </c>
      <c r="D31" s="232">
        <v>1368.7597989412166</v>
      </c>
      <c r="E31" s="232">
        <v>1009.1285354079174</v>
      </c>
      <c r="F31" s="232">
        <v>941.26772277915052</v>
      </c>
      <c r="G31" s="232">
        <v>944.28397168496167</v>
      </c>
      <c r="H31" s="232">
        <v>885.3399568675303</v>
      </c>
      <c r="I31" s="232">
        <v>939.69794570580075</v>
      </c>
      <c r="J31" s="232">
        <v>1159.9377160524709</v>
      </c>
      <c r="K31" s="232">
        <v>1038.2912761136758</v>
      </c>
      <c r="L31" s="232">
        <v>1025.0924665745615</v>
      </c>
      <c r="M31" s="232">
        <v>728.53223348662425</v>
      </c>
      <c r="N31" s="232">
        <v>639.12767289186968</v>
      </c>
      <c r="O31" s="232">
        <v>582.60886896039528</v>
      </c>
      <c r="P31" s="232">
        <v>435.17951160502872</v>
      </c>
      <c r="Q31" s="232">
        <v>435.32394524971852</v>
      </c>
      <c r="R31" s="232">
        <v>408.77628785518891</v>
      </c>
      <c r="S31" s="232">
        <v>390.93596858180803</v>
      </c>
      <c r="T31" s="232">
        <v>1022.6009680319846</v>
      </c>
      <c r="U31" s="232">
        <v>1006.7699324498673</v>
      </c>
      <c r="V31" s="232">
        <v>1055.9339901413755</v>
      </c>
      <c r="W31" s="232">
        <v>1099.0527379453251</v>
      </c>
    </row>
    <row r="32" spans="1:23" ht="12" customHeight="1" x14ac:dyDescent="0.25">
      <c r="A32" s="18" t="s">
        <v>70</v>
      </c>
      <c r="B32" s="232">
        <v>712.75146139831816</v>
      </c>
      <c r="C32" s="232">
        <v>768.27945891504578</v>
      </c>
      <c r="D32" s="232">
        <v>1048.2526128877639</v>
      </c>
      <c r="E32" s="232">
        <v>883.18618173885523</v>
      </c>
      <c r="F32" s="232">
        <v>851.83862504467788</v>
      </c>
      <c r="G32" s="232">
        <v>834.50973554052314</v>
      </c>
      <c r="H32" s="232">
        <v>946.32220748868383</v>
      </c>
      <c r="I32" s="232">
        <v>896.22815179967063</v>
      </c>
      <c r="J32" s="232">
        <v>858.73086748511764</v>
      </c>
      <c r="K32" s="232">
        <v>807.16644139487516</v>
      </c>
      <c r="L32" s="232">
        <v>714.81771995884674</v>
      </c>
      <c r="M32" s="232">
        <v>697.58271882868837</v>
      </c>
      <c r="N32" s="232">
        <v>649.00593576201231</v>
      </c>
      <c r="O32" s="232">
        <v>638.19980622866012</v>
      </c>
      <c r="P32" s="232">
        <v>631.49399668660703</v>
      </c>
      <c r="Q32" s="232">
        <v>700.31735978084282</v>
      </c>
      <c r="R32" s="232">
        <v>442.49117108547955</v>
      </c>
      <c r="S32" s="232">
        <v>403.79978785810266</v>
      </c>
      <c r="T32" s="232">
        <v>360.87140379554393</v>
      </c>
      <c r="U32" s="232">
        <v>318.845902691861</v>
      </c>
      <c r="V32" s="232">
        <v>477.06228126748897</v>
      </c>
      <c r="W32" s="232">
        <v>269.38748858885566</v>
      </c>
    </row>
    <row r="33" spans="1:23" ht="12" customHeight="1" x14ac:dyDescent="0.25">
      <c r="A33" s="18" t="s">
        <v>34</v>
      </c>
      <c r="B33" s="232">
        <v>203.42262322473761</v>
      </c>
      <c r="C33" s="232">
        <v>180.21840381017446</v>
      </c>
      <c r="D33" s="232">
        <v>207.94967589164702</v>
      </c>
      <c r="E33" s="232">
        <v>226.40223619098776</v>
      </c>
      <c r="F33" s="232">
        <v>286.06180736476222</v>
      </c>
      <c r="G33" s="232">
        <v>293.63833479018649</v>
      </c>
      <c r="H33" s="232">
        <v>232.43917089403675</v>
      </c>
      <c r="I33" s="232">
        <v>261.7798770652841</v>
      </c>
      <c r="J33" s="232">
        <v>226.23134770617798</v>
      </c>
      <c r="K33" s="232">
        <v>190.79935083406863</v>
      </c>
      <c r="L33" s="232">
        <v>166.5981052844767</v>
      </c>
      <c r="M33" s="232">
        <v>163.7666214745519</v>
      </c>
      <c r="N33" s="232">
        <v>185.95884096662024</v>
      </c>
      <c r="O33" s="232">
        <v>208.78915711551855</v>
      </c>
      <c r="P33" s="232">
        <v>216.08778400571774</v>
      </c>
      <c r="Q33" s="232">
        <v>228.56142889064603</v>
      </c>
      <c r="R33" s="232">
        <v>240.15218065350385</v>
      </c>
      <c r="S33" s="232">
        <v>161.12859544639224</v>
      </c>
      <c r="T33" s="232">
        <v>246.650692251615</v>
      </c>
      <c r="U33" s="232">
        <v>239.12222583666943</v>
      </c>
      <c r="V33" s="232">
        <v>220.0805984640613</v>
      </c>
      <c r="W33" s="232">
        <v>239.57344979452347</v>
      </c>
    </row>
    <row r="34" spans="1:23" ht="12" customHeight="1" x14ac:dyDescent="0.25">
      <c r="A34" s="18" t="s">
        <v>72</v>
      </c>
      <c r="B34" s="232">
        <v>10723.936800620297</v>
      </c>
      <c r="C34" s="232">
        <v>10384.776465375886</v>
      </c>
      <c r="D34" s="232">
        <v>10330.916795938821</v>
      </c>
      <c r="E34" s="232">
        <v>10284.732482335083</v>
      </c>
      <c r="F34" s="232">
        <v>10923.851582575404</v>
      </c>
      <c r="G34" s="232">
        <v>10578.620808079759</v>
      </c>
      <c r="H34" s="232">
        <v>10864.740946509843</v>
      </c>
      <c r="I34" s="232">
        <v>11252.662697795444</v>
      </c>
      <c r="J34" s="232">
        <v>11202.348657273878</v>
      </c>
      <c r="K34" s="232">
        <v>9481.2418108367528</v>
      </c>
      <c r="L34" s="232">
        <v>11028.347743835471</v>
      </c>
      <c r="M34" s="232">
        <v>10800.624420548349</v>
      </c>
      <c r="N34" s="232">
        <v>10760.759562353209</v>
      </c>
      <c r="O34" s="232">
        <v>10794.186048123249</v>
      </c>
      <c r="P34" s="232">
        <v>10430.718861772362</v>
      </c>
      <c r="Q34" s="232">
        <v>10512.422538123206</v>
      </c>
      <c r="R34" s="232">
        <v>11029.679634690565</v>
      </c>
      <c r="S34" s="232">
        <v>11334.229806747591</v>
      </c>
      <c r="T34" s="232">
        <v>10900.536877262279</v>
      </c>
      <c r="U34" s="232">
        <v>10763.777120495699</v>
      </c>
      <c r="V34" s="232">
        <v>10701.542734790008</v>
      </c>
      <c r="W34" s="232">
        <v>11227.24791599156</v>
      </c>
    </row>
    <row r="35" spans="1:23" ht="12" customHeight="1" x14ac:dyDescent="0.25">
      <c r="A35" s="18" t="s">
        <v>36</v>
      </c>
      <c r="B35" s="232">
        <v>2491.0892972243864</v>
      </c>
      <c r="C35" s="232">
        <v>2286.7646390078125</v>
      </c>
      <c r="D35" s="232">
        <v>2220.9998612881604</v>
      </c>
      <c r="E35" s="232">
        <v>2131.1173795226209</v>
      </c>
      <c r="F35" s="232">
        <v>2306.3704098082435</v>
      </c>
      <c r="G35" s="232">
        <v>2303.2059503299538</v>
      </c>
      <c r="H35" s="232">
        <v>2323.0819702193894</v>
      </c>
      <c r="I35" s="232">
        <v>1964.2748657856373</v>
      </c>
      <c r="J35" s="232">
        <v>2164.0524082552697</v>
      </c>
      <c r="K35" s="232">
        <v>1693.3754705117976</v>
      </c>
      <c r="L35" s="232">
        <v>2154.5639079103898</v>
      </c>
      <c r="M35" s="232">
        <v>2174.0146302378566</v>
      </c>
      <c r="N35" s="232">
        <v>2208.556621163998</v>
      </c>
      <c r="O35" s="232">
        <v>2033.3755745447017</v>
      </c>
      <c r="P35" s="232">
        <v>2044.2844722592793</v>
      </c>
      <c r="Q35" s="232">
        <v>2163.1518077036635</v>
      </c>
      <c r="R35" s="232">
        <v>1962.3838287833703</v>
      </c>
      <c r="S35" s="232">
        <v>1946.6348645384824</v>
      </c>
      <c r="T35" s="232">
        <v>2210.6564091163605</v>
      </c>
      <c r="U35" s="232">
        <v>2062.5191291072088</v>
      </c>
      <c r="V35" s="232">
        <v>1909.6486171195745</v>
      </c>
      <c r="W35" s="232">
        <v>1907.8807389858234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462.86894924397654</v>
      </c>
      <c r="F36" s="232">
        <v>598.26556833467271</v>
      </c>
      <c r="G36" s="232">
        <v>754.66040975921101</v>
      </c>
      <c r="H36" s="232">
        <v>755.36423542418811</v>
      </c>
      <c r="I36" s="232">
        <v>996.96715787620496</v>
      </c>
      <c r="J36" s="232">
        <v>934.12300414891524</v>
      </c>
      <c r="K36" s="232">
        <v>971.75861855536164</v>
      </c>
      <c r="L36" s="232">
        <v>903.8611382294157</v>
      </c>
      <c r="M36" s="232">
        <v>1011.3005050347765</v>
      </c>
      <c r="N36" s="232">
        <v>1024.9658117957879</v>
      </c>
      <c r="O36" s="232">
        <v>1151.68168771604</v>
      </c>
      <c r="P36" s="232">
        <v>1162.6142272734505</v>
      </c>
      <c r="Q36" s="232">
        <v>1154.9109961377176</v>
      </c>
      <c r="R36" s="232">
        <v>1106.2276920850541</v>
      </c>
      <c r="S36" s="232">
        <v>1250.5630217068788</v>
      </c>
      <c r="T36" s="232">
        <v>1359.0462934712114</v>
      </c>
      <c r="U36" s="232">
        <v>1388.1464031935393</v>
      </c>
      <c r="V36" s="232">
        <v>1383.8833361997454</v>
      </c>
      <c r="W36" s="232">
        <v>1386.8801148159923</v>
      </c>
    </row>
    <row r="37" spans="1:23" ht="12" customHeight="1" x14ac:dyDescent="0.25">
      <c r="A37" s="47" t="s">
        <v>38</v>
      </c>
      <c r="B37" s="233">
        <v>12384.885865196775</v>
      </c>
      <c r="C37" s="233">
        <v>12908.825503819484</v>
      </c>
      <c r="D37" s="233">
        <v>12991.807139322345</v>
      </c>
      <c r="E37" s="233">
        <v>12806.435948951799</v>
      </c>
      <c r="F37" s="233">
        <v>13275.362792491565</v>
      </c>
      <c r="G37" s="233">
        <v>13388.127530461597</v>
      </c>
      <c r="H37" s="233">
        <v>13499.402193708953</v>
      </c>
      <c r="I37" s="233">
        <v>13936.435893227766</v>
      </c>
      <c r="J37" s="233">
        <v>13661.273796389341</v>
      </c>
      <c r="K37" s="233">
        <v>11610.900086994956</v>
      </c>
      <c r="L37" s="233">
        <v>13136.556754753856</v>
      </c>
      <c r="M37" s="233">
        <v>13580.612260112865</v>
      </c>
      <c r="N37" s="233">
        <v>13326.587832757328</v>
      </c>
      <c r="O37" s="233">
        <v>13139.309355063719</v>
      </c>
      <c r="P37" s="233">
        <v>13549.129770354317</v>
      </c>
      <c r="Q37" s="233">
        <v>13278.636249374513</v>
      </c>
      <c r="R37" s="233">
        <v>13384.387875455996</v>
      </c>
      <c r="S37" s="233">
        <v>13444.980528925253</v>
      </c>
      <c r="T37" s="233">
        <v>13438.3094953088</v>
      </c>
      <c r="U37" s="233">
        <v>12993.914471622249</v>
      </c>
      <c r="V37" s="233">
        <v>12223.300756063587</v>
      </c>
      <c r="W37" s="233">
        <v>12732.701416539727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0.99999999999999989</v>
      </c>
      <c r="G41" s="234">
        <f t="shared" si="4"/>
        <v>1</v>
      </c>
      <c r="H41" s="234">
        <f t="shared" si="4"/>
        <v>0.99999999999999989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1.014540721382506E-2</v>
      </c>
      <c r="C42" s="235">
        <f t="shared" si="5"/>
        <v>1.0531224100929531E-2</v>
      </c>
      <c r="D42" s="235">
        <f t="shared" si="5"/>
        <v>1.0547733059333797E-2</v>
      </c>
      <c r="E42" s="235">
        <f t="shared" si="5"/>
        <v>1.0176487420529057E-2</v>
      </c>
      <c r="F42" s="235">
        <f t="shared" si="5"/>
        <v>1.0336678736361576E-2</v>
      </c>
      <c r="G42" s="235">
        <f t="shared" si="5"/>
        <v>1.0398935476411065E-2</v>
      </c>
      <c r="H42" s="235">
        <f t="shared" si="5"/>
        <v>1.0311757472788154E-2</v>
      </c>
      <c r="I42" s="235">
        <f t="shared" si="5"/>
        <v>1.0308384164603194E-2</v>
      </c>
      <c r="J42" s="235">
        <f t="shared" si="5"/>
        <v>1.0352079903680339E-2</v>
      </c>
      <c r="K42" s="235">
        <f t="shared" si="5"/>
        <v>1.0372252478212341E-2</v>
      </c>
      <c r="L42" s="235">
        <f t="shared" si="5"/>
        <v>1.0267205402671202E-2</v>
      </c>
      <c r="M42" s="235">
        <f t="shared" si="5"/>
        <v>1.0254542503216172E-2</v>
      </c>
      <c r="N42" s="235">
        <f t="shared" si="5"/>
        <v>1.0256927022095498E-2</v>
      </c>
      <c r="O42" s="235">
        <f t="shared" si="5"/>
        <v>1.0306990088495194E-2</v>
      </c>
      <c r="P42" s="235">
        <f t="shared" si="5"/>
        <v>1.0377272872694175E-2</v>
      </c>
      <c r="Q42" s="235">
        <f t="shared" si="5"/>
        <v>1.0043204629121149E-2</v>
      </c>
      <c r="R42" s="235">
        <f t="shared" si="5"/>
        <v>1.0055618641330743E-2</v>
      </c>
      <c r="S42" s="235">
        <f t="shared" si="5"/>
        <v>1.0097278139577268E-2</v>
      </c>
      <c r="T42" s="235">
        <f t="shared" si="5"/>
        <v>1.0037082980498081E-2</v>
      </c>
      <c r="U42" s="235">
        <f t="shared" si="5"/>
        <v>1.0009987703220003E-2</v>
      </c>
      <c r="V42" s="235">
        <f t="shared" si="5"/>
        <v>9.7438428484639128E-3</v>
      </c>
      <c r="W42" s="235">
        <f t="shared" si="5"/>
        <v>9.7231646053721702E-3</v>
      </c>
    </row>
    <row r="43" spans="1:23" ht="12" customHeight="1" x14ac:dyDescent="0.25">
      <c r="A43" s="202" t="s">
        <v>93</v>
      </c>
      <c r="B43" s="235">
        <f t="shared" ref="B43:W43" si="6">IF(B7=0,0,B7/B$5)</f>
        <v>2.1811814153265233E-2</v>
      </c>
      <c r="C43" s="235">
        <f t="shared" si="6"/>
        <v>2.2595482472402825E-2</v>
      </c>
      <c r="D43" s="235">
        <f t="shared" si="6"/>
        <v>2.263713736338924E-2</v>
      </c>
      <c r="E43" s="235">
        <f t="shared" si="6"/>
        <v>2.2464508932946284E-2</v>
      </c>
      <c r="F43" s="235">
        <f t="shared" si="6"/>
        <v>2.2259695172141342E-2</v>
      </c>
      <c r="G43" s="235">
        <f t="shared" si="6"/>
        <v>2.2894654983923093E-2</v>
      </c>
      <c r="H43" s="235">
        <f t="shared" si="6"/>
        <v>2.2266721164010905E-2</v>
      </c>
      <c r="I43" s="235">
        <f t="shared" si="6"/>
        <v>2.225836476361872E-2</v>
      </c>
      <c r="J43" s="235">
        <f t="shared" si="6"/>
        <v>2.2427925668564365E-2</v>
      </c>
      <c r="K43" s="235">
        <f t="shared" si="6"/>
        <v>2.2184916892766887E-2</v>
      </c>
      <c r="L43" s="235">
        <f t="shared" si="6"/>
        <v>2.2553446846954185E-2</v>
      </c>
      <c r="M43" s="235">
        <f t="shared" si="6"/>
        <v>2.2338723049142101E-2</v>
      </c>
      <c r="N43" s="235">
        <f t="shared" si="6"/>
        <v>2.2552440521604447E-2</v>
      </c>
      <c r="O43" s="235">
        <f t="shared" si="6"/>
        <v>2.2625288722717841E-2</v>
      </c>
      <c r="P43" s="235">
        <f t="shared" si="6"/>
        <v>2.2822465755984185E-2</v>
      </c>
      <c r="Q43" s="235">
        <f t="shared" si="6"/>
        <v>2.2367555046626686E-2</v>
      </c>
      <c r="R43" s="235">
        <f t="shared" si="6"/>
        <v>2.2244431111880989E-2</v>
      </c>
      <c r="S43" s="235">
        <f t="shared" si="6"/>
        <v>2.2431347812300974E-2</v>
      </c>
      <c r="T43" s="235">
        <f t="shared" si="6"/>
        <v>2.2012417502852405E-2</v>
      </c>
      <c r="U43" s="235">
        <f t="shared" si="6"/>
        <v>2.1972392841606143E-2</v>
      </c>
      <c r="V43" s="235">
        <f t="shared" si="6"/>
        <v>2.1615767645415646E-2</v>
      </c>
      <c r="W43" s="235">
        <f t="shared" si="6"/>
        <v>2.1471212822530058E-2</v>
      </c>
    </row>
    <row r="44" spans="1:23" ht="12" customHeight="1" x14ac:dyDescent="0.25">
      <c r="A44" s="202" t="s">
        <v>94</v>
      </c>
      <c r="B44" s="235">
        <f t="shared" ref="B44:W44" si="7">IF(B8=0,0,B8/B$5)</f>
        <v>3.7019394809855208E-2</v>
      </c>
      <c r="C44" s="235">
        <f t="shared" si="7"/>
        <v>3.8433287101132176E-2</v>
      </c>
      <c r="D44" s="235">
        <f t="shared" si="7"/>
        <v>3.8475138768250414E-2</v>
      </c>
      <c r="E44" s="235">
        <f t="shared" si="7"/>
        <v>3.7775304355606901E-2</v>
      </c>
      <c r="F44" s="235">
        <f t="shared" si="7"/>
        <v>3.7900571760191896E-2</v>
      </c>
      <c r="G44" s="235">
        <f t="shared" si="7"/>
        <v>3.8543622513862251E-2</v>
      </c>
      <c r="H44" s="235">
        <f t="shared" si="7"/>
        <v>3.8110869039869544E-2</v>
      </c>
      <c r="I44" s="235">
        <f t="shared" si="7"/>
        <v>3.7745353886997388E-2</v>
      </c>
      <c r="J44" s="235">
        <f t="shared" si="7"/>
        <v>3.7709141599764684E-2</v>
      </c>
      <c r="K44" s="235">
        <f t="shared" si="7"/>
        <v>3.7063415910838331E-2</v>
      </c>
      <c r="L44" s="235">
        <f t="shared" si="7"/>
        <v>3.7664866809425039E-2</v>
      </c>
      <c r="M44" s="235">
        <f t="shared" si="7"/>
        <v>3.7374377559224133E-2</v>
      </c>
      <c r="N44" s="235">
        <f t="shared" si="7"/>
        <v>3.7295445470088048E-2</v>
      </c>
      <c r="O44" s="235">
        <f t="shared" si="7"/>
        <v>3.7224426652693897E-2</v>
      </c>
      <c r="P44" s="235">
        <f t="shared" si="7"/>
        <v>3.7585295283937371E-2</v>
      </c>
      <c r="Q44" s="235">
        <f t="shared" si="7"/>
        <v>3.7068323794879426E-2</v>
      </c>
      <c r="R44" s="235">
        <f t="shared" si="7"/>
        <v>3.6952642663461106E-2</v>
      </c>
      <c r="S44" s="235">
        <f t="shared" si="7"/>
        <v>3.7167194934516153E-2</v>
      </c>
      <c r="T44" s="235">
        <f t="shared" si="7"/>
        <v>3.6581475577495283E-2</v>
      </c>
      <c r="U44" s="235">
        <f t="shared" si="7"/>
        <v>3.6249110913369867E-2</v>
      </c>
      <c r="V44" s="235">
        <f t="shared" si="7"/>
        <v>3.5345016841153071E-2</v>
      </c>
      <c r="W44" s="235">
        <f t="shared" si="7"/>
        <v>3.5451617763790903E-2</v>
      </c>
    </row>
    <row r="45" spans="1:23" ht="12" customHeight="1" x14ac:dyDescent="0.25">
      <c r="A45" s="202" t="s">
        <v>95</v>
      </c>
      <c r="B45" s="235">
        <f t="shared" ref="B45:W45" si="8">IF(B9=0,0,B9/B$5)</f>
        <v>3.5705555299410295E-2</v>
      </c>
      <c r="C45" s="235">
        <f t="shared" si="8"/>
        <v>3.699406027937583E-2</v>
      </c>
      <c r="D45" s="235">
        <f t="shared" si="8"/>
        <v>3.7012483846135105E-2</v>
      </c>
      <c r="E45" s="235">
        <f t="shared" si="8"/>
        <v>3.6431221184348037E-2</v>
      </c>
      <c r="F45" s="235">
        <f t="shared" si="8"/>
        <v>3.6078232754868461E-2</v>
      </c>
      <c r="G45" s="235">
        <f t="shared" si="8"/>
        <v>3.7457652224739311E-2</v>
      </c>
      <c r="H45" s="235">
        <f t="shared" si="8"/>
        <v>3.6242110455939017E-2</v>
      </c>
      <c r="I45" s="235">
        <f t="shared" si="8"/>
        <v>3.6316804738843488E-2</v>
      </c>
      <c r="J45" s="235">
        <f t="shared" si="8"/>
        <v>3.6194661910743199E-2</v>
      </c>
      <c r="K45" s="235">
        <f t="shared" si="8"/>
        <v>3.6267752446288756E-2</v>
      </c>
      <c r="L45" s="235">
        <f t="shared" si="8"/>
        <v>3.6652162273155577E-2</v>
      </c>
      <c r="M45" s="235">
        <f t="shared" si="8"/>
        <v>3.6082419372133606E-2</v>
      </c>
      <c r="N45" s="235">
        <f t="shared" si="8"/>
        <v>3.6368569508662671E-2</v>
      </c>
      <c r="O45" s="235">
        <f t="shared" si="8"/>
        <v>3.6381277223583579E-2</v>
      </c>
      <c r="P45" s="235">
        <f t="shared" si="8"/>
        <v>3.7059605727903622E-2</v>
      </c>
      <c r="Q45" s="235">
        <f t="shared" si="8"/>
        <v>3.6652796792158715E-2</v>
      </c>
      <c r="R45" s="235">
        <f t="shared" si="8"/>
        <v>3.6474994383076442E-2</v>
      </c>
      <c r="S45" s="235">
        <f t="shared" si="8"/>
        <v>3.683408040309033E-2</v>
      </c>
      <c r="T45" s="235">
        <f t="shared" si="8"/>
        <v>3.60063638443332E-2</v>
      </c>
      <c r="U45" s="235">
        <f t="shared" si="8"/>
        <v>3.5928828704895423E-2</v>
      </c>
      <c r="V45" s="235">
        <f t="shared" si="8"/>
        <v>3.5660291753058869E-2</v>
      </c>
      <c r="W45" s="235">
        <f t="shared" si="8"/>
        <v>3.5529599672522047E-2</v>
      </c>
    </row>
    <row r="46" spans="1:23" ht="12" customHeight="1" x14ac:dyDescent="0.25">
      <c r="A46" s="202" t="s">
        <v>96</v>
      </c>
      <c r="B46" s="235">
        <f t="shared" ref="B46:W46" si="9">IF(B10=0,0,B10/B$5)</f>
        <v>1.8607173838170107E-2</v>
      </c>
      <c r="C46" s="235">
        <f t="shared" si="9"/>
        <v>1.9012491963761209E-2</v>
      </c>
      <c r="D46" s="235">
        <f t="shared" si="9"/>
        <v>1.8934790765007811E-2</v>
      </c>
      <c r="E46" s="235">
        <f t="shared" si="9"/>
        <v>1.8682679233723784E-2</v>
      </c>
      <c r="F46" s="235">
        <f t="shared" si="9"/>
        <v>1.8835003643388217E-2</v>
      </c>
      <c r="G46" s="235">
        <f t="shared" si="9"/>
        <v>1.9188777764332077E-2</v>
      </c>
      <c r="H46" s="235">
        <f t="shared" si="9"/>
        <v>1.8679813730576724E-2</v>
      </c>
      <c r="I46" s="235">
        <f t="shared" si="9"/>
        <v>1.9105007199518922E-2</v>
      </c>
      <c r="J46" s="235">
        <f t="shared" si="9"/>
        <v>1.9126763815483332E-2</v>
      </c>
      <c r="K46" s="235">
        <f t="shared" si="9"/>
        <v>1.9671858850433589E-2</v>
      </c>
      <c r="L46" s="235">
        <f t="shared" si="9"/>
        <v>1.9379939644496507E-2</v>
      </c>
      <c r="M46" s="235">
        <f t="shared" si="9"/>
        <v>1.8940818511778434E-2</v>
      </c>
      <c r="N46" s="235">
        <f t="shared" si="9"/>
        <v>1.9167769398919988E-2</v>
      </c>
      <c r="O46" s="235">
        <f t="shared" si="9"/>
        <v>1.9228375939119819E-2</v>
      </c>
      <c r="P46" s="235">
        <f t="shared" si="9"/>
        <v>1.9048347535605813E-2</v>
      </c>
      <c r="Q46" s="235">
        <f t="shared" si="9"/>
        <v>1.8873278928252597E-2</v>
      </c>
      <c r="R46" s="235">
        <f t="shared" si="9"/>
        <v>1.9188004904013393E-2</v>
      </c>
      <c r="S46" s="235">
        <f t="shared" si="9"/>
        <v>1.9147124127533392E-2</v>
      </c>
      <c r="T46" s="235">
        <f t="shared" si="9"/>
        <v>1.8783363710818114E-2</v>
      </c>
      <c r="U46" s="235">
        <f t="shared" si="9"/>
        <v>1.8722074600467504E-2</v>
      </c>
      <c r="V46" s="235">
        <f t="shared" si="9"/>
        <v>1.8838309994126088E-2</v>
      </c>
      <c r="W46" s="235">
        <f t="shared" si="9"/>
        <v>1.8831157979066537E-2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0.25694546159074361</v>
      </c>
      <c r="C47" s="236">
        <f t="shared" si="10"/>
        <v>0.253719908514423</v>
      </c>
      <c r="D47" s="236">
        <f t="shared" si="10"/>
        <v>0.25253355361369967</v>
      </c>
      <c r="E47" s="236">
        <f t="shared" si="10"/>
        <v>0.27447092301209319</v>
      </c>
      <c r="F47" s="236">
        <f t="shared" si="10"/>
        <v>0.27724184153956138</v>
      </c>
      <c r="G47" s="236">
        <f t="shared" si="10"/>
        <v>0.29063490050129354</v>
      </c>
      <c r="H47" s="236">
        <f t="shared" si="10"/>
        <v>0.28393021798419438</v>
      </c>
      <c r="I47" s="236">
        <f t="shared" si="10"/>
        <v>0.29756272550021456</v>
      </c>
      <c r="J47" s="236">
        <f t="shared" si="10"/>
        <v>0.29811215198877317</v>
      </c>
      <c r="K47" s="236">
        <f t="shared" si="10"/>
        <v>0.31718965697093321</v>
      </c>
      <c r="L47" s="236">
        <f t="shared" si="10"/>
        <v>0.31522872608549185</v>
      </c>
      <c r="M47" s="236">
        <f t="shared" si="10"/>
        <v>0.31226715745686368</v>
      </c>
      <c r="N47" s="236">
        <f t="shared" si="10"/>
        <v>0.31844544807684844</v>
      </c>
      <c r="O47" s="236">
        <f t="shared" si="10"/>
        <v>0.31940748832875077</v>
      </c>
      <c r="P47" s="236">
        <f t="shared" si="10"/>
        <v>0.31693693177344945</v>
      </c>
      <c r="Q47" s="236">
        <f t="shared" si="10"/>
        <v>0.31702004173021742</v>
      </c>
      <c r="R47" s="236">
        <f t="shared" si="10"/>
        <v>0.31873618786176328</v>
      </c>
      <c r="S47" s="236">
        <f t="shared" si="10"/>
        <v>0.31678511552244687</v>
      </c>
      <c r="T47" s="236">
        <f t="shared" si="10"/>
        <v>0.31652637103642289</v>
      </c>
      <c r="U47" s="236">
        <f t="shared" si="10"/>
        <v>0.31790755293787104</v>
      </c>
      <c r="V47" s="236">
        <f t="shared" si="10"/>
        <v>0.32188359860749832</v>
      </c>
      <c r="W47" s="236">
        <f t="shared" si="10"/>
        <v>0.32503748506923119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0.61976519309473044</v>
      </c>
      <c r="C48" s="237">
        <f t="shared" si="11"/>
        <v>0.61871354556797531</v>
      </c>
      <c r="D48" s="237">
        <f t="shared" si="11"/>
        <v>0.61985916258418394</v>
      </c>
      <c r="E48" s="237">
        <f t="shared" si="11"/>
        <v>0.59999887586075273</v>
      </c>
      <c r="F48" s="237">
        <f t="shared" si="11"/>
        <v>0.59734797639348702</v>
      </c>
      <c r="G48" s="237">
        <f t="shared" si="11"/>
        <v>0.58088145653543866</v>
      </c>
      <c r="H48" s="237">
        <f t="shared" si="11"/>
        <v>0.59045851015262119</v>
      </c>
      <c r="I48" s="237">
        <f t="shared" si="11"/>
        <v>0.57670335974620368</v>
      </c>
      <c r="J48" s="237">
        <f t="shared" si="11"/>
        <v>0.57607727511299089</v>
      </c>
      <c r="K48" s="237">
        <f t="shared" si="11"/>
        <v>0.55725014645052695</v>
      </c>
      <c r="L48" s="237">
        <f t="shared" si="11"/>
        <v>0.55825365293780571</v>
      </c>
      <c r="M48" s="237">
        <f t="shared" si="11"/>
        <v>0.56274196154764189</v>
      </c>
      <c r="N48" s="237">
        <f t="shared" si="11"/>
        <v>0.55591340000178091</v>
      </c>
      <c r="O48" s="237">
        <f t="shared" si="11"/>
        <v>0.55482615304463889</v>
      </c>
      <c r="P48" s="237">
        <f t="shared" si="11"/>
        <v>0.55617008105042542</v>
      </c>
      <c r="Q48" s="237">
        <f t="shared" si="11"/>
        <v>0.55797479907874403</v>
      </c>
      <c r="R48" s="237">
        <f t="shared" si="11"/>
        <v>0.55634812043447401</v>
      </c>
      <c r="S48" s="237">
        <f t="shared" si="11"/>
        <v>0.55753785906053499</v>
      </c>
      <c r="T48" s="237">
        <f t="shared" si="11"/>
        <v>0.56005292534758011</v>
      </c>
      <c r="U48" s="237">
        <f t="shared" si="11"/>
        <v>0.55921005229857002</v>
      </c>
      <c r="V48" s="237">
        <f t="shared" si="11"/>
        <v>0.55691317231028403</v>
      </c>
      <c r="W48" s="237">
        <f t="shared" si="11"/>
        <v>0.55395576208748709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DE: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26984.786897251994</v>
      </c>
      <c r="C5" s="225">
        <f t="shared" si="0"/>
        <v>26608.971206651087</v>
      </c>
      <c r="D5" s="225">
        <f t="shared" si="0"/>
        <v>26726.250446455695</v>
      </c>
      <c r="E5" s="225">
        <f t="shared" si="0"/>
        <v>28492.619512688863</v>
      </c>
      <c r="F5" s="225">
        <f t="shared" si="0"/>
        <v>29048.855555924565</v>
      </c>
      <c r="G5" s="225">
        <f t="shared" si="0"/>
        <v>29527.944210244015</v>
      </c>
      <c r="H5" s="225">
        <f t="shared" si="0"/>
        <v>30233.102269750394</v>
      </c>
      <c r="I5" s="225">
        <f t="shared" si="0"/>
        <v>31657.214014918492</v>
      </c>
      <c r="J5" s="225">
        <f t="shared" si="0"/>
        <v>31270.875593063844</v>
      </c>
      <c r="K5" s="225">
        <f t="shared" si="0"/>
        <v>27758.619813673988</v>
      </c>
      <c r="L5" s="225">
        <f t="shared" si="0"/>
        <v>31011.122367333006</v>
      </c>
      <c r="M5" s="225">
        <f t="shared" si="0"/>
        <v>31561.570769664308</v>
      </c>
      <c r="N5" s="225">
        <f t="shared" si="0"/>
        <v>31372.275490020271</v>
      </c>
      <c r="O5" s="225">
        <f t="shared" si="0"/>
        <v>31197.050505490428</v>
      </c>
      <c r="P5" s="225">
        <f t="shared" si="0"/>
        <v>30987.196955195021</v>
      </c>
      <c r="Q5" s="225">
        <f t="shared" si="0"/>
        <v>31146.559064156587</v>
      </c>
      <c r="R5" s="225">
        <f t="shared" si="0"/>
        <v>31571.866841104846</v>
      </c>
      <c r="S5" s="225">
        <f t="shared" si="0"/>
        <v>32207.485844732029</v>
      </c>
      <c r="T5" s="225">
        <f t="shared" si="0"/>
        <v>32177.164720359386</v>
      </c>
      <c r="U5" s="225">
        <f t="shared" si="0"/>
        <v>31360.954013049293</v>
      </c>
      <c r="V5" s="225">
        <f t="shared" si="0"/>
        <v>30922.418926761045</v>
      </c>
      <c r="W5" s="225">
        <f t="shared" si="0"/>
        <v>31953.254757511277</v>
      </c>
    </row>
    <row r="6" spans="1:23" ht="12" customHeight="1" x14ac:dyDescent="0.25">
      <c r="A6" s="202" t="s">
        <v>92</v>
      </c>
      <c r="B6" s="226">
        <v>247.66427851930996</v>
      </c>
      <c r="C6" s="226">
        <v>252.98650700191484</v>
      </c>
      <c r="D6" s="226">
        <v>254.70041846706204</v>
      </c>
      <c r="E6" s="226">
        <v>257.14538204588195</v>
      </c>
      <c r="F6" s="226">
        <v>266.05526313179399</v>
      </c>
      <c r="G6" s="226">
        <v>269.50262133339589</v>
      </c>
      <c r="H6" s="226">
        <v>273.10473082943508</v>
      </c>
      <c r="I6" s="226">
        <v>284.89434371913484</v>
      </c>
      <c r="J6" s="226">
        <v>282.32835389406392</v>
      </c>
      <c r="K6" s="226">
        <v>250.42927131672818</v>
      </c>
      <c r="L6" s="226">
        <v>278.58912587358526</v>
      </c>
      <c r="M6" s="226">
        <v>282.34713615840195</v>
      </c>
      <c r="N6" s="226">
        <v>279.78393129385853</v>
      </c>
      <c r="O6" s="226">
        <v>279.31990437860918</v>
      </c>
      <c r="P6" s="226">
        <v>278.3555437777884</v>
      </c>
      <c r="Q6" s="226">
        <v>271.15403009131762</v>
      </c>
      <c r="R6" s="226">
        <v>274.91031711588903</v>
      </c>
      <c r="S6" s="226">
        <v>279.58307229894149</v>
      </c>
      <c r="T6" s="226">
        <v>278.62711832907235</v>
      </c>
      <c r="U6" s="226">
        <v>271.61314491137074</v>
      </c>
      <c r="V6" s="226">
        <v>260.62108223974809</v>
      </c>
      <c r="W6" s="226">
        <v>267.72031407135398</v>
      </c>
    </row>
    <row r="7" spans="1:23" ht="12" customHeight="1" x14ac:dyDescent="0.25">
      <c r="A7" s="202" t="s">
        <v>93</v>
      </c>
      <c r="B7" s="226">
        <v>132.15045985602001</v>
      </c>
      <c r="C7" s="226">
        <v>134.64102689773361</v>
      </c>
      <c r="D7" s="226">
        <v>135.74619265260003</v>
      </c>
      <c r="E7" s="226">
        <v>141.58948075979509</v>
      </c>
      <c r="F7" s="226">
        <v>143.07952183503588</v>
      </c>
      <c r="G7" s="226">
        <v>148.4363263247983</v>
      </c>
      <c r="H7" s="226">
        <v>147.85717909468482</v>
      </c>
      <c r="I7" s="226">
        <v>154.66876997944422</v>
      </c>
      <c r="J7" s="226">
        <v>154.63344955740311</v>
      </c>
      <c r="K7" s="226">
        <v>135.39970336127075</v>
      </c>
      <c r="L7" s="226">
        <v>154.46000040951336</v>
      </c>
      <c r="M7" s="226">
        <v>155.78499490373289</v>
      </c>
      <c r="N7" s="226">
        <v>156.67338845775086</v>
      </c>
      <c r="O7" s="226">
        <v>156.16528938335713</v>
      </c>
      <c r="P7" s="226">
        <v>156.13589361367951</v>
      </c>
      <c r="Q7" s="226">
        <v>153.99408950607747</v>
      </c>
      <c r="R7" s="226">
        <v>155.62737741914398</v>
      </c>
      <c r="S7" s="226">
        <v>161.12151115432209</v>
      </c>
      <c r="T7" s="226">
        <v>158.60808376416597</v>
      </c>
      <c r="U7" s="226">
        <v>155.00664158082685</v>
      </c>
      <c r="V7" s="226">
        <v>150.53326716243259</v>
      </c>
      <c r="W7" s="226">
        <v>155.78596366206821</v>
      </c>
    </row>
    <row r="8" spans="1:23" ht="12" customHeight="1" x14ac:dyDescent="0.25">
      <c r="A8" s="202" t="s">
        <v>94</v>
      </c>
      <c r="B8" s="226">
        <v>1242.9437270332353</v>
      </c>
      <c r="C8" s="226">
        <v>1268.3554598632707</v>
      </c>
      <c r="D8" s="226">
        <v>1277.3348789675447</v>
      </c>
      <c r="E8" s="226">
        <v>1318.197639545896</v>
      </c>
      <c r="F8" s="226">
        <v>1348.8484445995171</v>
      </c>
      <c r="G8" s="226">
        <v>1382.2690849625044</v>
      </c>
      <c r="H8" s="226">
        <v>1399.5205033471655</v>
      </c>
      <c r="I8" s="226">
        <v>1449.1801886705405</v>
      </c>
      <c r="J8" s="226">
        <v>1433.6439444384957</v>
      </c>
      <c r="K8" s="226">
        <v>1246.6737363605141</v>
      </c>
      <c r="L8" s="226">
        <v>1422.8004730024511</v>
      </c>
      <c r="M8" s="226">
        <v>1434.8923694039227</v>
      </c>
      <c r="N8" s="226">
        <v>1422.4653764364248</v>
      </c>
      <c r="O8" s="226">
        <v>1411.5429616793983</v>
      </c>
      <c r="P8" s="226">
        <v>1410.7287229950962</v>
      </c>
      <c r="Q8" s="226">
        <v>1402.5192909069967</v>
      </c>
      <c r="R8" s="226">
        <v>1417.2483237572089</v>
      </c>
      <c r="S8" s="226">
        <v>1448.5154065931263</v>
      </c>
      <c r="T8" s="226">
        <v>1432.8980648155807</v>
      </c>
      <c r="U8" s="226">
        <v>1391.6113633120369</v>
      </c>
      <c r="V8" s="226">
        <v>1338.6604330415839</v>
      </c>
      <c r="W8" s="226">
        <v>1385.5866351818793</v>
      </c>
    </row>
    <row r="9" spans="1:23" ht="12" customHeight="1" x14ac:dyDescent="0.25">
      <c r="A9" s="202" t="s">
        <v>95</v>
      </c>
      <c r="B9" s="226">
        <v>832.98560980858883</v>
      </c>
      <c r="C9" s="226">
        <v>848.62186078845855</v>
      </c>
      <c r="D9" s="226">
        <v>854.56329034682665</v>
      </c>
      <c r="E9" s="226">
        <v>883.99748510894517</v>
      </c>
      <c r="F9" s="226">
        <v>893.35972930955677</v>
      </c>
      <c r="G9" s="226">
        <v>936.42290798107911</v>
      </c>
      <c r="H9" s="226">
        <v>928.07911298492513</v>
      </c>
      <c r="I9" s="226">
        <v>974.23861252007919</v>
      </c>
      <c r="J9" s="226">
        <v>963.05405674792473</v>
      </c>
      <c r="K9" s="226">
        <v>855.08135886812386</v>
      </c>
      <c r="L9" s="226">
        <v>968.68732443829845</v>
      </c>
      <c r="M9" s="226">
        <v>971.67625913895995</v>
      </c>
      <c r="N9" s="226">
        <v>976.50606410310252</v>
      </c>
      <c r="O9" s="226">
        <v>970.17390621834602</v>
      </c>
      <c r="P9" s="226">
        <v>979.46653025115268</v>
      </c>
      <c r="Q9" s="226">
        <v>975.04394795420126</v>
      </c>
      <c r="R9" s="226">
        <v>986.98088514313861</v>
      </c>
      <c r="S9" s="226">
        <v>1025.5847549915957</v>
      </c>
      <c r="T9" s="226">
        <v>1005.5504659461195</v>
      </c>
      <c r="U9" s="226">
        <v>983.14727935165217</v>
      </c>
      <c r="V9" s="226">
        <v>963.42988859632874</v>
      </c>
      <c r="W9" s="226">
        <v>1001.8678678229982</v>
      </c>
    </row>
    <row r="10" spans="1:23" ht="12" customHeight="1" x14ac:dyDescent="0.25">
      <c r="A10" s="36" t="s">
        <v>96</v>
      </c>
      <c r="B10" s="227">
        <f t="shared" ref="B10:W10" si="1">SUM(B11:B15)</f>
        <v>695.11515538703293</v>
      </c>
      <c r="C10" s="227">
        <f t="shared" si="1"/>
        <v>703.55765876447663</v>
      </c>
      <c r="D10" s="227">
        <f t="shared" si="1"/>
        <v>704.23473694880386</v>
      </c>
      <c r="E10" s="227">
        <f t="shared" si="1"/>
        <v>725.31215303643637</v>
      </c>
      <c r="F10" s="227">
        <f t="shared" si="1"/>
        <v>748.58961853249059</v>
      </c>
      <c r="G10" s="227">
        <f t="shared" si="1"/>
        <v>767.46357202655349</v>
      </c>
      <c r="H10" s="227">
        <f t="shared" si="1"/>
        <v>766.73738358096261</v>
      </c>
      <c r="I10" s="227">
        <f t="shared" si="1"/>
        <v>811.98308964467947</v>
      </c>
      <c r="J10" s="227">
        <f t="shared" si="1"/>
        <v>799.84138765026842</v>
      </c>
      <c r="K10" s="227">
        <f t="shared" si="1"/>
        <v>728.2026240218413</v>
      </c>
      <c r="L10" s="227">
        <f t="shared" si="1"/>
        <v>804.42790827407475</v>
      </c>
      <c r="M10" s="227">
        <f t="shared" si="1"/>
        <v>804.46495324835041</v>
      </c>
      <c r="N10" s="227">
        <f t="shared" si="1"/>
        <v>808.10193268309979</v>
      </c>
      <c r="O10" s="227">
        <f t="shared" si="1"/>
        <v>803.19265878052602</v>
      </c>
      <c r="P10" s="227">
        <f t="shared" si="1"/>
        <v>790.89464359527915</v>
      </c>
      <c r="Q10" s="227">
        <f t="shared" si="1"/>
        <v>785.61557073462791</v>
      </c>
      <c r="R10" s="227">
        <f t="shared" si="1"/>
        <v>808.54345731538456</v>
      </c>
      <c r="S10" s="227">
        <f t="shared" si="1"/>
        <v>823.50545630047031</v>
      </c>
      <c r="T10" s="227">
        <f t="shared" si="1"/>
        <v>810.06665766047081</v>
      </c>
      <c r="U10" s="227">
        <f t="shared" si="1"/>
        <v>789.30260455711857</v>
      </c>
      <c r="V10" s="227">
        <f t="shared" si="1"/>
        <v>776.28546309452224</v>
      </c>
      <c r="W10" s="227">
        <f t="shared" si="1"/>
        <v>806.0093005237859</v>
      </c>
    </row>
    <row r="11" spans="1:23" ht="12" customHeight="1" x14ac:dyDescent="0.25">
      <c r="A11" s="37" t="s">
        <v>83</v>
      </c>
      <c r="B11" s="228">
        <v>41.17224374468249</v>
      </c>
      <c r="C11" s="228">
        <v>38.529916791250237</v>
      </c>
      <c r="D11" s="228">
        <v>38.993032979158592</v>
      </c>
      <c r="E11" s="228">
        <v>38.487617017081973</v>
      </c>
      <c r="F11" s="228">
        <v>34.026678930869494</v>
      </c>
      <c r="G11" s="228">
        <v>33.282661834848007</v>
      </c>
      <c r="H11" s="228">
        <v>31.914459832034922</v>
      </c>
      <c r="I11" s="228">
        <v>32.289099147414632</v>
      </c>
      <c r="J11" s="228">
        <v>35.861278722315632</v>
      </c>
      <c r="K11" s="228">
        <v>33.400051908583286</v>
      </c>
      <c r="L11" s="228">
        <v>33.350732007214859</v>
      </c>
      <c r="M11" s="228">
        <v>24.817373564766331</v>
      </c>
      <c r="N11" s="228">
        <v>23.493651908383395</v>
      </c>
      <c r="O11" s="228">
        <v>21.096595805960447</v>
      </c>
      <c r="P11" s="228">
        <v>15.95079223205782</v>
      </c>
      <c r="Q11" s="228">
        <v>13.658235889757048</v>
      </c>
      <c r="R11" s="228">
        <v>14.679238645387651</v>
      </c>
      <c r="S11" s="228">
        <v>14.105763265879027</v>
      </c>
      <c r="T11" s="228">
        <v>34.28329642451191</v>
      </c>
      <c r="U11" s="228">
        <v>36.815912290349878</v>
      </c>
      <c r="V11" s="228">
        <v>39.467497730134291</v>
      </c>
      <c r="W11" s="228">
        <v>40.556985819143939</v>
      </c>
    </row>
    <row r="12" spans="1:23" ht="12" customHeight="1" x14ac:dyDescent="0.25">
      <c r="A12" s="37" t="s">
        <v>72</v>
      </c>
      <c r="B12" s="228">
        <v>299.40728260907679</v>
      </c>
      <c r="C12" s="228">
        <v>283.7227909837647</v>
      </c>
      <c r="D12" s="228">
        <v>283.28659482796047</v>
      </c>
      <c r="E12" s="228">
        <v>308.11296805096481</v>
      </c>
      <c r="F12" s="228">
        <v>318.44868139323228</v>
      </c>
      <c r="G12" s="228">
        <v>334.86673950320443</v>
      </c>
      <c r="H12" s="228">
        <v>324.18664510300357</v>
      </c>
      <c r="I12" s="228">
        <v>374.08702980604022</v>
      </c>
      <c r="J12" s="228">
        <v>378.96166133639349</v>
      </c>
      <c r="K12" s="228">
        <v>344.23891859608835</v>
      </c>
      <c r="L12" s="228">
        <v>398.68708568132945</v>
      </c>
      <c r="M12" s="228">
        <v>380.20581565229116</v>
      </c>
      <c r="N12" s="228">
        <v>390.17623331361426</v>
      </c>
      <c r="O12" s="228">
        <v>399.79640792911403</v>
      </c>
      <c r="P12" s="228">
        <v>380.83444943950622</v>
      </c>
      <c r="Q12" s="228">
        <v>392.73269525896973</v>
      </c>
      <c r="R12" s="228">
        <v>410.27813473793088</v>
      </c>
      <c r="S12" s="228">
        <v>433.03918872689928</v>
      </c>
      <c r="T12" s="228">
        <v>396.29401856260733</v>
      </c>
      <c r="U12" s="228">
        <v>389.03242623032617</v>
      </c>
      <c r="V12" s="228">
        <v>406.67645885398792</v>
      </c>
      <c r="W12" s="228">
        <v>418.48552432062218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0.17221007518262782</v>
      </c>
      <c r="U13" s="228">
        <v>9.2836636451748444E-2</v>
      </c>
      <c r="V13" s="228">
        <v>0.35345017093718689</v>
      </c>
      <c r="W13" s="228">
        <v>0.11142971062136492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10.388960722648894</v>
      </c>
      <c r="U14" s="228">
        <v>10.814264961810329</v>
      </c>
      <c r="V14" s="228">
        <v>10.556091581896196</v>
      </c>
      <c r="W14" s="228">
        <v>11.833030320385108</v>
      </c>
    </row>
    <row r="15" spans="1:23" ht="12" customHeight="1" x14ac:dyDescent="0.25">
      <c r="A15" s="38" t="s">
        <v>38</v>
      </c>
      <c r="B15" s="229">
        <v>354.53562903327361</v>
      </c>
      <c r="C15" s="229">
        <v>381.30495098946176</v>
      </c>
      <c r="D15" s="229">
        <v>381.95510914168483</v>
      </c>
      <c r="E15" s="229">
        <v>378.7115679683896</v>
      </c>
      <c r="F15" s="229">
        <v>396.11425820838883</v>
      </c>
      <c r="G15" s="229">
        <v>399.31417068850106</v>
      </c>
      <c r="H15" s="229">
        <v>410.63627864592411</v>
      </c>
      <c r="I15" s="229">
        <v>405.60696069122469</v>
      </c>
      <c r="J15" s="229">
        <v>385.01844759155921</v>
      </c>
      <c r="K15" s="229">
        <v>350.56365351716966</v>
      </c>
      <c r="L15" s="229">
        <v>372.3900905855304</v>
      </c>
      <c r="M15" s="229">
        <v>399.44176403129296</v>
      </c>
      <c r="N15" s="229">
        <v>394.43204746110212</v>
      </c>
      <c r="O15" s="229">
        <v>382.29965504545157</v>
      </c>
      <c r="P15" s="229">
        <v>394.10940192371515</v>
      </c>
      <c r="Q15" s="229">
        <v>379.22463958590106</v>
      </c>
      <c r="R15" s="229">
        <v>383.58608393206606</v>
      </c>
      <c r="S15" s="229">
        <v>376.36050430769194</v>
      </c>
      <c r="T15" s="229">
        <v>368.92817187552004</v>
      </c>
      <c r="U15" s="229">
        <v>352.5471644381804</v>
      </c>
      <c r="V15" s="229">
        <v>319.23196475756663</v>
      </c>
      <c r="W15" s="229">
        <v>335.02233035301339</v>
      </c>
    </row>
    <row r="16" spans="1:23" ht="12" customHeight="1" x14ac:dyDescent="0.25">
      <c r="A16" s="39" t="s">
        <v>98</v>
      </c>
      <c r="B16" s="230">
        <f t="shared" ref="B16:W16" si="2">SUM(B17:B26)</f>
        <v>7662.1155140337542</v>
      </c>
      <c r="C16" s="230">
        <f t="shared" si="2"/>
        <v>7480.2921564505059</v>
      </c>
      <c r="D16" s="230">
        <f t="shared" si="2"/>
        <v>7481.1983002562874</v>
      </c>
      <c r="E16" s="230">
        <f t="shared" si="2"/>
        <v>8673.596061168073</v>
      </c>
      <c r="F16" s="230">
        <f t="shared" si="2"/>
        <v>8942.9846232196996</v>
      </c>
      <c r="G16" s="230">
        <f t="shared" si="2"/>
        <v>9595.7061685707376</v>
      </c>
      <c r="H16" s="230">
        <f t="shared" si="2"/>
        <v>9620.3389535210372</v>
      </c>
      <c r="I16" s="230">
        <f t="shared" si="2"/>
        <v>10587.89992103119</v>
      </c>
      <c r="J16" s="230">
        <f t="shared" si="2"/>
        <v>10480.457710372826</v>
      </c>
      <c r="K16" s="230">
        <f t="shared" si="2"/>
        <v>9872.3097057318118</v>
      </c>
      <c r="L16" s="230">
        <f t="shared" si="2"/>
        <v>10903.388478838617</v>
      </c>
      <c r="M16" s="230">
        <f t="shared" si="2"/>
        <v>10942.451724965711</v>
      </c>
      <c r="N16" s="230">
        <f t="shared" si="2"/>
        <v>11137.756443943907</v>
      </c>
      <c r="O16" s="230">
        <f t="shared" si="2"/>
        <v>11143.009641833733</v>
      </c>
      <c r="P16" s="230">
        <f t="shared" si="2"/>
        <v>10965.110818742087</v>
      </c>
      <c r="Q16" s="230">
        <f t="shared" si="2"/>
        <v>11014.829301315131</v>
      </c>
      <c r="R16" s="230">
        <f t="shared" si="2"/>
        <v>11198.956583889467</v>
      </c>
      <c r="S16" s="230">
        <f t="shared" si="2"/>
        <v>11424.374380124316</v>
      </c>
      <c r="T16" s="230">
        <f t="shared" si="2"/>
        <v>11353.03383257866</v>
      </c>
      <c r="U16" s="230">
        <f t="shared" si="2"/>
        <v>11107.131146799606</v>
      </c>
      <c r="V16" s="230">
        <f t="shared" si="2"/>
        <v>11087.401582845052</v>
      </c>
      <c r="W16" s="230">
        <f t="shared" si="2"/>
        <v>11540.411815898044</v>
      </c>
    </row>
    <row r="17" spans="1:23" ht="12" customHeight="1" x14ac:dyDescent="0.25">
      <c r="A17" s="46" t="s">
        <v>30</v>
      </c>
      <c r="B17" s="231">
        <v>487.19852992673947</v>
      </c>
      <c r="C17" s="231">
        <v>535.90768194787302</v>
      </c>
      <c r="D17" s="231">
        <v>520.12217483914219</v>
      </c>
      <c r="E17" s="231">
        <v>583.5191272303266</v>
      </c>
      <c r="F17" s="231">
        <v>527.76401633099999</v>
      </c>
      <c r="G17" s="231">
        <v>471.94836289277919</v>
      </c>
      <c r="H17" s="231">
        <v>466.00081980846898</v>
      </c>
      <c r="I17" s="231">
        <v>436.58350546729292</v>
      </c>
      <c r="J17" s="231">
        <v>477.96096077841872</v>
      </c>
      <c r="K17" s="231">
        <v>444.10400308837308</v>
      </c>
      <c r="L17" s="231">
        <v>526.7605330377379</v>
      </c>
      <c r="M17" s="231">
        <v>493.11601876343008</v>
      </c>
      <c r="N17" s="231">
        <v>490.68882677394481</v>
      </c>
      <c r="O17" s="231">
        <v>510.21075438852097</v>
      </c>
      <c r="P17" s="231">
        <v>543.48575406793202</v>
      </c>
      <c r="Q17" s="231">
        <v>671.15730192915703</v>
      </c>
      <c r="R17" s="231">
        <v>652.93943109993836</v>
      </c>
      <c r="S17" s="231">
        <v>647.72937445818968</v>
      </c>
      <c r="T17" s="231">
        <v>478.01650851802083</v>
      </c>
      <c r="U17" s="231">
        <v>432.16862159172013</v>
      </c>
      <c r="V17" s="231">
        <v>441.05593557372703</v>
      </c>
      <c r="W17" s="231">
        <v>333.56365382991601</v>
      </c>
    </row>
    <row r="18" spans="1:23" ht="12" customHeight="1" x14ac:dyDescent="0.25">
      <c r="A18" s="46" t="s">
        <v>32</v>
      </c>
      <c r="B18" s="231">
        <v>48.565738073989252</v>
      </c>
      <c r="C18" s="231">
        <v>10.416847903452444</v>
      </c>
      <c r="D18" s="231">
        <v>1.3925317107154198</v>
      </c>
      <c r="E18" s="231">
        <v>289.03803120667976</v>
      </c>
      <c r="F18" s="231">
        <v>225.63534499261092</v>
      </c>
      <c r="G18" s="231">
        <v>232.28081660413179</v>
      </c>
      <c r="H18" s="231">
        <v>243.72986977360358</v>
      </c>
      <c r="I18" s="231">
        <v>242.66550841281799</v>
      </c>
      <c r="J18" s="231">
        <v>246.45306326813471</v>
      </c>
      <c r="K18" s="231">
        <v>192.53032601217114</v>
      </c>
      <c r="L18" s="231">
        <v>214.46005686137039</v>
      </c>
      <c r="M18" s="231">
        <v>206.36513238788055</v>
      </c>
      <c r="N18" s="231">
        <v>193.47220249464334</v>
      </c>
      <c r="O18" s="231">
        <v>189.4385446402452</v>
      </c>
      <c r="P18" s="231">
        <v>203.69040592067964</v>
      </c>
      <c r="Q18" s="231">
        <v>238.57324655507159</v>
      </c>
      <c r="R18" s="231">
        <v>262.80572475582966</v>
      </c>
      <c r="S18" s="231">
        <v>185.53214152082475</v>
      </c>
      <c r="T18" s="231">
        <v>189.22672286144092</v>
      </c>
      <c r="U18" s="231">
        <v>216.57367727350814</v>
      </c>
      <c r="V18" s="231">
        <v>195.90537162048241</v>
      </c>
      <c r="W18" s="231">
        <v>205.17761010718237</v>
      </c>
    </row>
    <row r="19" spans="1:23" ht="12" customHeight="1" x14ac:dyDescent="0.25">
      <c r="A19" s="46" t="s">
        <v>33</v>
      </c>
      <c r="B19" s="231">
        <v>146.82643530903226</v>
      </c>
      <c r="C19" s="231">
        <v>169.9755638664256</v>
      </c>
      <c r="D19" s="231">
        <v>148.00884936173122</v>
      </c>
      <c r="E19" s="231">
        <v>104.12348237537321</v>
      </c>
      <c r="F19" s="231">
        <v>38.622113815228488</v>
      </c>
      <c r="G19" s="231">
        <v>28.078646889980181</v>
      </c>
      <c r="H19" s="231">
        <v>43.864134340452807</v>
      </c>
      <c r="I19" s="231">
        <v>84.164713440047677</v>
      </c>
      <c r="J19" s="231">
        <v>37.477011352741123</v>
      </c>
      <c r="K19" s="231">
        <v>35.597444874545602</v>
      </c>
      <c r="L19" s="231">
        <v>47.316154569931832</v>
      </c>
      <c r="M19" s="231">
        <v>35.719797582509806</v>
      </c>
      <c r="N19" s="231">
        <v>26.657326324457586</v>
      </c>
      <c r="O19" s="231">
        <v>20.448276126133884</v>
      </c>
      <c r="P19" s="231">
        <v>17.716392578575633</v>
      </c>
      <c r="Q19" s="231">
        <v>26.726883511555151</v>
      </c>
      <c r="R19" s="231">
        <v>13.455338718142512</v>
      </c>
      <c r="S19" s="231">
        <v>13.101466235154419</v>
      </c>
      <c r="T19" s="231">
        <v>13.981472526229412</v>
      </c>
      <c r="U19" s="231">
        <v>13.607272127235046</v>
      </c>
      <c r="V19" s="231">
        <v>11.472264584460019</v>
      </c>
      <c r="W19" s="231">
        <v>19.491109376971576</v>
      </c>
    </row>
    <row r="20" spans="1:23" ht="12" customHeight="1" x14ac:dyDescent="0.25">
      <c r="A20" s="46" t="s">
        <v>83</v>
      </c>
      <c r="B20" s="231">
        <v>460.40654645237032</v>
      </c>
      <c r="C20" s="231">
        <v>452.58907505511007</v>
      </c>
      <c r="D20" s="231">
        <v>444.80046979094743</v>
      </c>
      <c r="E20" s="231">
        <v>469.75451576082554</v>
      </c>
      <c r="F20" s="231">
        <v>407.60062490463645</v>
      </c>
      <c r="G20" s="231">
        <v>397.15363152489749</v>
      </c>
      <c r="H20" s="231">
        <v>395.6798556730148</v>
      </c>
      <c r="I20" s="231">
        <v>379.23575433772936</v>
      </c>
      <c r="J20" s="231">
        <v>434.92989003871566</v>
      </c>
      <c r="K20" s="231">
        <v>376.68447005624563</v>
      </c>
      <c r="L20" s="231">
        <v>375.96621544957384</v>
      </c>
      <c r="M20" s="231">
        <v>307.20159685339229</v>
      </c>
      <c r="N20" s="231">
        <v>271.87232517716552</v>
      </c>
      <c r="O20" s="231">
        <v>246.37298087584662</v>
      </c>
      <c r="P20" s="231">
        <v>201.05750041152405</v>
      </c>
      <c r="Q20" s="231">
        <v>165.85721737472488</v>
      </c>
      <c r="R20" s="231">
        <v>172.78438021737023</v>
      </c>
      <c r="S20" s="231">
        <v>171.84680371006698</v>
      </c>
      <c r="T20" s="231">
        <v>402.76577635385104</v>
      </c>
      <c r="U20" s="231">
        <v>398.01400119763076</v>
      </c>
      <c r="V20" s="231">
        <v>422.6487558221371</v>
      </c>
      <c r="W20" s="231">
        <v>405.01156109048526</v>
      </c>
    </row>
    <row r="21" spans="1:23" ht="12" customHeight="1" x14ac:dyDescent="0.25">
      <c r="A21" s="46" t="s">
        <v>70</v>
      </c>
      <c r="B21" s="231">
        <v>284.30611494871698</v>
      </c>
      <c r="C21" s="231">
        <v>314.46122350873407</v>
      </c>
      <c r="D21" s="231">
        <v>319.08146299677304</v>
      </c>
      <c r="E21" s="231">
        <v>488.81176718135475</v>
      </c>
      <c r="F21" s="231">
        <v>477.650037374286</v>
      </c>
      <c r="G21" s="231">
        <v>488.62304315783956</v>
      </c>
      <c r="H21" s="231">
        <v>445.28681701078762</v>
      </c>
      <c r="I21" s="231">
        <v>452.82169175639922</v>
      </c>
      <c r="J21" s="231">
        <v>465.45859426480234</v>
      </c>
      <c r="K21" s="231">
        <v>416.27118200046073</v>
      </c>
      <c r="L21" s="231">
        <v>383.47081232894709</v>
      </c>
      <c r="M21" s="231">
        <v>356.439792875119</v>
      </c>
      <c r="N21" s="231">
        <v>369.69064335175318</v>
      </c>
      <c r="O21" s="231">
        <v>378.7849029851609</v>
      </c>
      <c r="P21" s="231">
        <v>377.97353240648675</v>
      </c>
      <c r="Q21" s="231">
        <v>412.26365579473793</v>
      </c>
      <c r="R21" s="231">
        <v>220.36420429596259</v>
      </c>
      <c r="S21" s="231">
        <v>229.13500059324937</v>
      </c>
      <c r="T21" s="231">
        <v>193.70130288111986</v>
      </c>
      <c r="U21" s="231">
        <v>175.70562911928153</v>
      </c>
      <c r="V21" s="231">
        <v>142.19898166165493</v>
      </c>
      <c r="W21" s="231">
        <v>160.7493007582755</v>
      </c>
    </row>
    <row r="22" spans="1:23" ht="12" customHeight="1" x14ac:dyDescent="0.25">
      <c r="A22" s="46" t="s">
        <v>34</v>
      </c>
      <c r="B22" s="231">
        <v>151.10393939391417</v>
      </c>
      <c r="C22" s="231">
        <v>6.6846935457198375</v>
      </c>
      <c r="D22" s="231">
        <v>15.02329179027949</v>
      </c>
      <c r="E22" s="231">
        <v>53.249122301892193</v>
      </c>
      <c r="F22" s="231">
        <v>60.690905181681643</v>
      </c>
      <c r="G22" s="231">
        <v>62.124280885670657</v>
      </c>
      <c r="H22" s="231">
        <v>17.18982927052431</v>
      </c>
      <c r="I22" s="231">
        <v>16.010790960725366</v>
      </c>
      <c r="J22" s="231">
        <v>50.965039864450752</v>
      </c>
      <c r="K22" s="231">
        <v>43.650838632211659</v>
      </c>
      <c r="L22" s="231">
        <v>24.704615403872587</v>
      </c>
      <c r="M22" s="231">
        <v>26.667914724838703</v>
      </c>
      <c r="N22" s="231">
        <v>17.983931735928213</v>
      </c>
      <c r="O22" s="231">
        <v>17.363375488133354</v>
      </c>
      <c r="P22" s="231">
        <v>16.496716438316032</v>
      </c>
      <c r="Q22" s="231">
        <v>31.823952941077245</v>
      </c>
      <c r="R22" s="231">
        <v>33.658020622595714</v>
      </c>
      <c r="S22" s="231">
        <v>26.297879643886233</v>
      </c>
      <c r="T22" s="231">
        <v>50.67577156997578</v>
      </c>
      <c r="U22" s="231">
        <v>51.326976367773725</v>
      </c>
      <c r="V22" s="231">
        <v>67.468240939219911</v>
      </c>
      <c r="W22" s="231">
        <v>146.27908131367255</v>
      </c>
    </row>
    <row r="23" spans="1:23" ht="12" customHeight="1" x14ac:dyDescent="0.25">
      <c r="A23" s="46" t="s">
        <v>72</v>
      </c>
      <c r="B23" s="231">
        <v>5108.3854113417437</v>
      </c>
      <c r="C23" s="231">
        <v>5041.2380103308778</v>
      </c>
      <c r="D23" s="231">
        <v>5101.7013632945636</v>
      </c>
      <c r="E23" s="231">
        <v>4310.1195669118333</v>
      </c>
      <c r="F23" s="231">
        <v>4653.6969622563092</v>
      </c>
      <c r="G23" s="231">
        <v>5144.9068855773421</v>
      </c>
      <c r="H23" s="231">
        <v>4640.1214049247601</v>
      </c>
      <c r="I23" s="231">
        <v>5416.5307311485167</v>
      </c>
      <c r="J23" s="231">
        <v>5291.3340895382971</v>
      </c>
      <c r="K23" s="231">
        <v>4723.8556690425148</v>
      </c>
      <c r="L23" s="231">
        <v>5453.7336215144887</v>
      </c>
      <c r="M23" s="231">
        <v>5200.4496660693776</v>
      </c>
      <c r="N23" s="231">
        <v>5229.636226168901</v>
      </c>
      <c r="O23" s="231">
        <v>5213.881388379129</v>
      </c>
      <c r="P23" s="231">
        <v>5248.3874657250935</v>
      </c>
      <c r="Q23" s="231">
        <v>5173.3528456215035</v>
      </c>
      <c r="R23" s="231">
        <v>5307.1803489663498</v>
      </c>
      <c r="S23" s="231">
        <v>5760.826323860123</v>
      </c>
      <c r="T23" s="231">
        <v>5274.0334114910675</v>
      </c>
      <c r="U23" s="231">
        <v>5269.1874473572489</v>
      </c>
      <c r="V23" s="231">
        <v>5449.0863219741195</v>
      </c>
      <c r="W23" s="231">
        <v>5692.0779024248423</v>
      </c>
    </row>
    <row r="24" spans="1:23" ht="12" customHeight="1" x14ac:dyDescent="0.25">
      <c r="A24" s="46" t="s">
        <v>36</v>
      </c>
      <c r="B24" s="231">
        <v>327.68749943232416</v>
      </c>
      <c r="C24" s="231">
        <v>292.51197013147885</v>
      </c>
      <c r="D24" s="231">
        <v>282.3189859826511</v>
      </c>
      <c r="E24" s="231">
        <v>116.93111371333555</v>
      </c>
      <c r="F24" s="231">
        <v>109.04346895342408</v>
      </c>
      <c r="G24" s="231">
        <v>112.72289253936195</v>
      </c>
      <c r="H24" s="231">
        <v>130.80010660403809</v>
      </c>
      <c r="I24" s="231">
        <v>114.85071706846081</v>
      </c>
      <c r="J24" s="231">
        <v>107.87101450581822</v>
      </c>
      <c r="K24" s="231">
        <v>82.99987516384418</v>
      </c>
      <c r="L24" s="231">
        <v>157.77283542006978</v>
      </c>
      <c r="M24" s="231">
        <v>227.69820419306674</v>
      </c>
      <c r="N24" s="231">
        <v>183.26487783295272</v>
      </c>
      <c r="O24" s="231">
        <v>181.06394213283124</v>
      </c>
      <c r="P24" s="231">
        <v>166.25128991756731</v>
      </c>
      <c r="Q24" s="231">
        <v>173.19242974224974</v>
      </c>
      <c r="R24" s="231">
        <v>157.87202453877356</v>
      </c>
      <c r="S24" s="231">
        <v>143.09151847902163</v>
      </c>
      <c r="T24" s="231">
        <v>163.98135654768345</v>
      </c>
      <c r="U24" s="231">
        <v>146.29031451438397</v>
      </c>
      <c r="V24" s="231">
        <v>133.04835312679583</v>
      </c>
      <c r="W24" s="231">
        <v>125.74907463355211</v>
      </c>
    </row>
    <row r="25" spans="1:23" ht="12" customHeight="1" x14ac:dyDescent="0.25">
      <c r="A25" s="46" t="s">
        <v>73</v>
      </c>
      <c r="B25" s="231">
        <v>119.35819063044808</v>
      </c>
      <c r="C25" s="231">
        <v>119.35819063053734</v>
      </c>
      <c r="D25" s="231">
        <v>119.35819063055212</v>
      </c>
      <c r="E25" s="231">
        <v>532.87132789895054</v>
      </c>
      <c r="F25" s="231">
        <v>743.28242989248963</v>
      </c>
      <c r="G25" s="231">
        <v>813.76194312062182</v>
      </c>
      <c r="H25" s="231">
        <v>837.04633720070672</v>
      </c>
      <c r="I25" s="231">
        <v>977.93428043497215</v>
      </c>
      <c r="J25" s="231">
        <v>890.80293053243804</v>
      </c>
      <c r="K25" s="231">
        <v>1070.0837355238668</v>
      </c>
      <c r="L25" s="231">
        <v>1330.5932821030322</v>
      </c>
      <c r="M25" s="231">
        <v>1297.0781779807023</v>
      </c>
      <c r="N25" s="231">
        <v>1216.4819585910441</v>
      </c>
      <c r="O25" s="231">
        <v>1218.1568848746417</v>
      </c>
      <c r="P25" s="231">
        <v>1260.4898796793591</v>
      </c>
      <c r="Q25" s="231">
        <v>1214.8381634782472</v>
      </c>
      <c r="R25" s="231">
        <v>1371.3690894794208</v>
      </c>
      <c r="S25" s="231">
        <v>1325.6599257484493</v>
      </c>
      <c r="T25" s="231">
        <v>1302.5532112354686</v>
      </c>
      <c r="U25" s="231">
        <v>1305.867287676763</v>
      </c>
      <c r="V25" s="231">
        <v>1321.3815428512357</v>
      </c>
      <c r="W25" s="231">
        <v>1342.0962400928822</v>
      </c>
    </row>
    <row r="26" spans="1:23" ht="12" customHeight="1" x14ac:dyDescent="0.25">
      <c r="A26" s="46" t="s">
        <v>79</v>
      </c>
      <c r="B26" s="231">
        <v>528.27710852447603</v>
      </c>
      <c r="C26" s="231">
        <v>537.14889953029717</v>
      </c>
      <c r="D26" s="231">
        <v>529.39097985893284</v>
      </c>
      <c r="E26" s="231">
        <v>1725.1780065875007</v>
      </c>
      <c r="F26" s="231">
        <v>1698.9987195180329</v>
      </c>
      <c r="G26" s="231">
        <v>1844.1056653781116</v>
      </c>
      <c r="H26" s="231">
        <v>2400.619778914679</v>
      </c>
      <c r="I26" s="231">
        <v>2467.1022280042284</v>
      </c>
      <c r="J26" s="231">
        <v>2477.205116229009</v>
      </c>
      <c r="K26" s="231">
        <v>2486.5321613375791</v>
      </c>
      <c r="L26" s="231">
        <v>2388.6103521495916</v>
      </c>
      <c r="M26" s="231">
        <v>2791.7154235353942</v>
      </c>
      <c r="N26" s="231">
        <v>3138.008125493116</v>
      </c>
      <c r="O26" s="231">
        <v>3167.2885919430896</v>
      </c>
      <c r="P26" s="231">
        <v>2929.5618815965527</v>
      </c>
      <c r="Q26" s="231">
        <v>2907.0436043668069</v>
      </c>
      <c r="R26" s="231">
        <v>3006.5280211950826</v>
      </c>
      <c r="S26" s="231">
        <v>2921.15394587535</v>
      </c>
      <c r="T26" s="231">
        <v>3284.0982985938026</v>
      </c>
      <c r="U26" s="231">
        <v>3098.389919574061</v>
      </c>
      <c r="V26" s="231">
        <v>2903.1358146912185</v>
      </c>
      <c r="W26" s="231">
        <v>3110.2162822702626</v>
      </c>
    </row>
    <row r="27" spans="1:23" ht="12" customHeight="1" x14ac:dyDescent="0.25">
      <c r="A27" s="39" t="s">
        <v>99</v>
      </c>
      <c r="B27" s="230">
        <f t="shared" ref="B27:W27" si="3">SUM(B28:B37)</f>
        <v>16171.812152614053</v>
      </c>
      <c r="C27" s="230">
        <f t="shared" si="3"/>
        <v>15920.516536884727</v>
      </c>
      <c r="D27" s="230">
        <f t="shared" si="3"/>
        <v>16018.472628816569</v>
      </c>
      <c r="E27" s="230">
        <f t="shared" si="3"/>
        <v>16492.781311023835</v>
      </c>
      <c r="F27" s="230">
        <f t="shared" si="3"/>
        <v>16705.938355296472</v>
      </c>
      <c r="G27" s="230">
        <f t="shared" si="3"/>
        <v>16428.143529044944</v>
      </c>
      <c r="H27" s="230">
        <f t="shared" si="3"/>
        <v>17097.464406392184</v>
      </c>
      <c r="I27" s="230">
        <f t="shared" si="3"/>
        <v>17394.349089353425</v>
      </c>
      <c r="J27" s="230">
        <f t="shared" si="3"/>
        <v>17156.916690402861</v>
      </c>
      <c r="K27" s="230">
        <f t="shared" si="3"/>
        <v>14670.523414013696</v>
      </c>
      <c r="L27" s="230">
        <f t="shared" si="3"/>
        <v>16478.769056496465</v>
      </c>
      <c r="M27" s="230">
        <f t="shared" si="3"/>
        <v>16969.953331845227</v>
      </c>
      <c r="N27" s="230">
        <f t="shared" si="3"/>
        <v>16590.988353102126</v>
      </c>
      <c r="O27" s="230">
        <f t="shared" si="3"/>
        <v>16433.646143216458</v>
      </c>
      <c r="P27" s="230">
        <f t="shared" si="3"/>
        <v>16406.504802219937</v>
      </c>
      <c r="Q27" s="230">
        <f t="shared" si="3"/>
        <v>16543.402833648237</v>
      </c>
      <c r="R27" s="230">
        <f t="shared" si="3"/>
        <v>16729.599896464613</v>
      </c>
      <c r="S27" s="230">
        <f t="shared" si="3"/>
        <v>17044.801263269255</v>
      </c>
      <c r="T27" s="230">
        <f t="shared" si="3"/>
        <v>17138.380497265316</v>
      </c>
      <c r="U27" s="230">
        <f t="shared" si="3"/>
        <v>16663.141832536683</v>
      </c>
      <c r="V27" s="230">
        <f t="shared" si="3"/>
        <v>16345.487209781379</v>
      </c>
      <c r="W27" s="230">
        <f t="shared" si="3"/>
        <v>16795.872860351148</v>
      </c>
    </row>
    <row r="28" spans="1:23" ht="12" customHeight="1" x14ac:dyDescent="0.25">
      <c r="A28" s="18" t="s">
        <v>30</v>
      </c>
      <c r="B28" s="232">
        <v>1076.7688010966417</v>
      </c>
      <c r="C28" s="232">
        <v>950.24860998970462</v>
      </c>
      <c r="D28" s="232">
        <v>944.53411913559148</v>
      </c>
      <c r="E28" s="232">
        <v>1235.3680834530855</v>
      </c>
      <c r="F28" s="232">
        <v>1256.7921337850935</v>
      </c>
      <c r="G28" s="232">
        <v>1011.1133487643692</v>
      </c>
      <c r="H28" s="232">
        <v>1046.8142047097986</v>
      </c>
      <c r="I28" s="232">
        <v>1109.6521893171146</v>
      </c>
      <c r="J28" s="232">
        <v>1110.0701889376996</v>
      </c>
      <c r="K28" s="232">
        <v>939.59079256385257</v>
      </c>
      <c r="L28" s="232">
        <v>1001.5208446117703</v>
      </c>
      <c r="M28" s="232">
        <v>1285.3119566800506</v>
      </c>
      <c r="N28" s="232">
        <v>1186.778664114938</v>
      </c>
      <c r="O28" s="232">
        <v>1152.7450767366954</v>
      </c>
      <c r="P28" s="232">
        <v>1133.4749682083964</v>
      </c>
      <c r="Q28" s="232">
        <v>1272.5149485207096</v>
      </c>
      <c r="R28" s="232">
        <v>1347.7245943184573</v>
      </c>
      <c r="S28" s="232">
        <v>1351.718011388713</v>
      </c>
      <c r="T28" s="232">
        <v>1137.7330545344005</v>
      </c>
      <c r="U28" s="232">
        <v>1103.9113719180998</v>
      </c>
      <c r="V28" s="232">
        <v>1217.8075547916476</v>
      </c>
      <c r="W28" s="232">
        <v>1101.4878904460766</v>
      </c>
    </row>
    <row r="29" spans="1:23" ht="12" customHeight="1" x14ac:dyDescent="0.25">
      <c r="A29" s="18" t="s">
        <v>40</v>
      </c>
      <c r="B29" s="232">
        <v>580.53543002840399</v>
      </c>
      <c r="C29" s="232">
        <v>436.07214195166961</v>
      </c>
      <c r="D29" s="232">
        <v>443.73599206135731</v>
      </c>
      <c r="E29" s="232">
        <v>609.02639948987394</v>
      </c>
      <c r="F29" s="232">
        <v>130.42321160096111</v>
      </c>
      <c r="G29" s="232">
        <v>137.7330510041036</v>
      </c>
      <c r="H29" s="232">
        <v>485.91302729208883</v>
      </c>
      <c r="I29" s="232">
        <v>263.65250762452411</v>
      </c>
      <c r="J29" s="232">
        <v>56.30280547976259</v>
      </c>
      <c r="K29" s="232">
        <v>86.201561565793867</v>
      </c>
      <c r="L29" s="232">
        <v>87.366447532916723</v>
      </c>
      <c r="M29" s="232">
        <v>148.3287968810823</v>
      </c>
      <c r="N29" s="232">
        <v>38.829515973172377</v>
      </c>
      <c r="O29" s="232">
        <v>97.462142178172328</v>
      </c>
      <c r="P29" s="232">
        <v>19.02645453237967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178.11490546108305</v>
      </c>
      <c r="C30" s="232">
        <v>185.78846999682969</v>
      </c>
      <c r="D30" s="232">
        <v>161.16607763380375</v>
      </c>
      <c r="E30" s="232">
        <v>169.09486351832379</v>
      </c>
      <c r="F30" s="232">
        <v>71.271452295529301</v>
      </c>
      <c r="G30" s="232">
        <v>47.518731333461325</v>
      </c>
      <c r="H30" s="232">
        <v>70.525206627920227</v>
      </c>
      <c r="I30" s="232">
        <v>85.432473133805615</v>
      </c>
      <c r="J30" s="232">
        <v>73.661985278427565</v>
      </c>
      <c r="K30" s="232">
        <v>72.665228181765485</v>
      </c>
      <c r="L30" s="232">
        <v>75.721898055590557</v>
      </c>
      <c r="M30" s="232">
        <v>65.302462108210449</v>
      </c>
      <c r="N30" s="232">
        <v>60.581075610778555</v>
      </c>
      <c r="O30" s="232">
        <v>25.98228121431918</v>
      </c>
      <c r="P30" s="232">
        <v>21.121425949861816</v>
      </c>
      <c r="Q30" s="232">
        <v>21.388209755126262</v>
      </c>
      <c r="R30" s="232">
        <v>19.635355005762175</v>
      </c>
      <c r="S30" s="232">
        <v>19.397700783892589</v>
      </c>
      <c r="T30" s="232">
        <v>19.773540542697955</v>
      </c>
      <c r="U30" s="232">
        <v>18.683269718823794</v>
      </c>
      <c r="V30" s="232">
        <v>19.049491401050027</v>
      </c>
      <c r="W30" s="232">
        <v>18.934683083939085</v>
      </c>
    </row>
    <row r="31" spans="1:23" ht="12" customHeight="1" x14ac:dyDescent="0.25">
      <c r="A31" s="18" t="s">
        <v>83</v>
      </c>
      <c r="B31" s="232">
        <v>565.70652021316096</v>
      </c>
      <c r="C31" s="232">
        <v>511.16048674330762</v>
      </c>
      <c r="D31" s="232">
        <v>515.25536505875482</v>
      </c>
      <c r="E31" s="232">
        <v>409.90024136559884</v>
      </c>
      <c r="F31" s="232">
        <v>382.62372222545173</v>
      </c>
      <c r="G31" s="232">
        <v>388.25579249952887</v>
      </c>
      <c r="H31" s="232">
        <v>364.57708745980369</v>
      </c>
      <c r="I31" s="232">
        <v>391.70885024839021</v>
      </c>
      <c r="J31" s="232">
        <v>464.15844879961742</v>
      </c>
      <c r="K31" s="232">
        <v>443.29786910399224</v>
      </c>
      <c r="L31" s="232">
        <v>431.62793932003052</v>
      </c>
      <c r="M31" s="232">
        <v>307.85708597820542</v>
      </c>
      <c r="N31" s="232">
        <v>267.14357036118372</v>
      </c>
      <c r="O31" s="232">
        <v>241.86161014300282</v>
      </c>
      <c r="P31" s="232">
        <v>180.71669103460505</v>
      </c>
      <c r="Q31" s="232">
        <v>184.02843926208817</v>
      </c>
      <c r="R31" s="232">
        <v>170.51410567484123</v>
      </c>
      <c r="S31" s="232">
        <v>164.44774464198659</v>
      </c>
      <c r="T31" s="232">
        <v>326.35024856157469</v>
      </c>
      <c r="U31" s="232">
        <v>319.41109596449689</v>
      </c>
      <c r="V31" s="232">
        <v>337.89451376770677</v>
      </c>
      <c r="W31" s="232">
        <v>353.99843166917424</v>
      </c>
    </row>
    <row r="32" spans="1:23" ht="12" customHeight="1" x14ac:dyDescent="0.25">
      <c r="A32" s="18" t="s">
        <v>70</v>
      </c>
      <c r="B32" s="232">
        <v>297.69824111360083</v>
      </c>
      <c r="C32" s="232">
        <v>319.53814523383846</v>
      </c>
      <c r="D32" s="232">
        <v>446.98284323464367</v>
      </c>
      <c r="E32" s="232">
        <v>344.18955154558688</v>
      </c>
      <c r="F32" s="232">
        <v>331.65272469443073</v>
      </c>
      <c r="G32" s="232">
        <v>321.95782598232495</v>
      </c>
      <c r="H32" s="232">
        <v>371.11532142857442</v>
      </c>
      <c r="I32" s="232">
        <v>352.73396159054835</v>
      </c>
      <c r="J32" s="232">
        <v>336.71589832007936</v>
      </c>
      <c r="K32" s="232">
        <v>314.28970263480869</v>
      </c>
      <c r="L32" s="232">
        <v>276.80237202355534</v>
      </c>
      <c r="M32" s="232">
        <v>271.09725666403153</v>
      </c>
      <c r="N32" s="232">
        <v>250.16729186331386</v>
      </c>
      <c r="O32" s="232">
        <v>243.3238558155503</v>
      </c>
      <c r="P32" s="232">
        <v>241.32051650415707</v>
      </c>
      <c r="Q32" s="232">
        <v>268.69631270540179</v>
      </c>
      <c r="R32" s="232">
        <v>174.1487759076399</v>
      </c>
      <c r="S32" s="232">
        <v>162.76005510320024</v>
      </c>
      <c r="T32" s="232">
        <v>146.50792592986616</v>
      </c>
      <c r="U32" s="232">
        <v>129.94717366220112</v>
      </c>
      <c r="V32" s="232">
        <v>216.07666160087115</v>
      </c>
      <c r="W32" s="232">
        <v>111.56863993645625</v>
      </c>
    </row>
    <row r="33" spans="1:23" ht="12" customHeight="1" x14ac:dyDescent="0.25">
      <c r="A33" s="18" t="s">
        <v>34</v>
      </c>
      <c r="B33" s="232">
        <v>98.903650735627494</v>
      </c>
      <c r="C33" s="232">
        <v>87.89794867763915</v>
      </c>
      <c r="D33" s="232">
        <v>101.11535514932572</v>
      </c>
      <c r="E33" s="232">
        <v>109.99689420614607</v>
      </c>
      <c r="F33" s="232">
        <v>138.82587796310531</v>
      </c>
      <c r="G33" s="232">
        <v>142.64448938804495</v>
      </c>
      <c r="H33" s="232">
        <v>113.75477497998148</v>
      </c>
      <c r="I33" s="232">
        <v>129.10936817262905</v>
      </c>
      <c r="J33" s="232">
        <v>111.70032728596314</v>
      </c>
      <c r="K33" s="232">
        <v>94.312462071702697</v>
      </c>
      <c r="L33" s="232">
        <v>82.164914109867254</v>
      </c>
      <c r="M33" s="232">
        <v>81.456878043778744</v>
      </c>
      <c r="N33" s="232">
        <v>92.569209707850717</v>
      </c>
      <c r="O33" s="232">
        <v>103.70601084561414</v>
      </c>
      <c r="P33" s="232">
        <v>107.6236311860462</v>
      </c>
      <c r="Q33" s="232">
        <v>113.67006218648841</v>
      </c>
      <c r="R33" s="232">
        <v>121.67249860392809</v>
      </c>
      <c r="S33" s="232">
        <v>82.535446495537883</v>
      </c>
      <c r="T33" s="232">
        <v>127.74878883547089</v>
      </c>
      <c r="U33" s="232">
        <v>126.0443373415003</v>
      </c>
      <c r="V33" s="232">
        <v>117.88645383223141</v>
      </c>
      <c r="W33" s="232">
        <v>128.53395883489355</v>
      </c>
    </row>
    <row r="34" spans="1:23" ht="12" customHeight="1" x14ac:dyDescent="0.25">
      <c r="A34" s="18" t="s">
        <v>72</v>
      </c>
      <c r="B34" s="232">
        <v>4900.7684205028936</v>
      </c>
      <c r="C34" s="232">
        <v>4746.5767661117479</v>
      </c>
      <c r="D34" s="232">
        <v>4708.6188445570961</v>
      </c>
      <c r="E34" s="232">
        <v>4761.5020222117828</v>
      </c>
      <c r="F34" s="232">
        <v>5070.0375103168408</v>
      </c>
      <c r="G34" s="232">
        <v>4879.2241532541902</v>
      </c>
      <c r="H34" s="232">
        <v>5060.3169868895311</v>
      </c>
      <c r="I34" s="232">
        <v>5251.7622826976367</v>
      </c>
      <c r="J34" s="232">
        <v>5242.317302284735</v>
      </c>
      <c r="K34" s="232">
        <v>4397.100321281805</v>
      </c>
      <c r="L34" s="232">
        <v>5093.1770705744748</v>
      </c>
      <c r="M34" s="232">
        <v>5020.2314599532283</v>
      </c>
      <c r="N34" s="232">
        <v>5002.2802185376995</v>
      </c>
      <c r="O34" s="232">
        <v>5014.3850076122199</v>
      </c>
      <c r="P34" s="232">
        <v>4863.5494506372752</v>
      </c>
      <c r="Q34" s="232">
        <v>4919.2483115260329</v>
      </c>
      <c r="R34" s="232">
        <v>5179.2396946385952</v>
      </c>
      <c r="S34" s="232">
        <v>5387.8208513109539</v>
      </c>
      <c r="T34" s="232">
        <v>5263.9635058673466</v>
      </c>
      <c r="U34" s="232">
        <v>5155.0830350252836</v>
      </c>
      <c r="V34" s="232">
        <v>5157.0384247400752</v>
      </c>
      <c r="W34" s="232">
        <v>5440.9110181043998</v>
      </c>
    </row>
    <row r="35" spans="1:23" ht="12" customHeight="1" x14ac:dyDescent="0.25">
      <c r="A35" s="18" t="s">
        <v>36</v>
      </c>
      <c r="B35" s="232">
        <v>1267.225435931203</v>
      </c>
      <c r="C35" s="232">
        <v>1169.2731489640223</v>
      </c>
      <c r="D35" s="232">
        <v>1135.8616855150653</v>
      </c>
      <c r="E35" s="232">
        <v>1089.4239481622287</v>
      </c>
      <c r="F35" s="232">
        <v>1195.9680352297642</v>
      </c>
      <c r="G35" s="232">
        <v>1194.9839706804178</v>
      </c>
      <c r="H35" s="232">
        <v>1194.3532963639184</v>
      </c>
      <c r="I35" s="232">
        <v>1025.6015190776475</v>
      </c>
      <c r="J35" s="232">
        <v>1136.2635889862431</v>
      </c>
      <c r="K35" s="232">
        <v>886.96805761830456</v>
      </c>
      <c r="L35" s="232">
        <v>1131.0896678989898</v>
      </c>
      <c r="M35" s="232">
        <v>1138.0318921190926</v>
      </c>
      <c r="N35" s="232">
        <v>1159.6474402455406</v>
      </c>
      <c r="O35" s="232">
        <v>1065.9689235203275</v>
      </c>
      <c r="P35" s="232">
        <v>1075.639092757332</v>
      </c>
      <c r="Q35" s="232">
        <v>1162.5994710596883</v>
      </c>
      <c r="R35" s="232">
        <v>1055.5445060656032</v>
      </c>
      <c r="S35" s="232">
        <v>1048.0528860925069</v>
      </c>
      <c r="T35" s="232">
        <v>1189.6244120074148</v>
      </c>
      <c r="U35" s="232">
        <v>1109.7589475321597</v>
      </c>
      <c r="V35" s="232">
        <v>1026.8257054594087</v>
      </c>
      <c r="W35" s="232">
        <v>1027.526344528887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237.09880366120012</v>
      </c>
      <c r="F36" s="232">
        <v>306.29654368385161</v>
      </c>
      <c r="G36" s="232">
        <v>386.54196571839992</v>
      </c>
      <c r="H36" s="232">
        <v>389.15611963778645</v>
      </c>
      <c r="I36" s="232">
        <v>518.97761480102895</v>
      </c>
      <c r="J36" s="232">
        <v>486.44069251928556</v>
      </c>
      <c r="K36" s="232">
        <v>506.22760072084611</v>
      </c>
      <c r="L36" s="232">
        <v>470.50884681503237</v>
      </c>
      <c r="M36" s="232">
        <v>530.6262663390213</v>
      </c>
      <c r="N36" s="232">
        <v>537.97587685373503</v>
      </c>
      <c r="O36" s="232">
        <v>603.93219684437531</v>
      </c>
      <c r="P36" s="232">
        <v>610.35721120664505</v>
      </c>
      <c r="Q36" s="232">
        <v>605.94379174644098</v>
      </c>
      <c r="R36" s="232">
        <v>591.98799301734789</v>
      </c>
      <c r="S36" s="232">
        <v>676.71671369347405</v>
      </c>
      <c r="T36" s="232">
        <v>743.44122192677901</v>
      </c>
      <c r="U36" s="232">
        <v>774.11212437902145</v>
      </c>
      <c r="V36" s="232">
        <v>785.29283249506102</v>
      </c>
      <c r="W36" s="232">
        <v>787.45314226980543</v>
      </c>
    </row>
    <row r="37" spans="1:23" ht="12" customHeight="1" x14ac:dyDescent="0.25">
      <c r="A37" s="47" t="s">
        <v>38</v>
      </c>
      <c r="B37" s="233">
        <v>7206.0907475314389</v>
      </c>
      <c r="C37" s="233">
        <v>7513.9608192159658</v>
      </c>
      <c r="D37" s="233">
        <v>7561.20234647093</v>
      </c>
      <c r="E37" s="233">
        <v>7527.1805034100089</v>
      </c>
      <c r="F37" s="233">
        <v>7822.0471435014442</v>
      </c>
      <c r="G37" s="233">
        <v>7918.1702004201034</v>
      </c>
      <c r="H37" s="233">
        <v>8000.9383810027821</v>
      </c>
      <c r="I37" s="233">
        <v>8265.7183226901016</v>
      </c>
      <c r="J37" s="233">
        <v>8139.2854525110488</v>
      </c>
      <c r="K37" s="233">
        <v>6929.8698182708249</v>
      </c>
      <c r="L37" s="233">
        <v>7828.7890555542381</v>
      </c>
      <c r="M37" s="233">
        <v>8121.7092770785266</v>
      </c>
      <c r="N37" s="233">
        <v>7995.0154898339142</v>
      </c>
      <c r="O37" s="233">
        <v>7884.2790383061838</v>
      </c>
      <c r="P37" s="233">
        <v>8153.6753602032377</v>
      </c>
      <c r="Q37" s="233">
        <v>7995.3132868862631</v>
      </c>
      <c r="R37" s="233">
        <v>8069.1323732324399</v>
      </c>
      <c r="S37" s="233">
        <v>8151.3518537589916</v>
      </c>
      <c r="T37" s="233">
        <v>8183.2377990597643</v>
      </c>
      <c r="U37" s="233">
        <v>7926.1904769950943</v>
      </c>
      <c r="V37" s="233">
        <v>7467.6155716933263</v>
      </c>
      <c r="W37" s="233">
        <v>7825.4587514775149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0.99999999999999989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0.99999999999999989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0.99999999999999989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9.1779223405514809E-3</v>
      </c>
      <c r="C42" s="235">
        <f t="shared" si="5"/>
        <v>9.507564386355501E-3</v>
      </c>
      <c r="D42" s="235">
        <f t="shared" si="5"/>
        <v>9.5299720017717332E-3</v>
      </c>
      <c r="E42" s="235">
        <f t="shared" si="5"/>
        <v>9.0249821337545031E-3</v>
      </c>
      <c r="F42" s="235">
        <f t="shared" si="5"/>
        <v>9.158889671904185E-3</v>
      </c>
      <c r="G42" s="235">
        <f t="shared" si="5"/>
        <v>9.1270363901560878E-3</v>
      </c>
      <c r="H42" s="235">
        <f t="shared" si="5"/>
        <v>9.0333015908423304E-3</v>
      </c>
      <c r="I42" s="235">
        <f t="shared" si="5"/>
        <v>8.9993498349184523E-3</v>
      </c>
      <c r="J42" s="235">
        <f t="shared" si="5"/>
        <v>9.0284761312115873E-3</v>
      </c>
      <c r="K42" s="235">
        <f t="shared" si="5"/>
        <v>9.0216758973501229E-3</v>
      </c>
      <c r="L42" s="235">
        <f t="shared" si="5"/>
        <v>8.9835228333125395E-3</v>
      </c>
      <c r="M42" s="235">
        <f t="shared" si="5"/>
        <v>8.9459152150241673E-3</v>
      </c>
      <c r="N42" s="235">
        <f t="shared" si="5"/>
        <v>8.9181905655157101E-3</v>
      </c>
      <c r="O42" s="235">
        <f t="shared" si="5"/>
        <v>8.9534074488692821E-3</v>
      </c>
      <c r="P42" s="235">
        <f t="shared" si="5"/>
        <v>8.982921048982519E-3</v>
      </c>
      <c r="Q42" s="235">
        <f t="shared" si="5"/>
        <v>8.7057459391513096E-3</v>
      </c>
      <c r="R42" s="235">
        <f t="shared" si="5"/>
        <v>8.707445730069114E-3</v>
      </c>
      <c r="S42" s="235">
        <f t="shared" si="5"/>
        <v>8.6806860258131918E-3</v>
      </c>
      <c r="T42" s="235">
        <f t="shared" si="5"/>
        <v>8.6591569130010145E-3</v>
      </c>
      <c r="U42" s="235">
        <f t="shared" si="5"/>
        <v>8.6608699722066015E-3</v>
      </c>
      <c r="V42" s="235">
        <f t="shared" si="5"/>
        <v>8.4282242879194676E-3</v>
      </c>
      <c r="W42" s="235">
        <f t="shared" si="5"/>
        <v>8.3784990325100062E-3</v>
      </c>
    </row>
    <row r="43" spans="1:23" ht="12" customHeight="1" x14ac:dyDescent="0.25">
      <c r="A43" s="202" t="s">
        <v>93</v>
      </c>
      <c r="B43" s="235">
        <f t="shared" ref="B43:W43" si="6">IF(B7=0,0,B7/B$5)</f>
        <v>4.8972208066418938E-3</v>
      </c>
      <c r="C43" s="235">
        <f t="shared" si="6"/>
        <v>5.0599861923289694E-3</v>
      </c>
      <c r="D43" s="235">
        <f t="shared" si="6"/>
        <v>5.0791334506334399E-3</v>
      </c>
      <c r="E43" s="235">
        <f t="shared" si="6"/>
        <v>4.9693388386680215E-3</v>
      </c>
      <c r="F43" s="235">
        <f t="shared" si="6"/>
        <v>4.9254787872651511E-3</v>
      </c>
      <c r="G43" s="235">
        <f t="shared" si="6"/>
        <v>5.0269780133661273E-3</v>
      </c>
      <c r="H43" s="235">
        <f t="shared" si="6"/>
        <v>4.8905725180119113E-3</v>
      </c>
      <c r="I43" s="235">
        <f t="shared" si="6"/>
        <v>4.885735362137566E-3</v>
      </c>
      <c r="J43" s="235">
        <f t="shared" si="6"/>
        <v>4.9449670539990307E-3</v>
      </c>
      <c r="K43" s="235">
        <f t="shared" si="6"/>
        <v>4.8777534427188064E-3</v>
      </c>
      <c r="L43" s="235">
        <f t="shared" si="6"/>
        <v>4.9807936191377878E-3</v>
      </c>
      <c r="M43" s="235">
        <f t="shared" si="6"/>
        <v>4.935907532633549E-3</v>
      </c>
      <c r="N43" s="235">
        <f t="shared" si="6"/>
        <v>4.9940077986242891E-3</v>
      </c>
      <c r="O43" s="235">
        <f t="shared" si="6"/>
        <v>5.0057709576061789E-3</v>
      </c>
      <c r="P43" s="235">
        <f t="shared" si="6"/>
        <v>5.0387227292432862E-3</v>
      </c>
      <c r="Q43" s="235">
        <f t="shared" si="6"/>
        <v>4.944176632445208E-3</v>
      </c>
      <c r="R43" s="235">
        <f t="shared" si="6"/>
        <v>4.9293055175478459E-3</v>
      </c>
      <c r="S43" s="235">
        <f t="shared" si="6"/>
        <v>5.0026106331635851E-3</v>
      </c>
      <c r="T43" s="235">
        <f t="shared" si="6"/>
        <v>4.9292125376046644E-3</v>
      </c>
      <c r="U43" s="235">
        <f t="shared" si="6"/>
        <v>4.9426634635007785E-3</v>
      </c>
      <c r="V43" s="235">
        <f t="shared" si="6"/>
        <v>4.8680948123420347E-3</v>
      </c>
      <c r="W43" s="235">
        <f t="shared" si="6"/>
        <v>4.8754333429976322E-3</v>
      </c>
    </row>
    <row r="44" spans="1:23" ht="12" customHeight="1" x14ac:dyDescent="0.25">
      <c r="A44" s="202" t="s">
        <v>94</v>
      </c>
      <c r="B44" s="235">
        <f t="shared" ref="B44:W44" si="7">IF(B8=0,0,B8/B$5)</f>
        <v>4.6060905789840088E-2</v>
      </c>
      <c r="C44" s="235">
        <f t="shared" si="7"/>
        <v>4.7666459932364347E-2</v>
      </c>
      <c r="D44" s="235">
        <f t="shared" si="7"/>
        <v>4.7793269075533135E-2</v>
      </c>
      <c r="E44" s="235">
        <f t="shared" si="7"/>
        <v>4.6264529625254416E-2</v>
      </c>
      <c r="F44" s="235">
        <f t="shared" si="7"/>
        <v>4.6433789517205851E-2</v>
      </c>
      <c r="G44" s="235">
        <f t="shared" si="7"/>
        <v>4.6812235728993255E-2</v>
      </c>
      <c r="H44" s="235">
        <f t="shared" si="7"/>
        <v>4.6290998881297403E-2</v>
      </c>
      <c r="I44" s="235">
        <f t="shared" si="7"/>
        <v>4.5777249633767926E-2</v>
      </c>
      <c r="J44" s="235">
        <f t="shared" si="7"/>
        <v>4.5845980237166455E-2</v>
      </c>
      <c r="K44" s="235">
        <f t="shared" si="7"/>
        <v>4.491122918677673E-2</v>
      </c>
      <c r="L44" s="235">
        <f t="shared" si="7"/>
        <v>4.5880328230274679E-2</v>
      </c>
      <c r="M44" s="235">
        <f t="shared" si="7"/>
        <v>4.5463274938872263E-2</v>
      </c>
      <c r="N44" s="235">
        <f t="shared" si="7"/>
        <v>4.5341479195186864E-2</v>
      </c>
      <c r="O44" s="235">
        <f t="shared" si="7"/>
        <v>4.5246038930218044E-2</v>
      </c>
      <c r="P44" s="235">
        <f t="shared" si="7"/>
        <v>4.5526180539494934E-2</v>
      </c>
      <c r="Q44" s="235">
        <f t="shared" si="7"/>
        <v>4.5029670469153488E-2</v>
      </c>
      <c r="R44" s="235">
        <f t="shared" si="7"/>
        <v>4.4889595249148491E-2</v>
      </c>
      <c r="S44" s="235">
        <f t="shared" si="7"/>
        <v>4.4974494860487553E-2</v>
      </c>
      <c r="T44" s="235">
        <f t="shared" si="7"/>
        <v>4.4531520327176194E-2</v>
      </c>
      <c r="U44" s="235">
        <f t="shared" si="7"/>
        <v>4.4374012433836908E-2</v>
      </c>
      <c r="V44" s="235">
        <f t="shared" si="7"/>
        <v>4.3290935169469337E-2</v>
      </c>
      <c r="W44" s="235">
        <f t="shared" si="7"/>
        <v>4.3362926427899129E-2</v>
      </c>
    </row>
    <row r="45" spans="1:23" ht="12" customHeight="1" x14ac:dyDescent="0.25">
      <c r="A45" s="202" t="s">
        <v>95</v>
      </c>
      <c r="B45" s="235">
        <f t="shared" ref="B45:W45" si="8">IF(B9=0,0,B9/B$5)</f>
        <v>3.0868711803442712E-2</v>
      </c>
      <c r="C45" s="235">
        <f t="shared" si="8"/>
        <v>3.1892321360261384E-2</v>
      </c>
      <c r="D45" s="235">
        <f t="shared" si="8"/>
        <v>3.1974679428335401E-2</v>
      </c>
      <c r="E45" s="235">
        <f t="shared" si="8"/>
        <v>3.1025490117371164E-2</v>
      </c>
      <c r="F45" s="235">
        <f t="shared" si="8"/>
        <v>3.0753697941375679E-2</v>
      </c>
      <c r="G45" s="235">
        <f t="shared" si="8"/>
        <v>3.1713108820363101E-2</v>
      </c>
      <c r="H45" s="235">
        <f t="shared" si="8"/>
        <v>3.0697448932110113E-2</v>
      </c>
      <c r="I45" s="235">
        <f t="shared" si="8"/>
        <v>3.0774616239476041E-2</v>
      </c>
      <c r="J45" s="235">
        <f t="shared" si="8"/>
        <v>3.0797156730767675E-2</v>
      </c>
      <c r="K45" s="235">
        <f t="shared" si="8"/>
        <v>3.0804174148705621E-2</v>
      </c>
      <c r="L45" s="235">
        <f t="shared" si="8"/>
        <v>3.1236770890263225E-2</v>
      </c>
      <c r="M45" s="235">
        <f t="shared" si="8"/>
        <v>3.0786688857479028E-2</v>
      </c>
      <c r="N45" s="235">
        <f t="shared" si="8"/>
        <v>3.11264021767798E-2</v>
      </c>
      <c r="O45" s="235">
        <f t="shared" si="8"/>
        <v>3.1098257383261385E-2</v>
      </c>
      <c r="P45" s="235">
        <f t="shared" si="8"/>
        <v>3.160874898324563E-2</v>
      </c>
      <c r="Q45" s="235">
        <f t="shared" si="8"/>
        <v>3.1305029423821018E-2</v>
      </c>
      <c r="R45" s="235">
        <f t="shared" si="8"/>
        <v>3.1261404024995554E-2</v>
      </c>
      <c r="S45" s="235">
        <f t="shared" si="8"/>
        <v>3.1843055367183959E-2</v>
      </c>
      <c r="T45" s="235">
        <f t="shared" si="8"/>
        <v>3.1250437217977746E-2</v>
      </c>
      <c r="U45" s="235">
        <f t="shared" si="8"/>
        <v>3.1349405982438051E-2</v>
      </c>
      <c r="V45" s="235">
        <f t="shared" si="8"/>
        <v>3.1156355874945866E-2</v>
      </c>
      <c r="W45" s="235">
        <f t="shared" si="8"/>
        <v>3.1354172694645084E-2</v>
      </c>
    </row>
    <row r="46" spans="1:23" ht="12" customHeight="1" x14ac:dyDescent="0.25">
      <c r="A46" s="202" t="s">
        <v>96</v>
      </c>
      <c r="B46" s="235">
        <f t="shared" ref="B46:W46" si="9">IF(B10=0,0,B10/B$5)</f>
        <v>2.5759519911488359E-2</v>
      </c>
      <c r="C46" s="235">
        <f t="shared" si="9"/>
        <v>2.6440618590643509E-2</v>
      </c>
      <c r="D46" s="235">
        <f t="shared" si="9"/>
        <v>2.6349926577231338E-2</v>
      </c>
      <c r="E46" s="235">
        <f t="shared" si="9"/>
        <v>2.5456141465456585E-2</v>
      </c>
      <c r="F46" s="235">
        <f t="shared" si="9"/>
        <v>2.5770021028584531E-2</v>
      </c>
      <c r="G46" s="235">
        <f t="shared" si="9"/>
        <v>2.5991093946875595E-2</v>
      </c>
      <c r="H46" s="235">
        <f t="shared" si="9"/>
        <v>2.5360857008316959E-2</v>
      </c>
      <c r="I46" s="235">
        <f t="shared" si="9"/>
        <v>2.5649227669308855E-2</v>
      </c>
      <c r="J46" s="235">
        <f t="shared" si="9"/>
        <v>2.5577837923658277E-2</v>
      </c>
      <c r="K46" s="235">
        <f t="shared" si="9"/>
        <v>2.6233387283294479E-2</v>
      </c>
      <c r="L46" s="235">
        <f t="shared" si="9"/>
        <v>2.593998046073482E-2</v>
      </c>
      <c r="M46" s="235">
        <f t="shared" si="9"/>
        <v>2.5488748932026198E-2</v>
      </c>
      <c r="N46" s="235">
        <f t="shared" si="9"/>
        <v>2.5758473686110603E-2</v>
      </c>
      <c r="O46" s="235">
        <f t="shared" si="9"/>
        <v>2.5745788328264258E-2</v>
      </c>
      <c r="P46" s="235">
        <f t="shared" si="9"/>
        <v>2.5523271586612006E-2</v>
      </c>
      <c r="Q46" s="235">
        <f t="shared" si="9"/>
        <v>2.5223189794943132E-2</v>
      </c>
      <c r="R46" s="235">
        <f t="shared" si="9"/>
        <v>2.5609618252370972E-2</v>
      </c>
      <c r="S46" s="235">
        <f t="shared" si="9"/>
        <v>2.5568759395579017E-2</v>
      </c>
      <c r="T46" s="235">
        <f t="shared" si="9"/>
        <v>2.5175203119991461E-2</v>
      </c>
      <c r="U46" s="235">
        <f t="shared" si="9"/>
        <v>2.5168322501563242E-2</v>
      </c>
      <c r="V46" s="235">
        <f t="shared" si="9"/>
        <v>2.5104292938179722E-2</v>
      </c>
      <c r="W46" s="235">
        <f t="shared" si="9"/>
        <v>2.5224638511490496E-2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0.28394204272237661</v>
      </c>
      <c r="C47" s="236">
        <f t="shared" si="10"/>
        <v>0.28111917963144539</v>
      </c>
      <c r="D47" s="236">
        <f t="shared" si="10"/>
        <v>0.27991948647059123</v>
      </c>
      <c r="E47" s="236">
        <f t="shared" si="10"/>
        <v>0.3044155367078617</v>
      </c>
      <c r="F47" s="236">
        <f t="shared" si="10"/>
        <v>0.30786013603884516</v>
      </c>
      <c r="G47" s="236">
        <f t="shared" si="10"/>
        <v>0.32497034335501546</v>
      </c>
      <c r="H47" s="236">
        <f t="shared" si="10"/>
        <v>0.31820548442845797</v>
      </c>
      <c r="I47" s="236">
        <f t="shared" si="10"/>
        <v>0.33445457064041179</v>
      </c>
      <c r="J47" s="236">
        <f t="shared" si="10"/>
        <v>0.3351507596639694</v>
      </c>
      <c r="K47" s="236">
        <f t="shared" si="10"/>
        <v>0.35564843540487123</v>
      </c>
      <c r="L47" s="236">
        <f t="shared" si="10"/>
        <v>0.35159606123524906</v>
      </c>
      <c r="M47" s="236">
        <f t="shared" si="10"/>
        <v>0.34670174703355222</v>
      </c>
      <c r="N47" s="236">
        <f t="shared" si="10"/>
        <v>0.35501908197532245</v>
      </c>
      <c r="O47" s="236">
        <f t="shared" si="10"/>
        <v>0.35718151111345137</v>
      </c>
      <c r="P47" s="236">
        <f t="shared" si="10"/>
        <v>0.35385939665974792</v>
      </c>
      <c r="Q47" s="236">
        <f t="shared" si="10"/>
        <v>0.35364514194413788</v>
      </c>
      <c r="R47" s="236">
        <f t="shared" si="10"/>
        <v>0.35471315776959494</v>
      </c>
      <c r="S47" s="236">
        <f t="shared" si="10"/>
        <v>0.35471177213892735</v>
      </c>
      <c r="T47" s="236">
        <f t="shared" si="10"/>
        <v>0.35282890618996271</v>
      </c>
      <c r="U47" s="236">
        <f t="shared" si="10"/>
        <v>0.35417070354995989</v>
      </c>
      <c r="V47" s="236">
        <f t="shared" si="10"/>
        <v>0.35855544189816707</v>
      </c>
      <c r="W47" s="236">
        <f t="shared" si="10"/>
        <v>0.36116545570949171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0.59929367662565891</v>
      </c>
      <c r="C48" s="237">
        <f t="shared" si="11"/>
        <v>0.59831386990660085</v>
      </c>
      <c r="D48" s="237">
        <f t="shared" si="11"/>
        <v>0.59935353299590366</v>
      </c>
      <c r="E48" s="237">
        <f t="shared" si="11"/>
        <v>0.5788439811116336</v>
      </c>
      <c r="F48" s="237">
        <f t="shared" si="11"/>
        <v>0.57509798701481951</v>
      </c>
      <c r="G48" s="237">
        <f t="shared" si="11"/>
        <v>0.55635920374523029</v>
      </c>
      <c r="H48" s="237">
        <f t="shared" si="11"/>
        <v>0.56552133664096327</v>
      </c>
      <c r="I48" s="237">
        <f t="shared" si="11"/>
        <v>0.54945925061997947</v>
      </c>
      <c r="J48" s="237">
        <f t="shared" si="11"/>
        <v>0.54865482225922757</v>
      </c>
      <c r="K48" s="237">
        <f t="shared" si="11"/>
        <v>0.52850334463628301</v>
      </c>
      <c r="L48" s="237">
        <f t="shared" si="11"/>
        <v>0.53138254273102792</v>
      </c>
      <c r="M48" s="237">
        <f t="shared" si="11"/>
        <v>0.53767771749041249</v>
      </c>
      <c r="N48" s="237">
        <f t="shared" si="11"/>
        <v>0.52884236460246026</v>
      </c>
      <c r="O48" s="237">
        <f t="shared" si="11"/>
        <v>0.52676922583832952</v>
      </c>
      <c r="P48" s="237">
        <f t="shared" si="11"/>
        <v>0.52946075845267371</v>
      </c>
      <c r="Q48" s="237">
        <f t="shared" si="11"/>
        <v>0.53114704579634797</v>
      </c>
      <c r="R48" s="237">
        <f t="shared" si="11"/>
        <v>0.52988947345627302</v>
      </c>
      <c r="S48" s="237">
        <f t="shared" si="11"/>
        <v>0.52921862157884525</v>
      </c>
      <c r="T48" s="237">
        <f t="shared" si="11"/>
        <v>0.53262556369428615</v>
      </c>
      <c r="U48" s="237">
        <f t="shared" si="11"/>
        <v>0.53133402209649461</v>
      </c>
      <c r="V48" s="237">
        <f t="shared" si="11"/>
        <v>0.52859665501897657</v>
      </c>
      <c r="W48" s="237">
        <f t="shared" si="11"/>
        <v>0.52563887428096601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DE: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160586.29731513988</v>
      </c>
      <c r="C5" s="225">
        <f t="shared" si="0"/>
        <v>147620.46571140375</v>
      </c>
      <c r="D5" s="225">
        <f t="shared" si="0"/>
        <v>145784.22563577746</v>
      </c>
      <c r="E5" s="225">
        <f t="shared" si="0"/>
        <v>152660.80287362833</v>
      </c>
      <c r="F5" s="225">
        <f t="shared" si="0"/>
        <v>151385.86466122844</v>
      </c>
      <c r="G5" s="225">
        <f t="shared" si="0"/>
        <v>147117.83221247114</v>
      </c>
      <c r="H5" s="225">
        <f t="shared" si="0"/>
        <v>149433.25620284752</v>
      </c>
      <c r="I5" s="225">
        <f t="shared" si="0"/>
        <v>147307.77883378012</v>
      </c>
      <c r="J5" s="225">
        <f t="shared" si="0"/>
        <v>148951.29131548977</v>
      </c>
      <c r="K5" s="225">
        <f t="shared" si="0"/>
        <v>127590.02754137936</v>
      </c>
      <c r="L5" s="225">
        <f t="shared" si="0"/>
        <v>144380.52024948614</v>
      </c>
      <c r="M5" s="225">
        <f t="shared" si="0"/>
        <v>143349.01987444801</v>
      </c>
      <c r="N5" s="225">
        <f t="shared" si="0"/>
        <v>139587.80756109976</v>
      </c>
      <c r="O5" s="225">
        <f t="shared" si="0"/>
        <v>138877.35115004677</v>
      </c>
      <c r="P5" s="225">
        <f t="shared" si="0"/>
        <v>136341.7654149865</v>
      </c>
      <c r="Q5" s="225">
        <f t="shared" si="0"/>
        <v>138746.82370388781</v>
      </c>
      <c r="R5" s="225">
        <f t="shared" si="0"/>
        <v>138751.27015408294</v>
      </c>
      <c r="S5" s="225">
        <f t="shared" si="0"/>
        <v>144309.29460143688</v>
      </c>
      <c r="T5" s="225">
        <f t="shared" si="0"/>
        <v>144195.77162832799</v>
      </c>
      <c r="U5" s="225">
        <f t="shared" si="0"/>
        <v>138420.14172117182</v>
      </c>
      <c r="V5" s="225">
        <f t="shared" si="0"/>
        <v>135474.26366990886</v>
      </c>
      <c r="W5" s="225">
        <f t="shared" si="0"/>
        <v>138462.11650938264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1287.9482564369123</v>
      </c>
      <c r="C10" s="227">
        <f t="shared" si="1"/>
        <v>1209.9402999925771</v>
      </c>
      <c r="D10" s="227">
        <f t="shared" si="1"/>
        <v>1208.644800172083</v>
      </c>
      <c r="E10" s="227">
        <f t="shared" si="1"/>
        <v>1313.9800745053221</v>
      </c>
      <c r="F10" s="227">
        <f t="shared" si="1"/>
        <v>1321.4304385681589</v>
      </c>
      <c r="G10" s="227">
        <f t="shared" si="1"/>
        <v>1372.9957234831988</v>
      </c>
      <c r="H10" s="227">
        <f t="shared" si="1"/>
        <v>1323.3996548363434</v>
      </c>
      <c r="I10" s="227">
        <f t="shared" si="1"/>
        <v>1499.2147858007309</v>
      </c>
      <c r="J10" s="227">
        <f t="shared" si="1"/>
        <v>1523.5788616974153</v>
      </c>
      <c r="K10" s="227">
        <f t="shared" si="1"/>
        <v>1396.017213852685</v>
      </c>
      <c r="L10" s="227">
        <f t="shared" si="1"/>
        <v>1568.240990417346</v>
      </c>
      <c r="M10" s="227">
        <f t="shared" si="1"/>
        <v>1455.5701132574754</v>
      </c>
      <c r="N10" s="227">
        <f t="shared" si="1"/>
        <v>1491.9836432478305</v>
      </c>
      <c r="O10" s="227">
        <f t="shared" si="1"/>
        <v>1509.7005406625146</v>
      </c>
      <c r="P10" s="227">
        <f t="shared" si="1"/>
        <v>1417.6059081635337</v>
      </c>
      <c r="Q10" s="227">
        <f t="shared" si="1"/>
        <v>1447.3362937026543</v>
      </c>
      <c r="R10" s="227">
        <f t="shared" si="1"/>
        <v>1510.515337621084</v>
      </c>
      <c r="S10" s="227">
        <f t="shared" si="1"/>
        <v>1558.6001162296768</v>
      </c>
      <c r="T10" s="227">
        <f t="shared" si="1"/>
        <v>1522.4569225065666</v>
      </c>
      <c r="U10" s="227">
        <f t="shared" si="1"/>
        <v>1496.8219587071255</v>
      </c>
      <c r="V10" s="227">
        <f t="shared" si="1"/>
        <v>1565.3225272845709</v>
      </c>
      <c r="W10" s="227">
        <f t="shared" si="1"/>
        <v>1596.6785220622346</v>
      </c>
      <c r="DA10" s="90"/>
    </row>
    <row r="11" spans="1:105" ht="12" customHeight="1" x14ac:dyDescent="0.25">
      <c r="A11" s="37" t="s">
        <v>83</v>
      </c>
      <c r="B11" s="228">
        <v>209.08461337231506</v>
      </c>
      <c r="C11" s="228">
        <v>195.56129895122993</v>
      </c>
      <c r="D11" s="228">
        <v>197.88345475612562</v>
      </c>
      <c r="E11" s="228">
        <v>195.72635883748276</v>
      </c>
      <c r="F11" s="228">
        <v>173.60193959209056</v>
      </c>
      <c r="G11" s="228">
        <v>169.51970057740783</v>
      </c>
      <c r="H11" s="228">
        <v>162.54287447333465</v>
      </c>
      <c r="I11" s="228">
        <v>163.79709182160241</v>
      </c>
      <c r="J11" s="228">
        <v>173.07158373579608</v>
      </c>
      <c r="K11" s="228">
        <v>166.29433982087866</v>
      </c>
      <c r="L11" s="228">
        <v>166.73858106460747</v>
      </c>
      <c r="M11" s="228">
        <v>124.89033226222239</v>
      </c>
      <c r="N11" s="228">
        <v>118.25929196798285</v>
      </c>
      <c r="O11" s="228">
        <v>104.73188611794058</v>
      </c>
      <c r="P11" s="228">
        <v>78.486057243102138</v>
      </c>
      <c r="Q11" s="228">
        <v>66.814850031973691</v>
      </c>
      <c r="R11" s="228">
        <v>72.212039516075549</v>
      </c>
      <c r="S11" s="228">
        <v>69.117517031724532</v>
      </c>
      <c r="T11" s="228">
        <v>162.66073343016626</v>
      </c>
      <c r="U11" s="228">
        <v>173.66473047050684</v>
      </c>
      <c r="V11" s="228">
        <v>184.72664615341341</v>
      </c>
      <c r="W11" s="228">
        <v>190.85072014163921</v>
      </c>
      <c r="DA11" s="69"/>
    </row>
    <row r="12" spans="1:105" ht="12" customHeight="1" x14ac:dyDescent="0.25">
      <c r="A12" s="37" t="s">
        <v>72</v>
      </c>
      <c r="B12" s="228">
        <v>1078.8636430645972</v>
      </c>
      <c r="C12" s="228">
        <v>1014.3790010413472</v>
      </c>
      <c r="D12" s="228">
        <v>1010.7613454159574</v>
      </c>
      <c r="E12" s="228">
        <v>1118.2537156678393</v>
      </c>
      <c r="F12" s="228">
        <v>1147.8284989760684</v>
      </c>
      <c r="G12" s="228">
        <v>1203.4760229057911</v>
      </c>
      <c r="H12" s="228">
        <v>1160.8567803630087</v>
      </c>
      <c r="I12" s="228">
        <v>1335.4176939791284</v>
      </c>
      <c r="J12" s="228">
        <v>1350.5072779616191</v>
      </c>
      <c r="K12" s="228">
        <v>1229.7228740318064</v>
      </c>
      <c r="L12" s="228">
        <v>1401.5024093527386</v>
      </c>
      <c r="M12" s="228">
        <v>1330.6797809952529</v>
      </c>
      <c r="N12" s="228">
        <v>1373.7243512798477</v>
      </c>
      <c r="O12" s="228">
        <v>1404.9686545445741</v>
      </c>
      <c r="P12" s="228">
        <v>1339.1198509204316</v>
      </c>
      <c r="Q12" s="228">
        <v>1380.5214436706806</v>
      </c>
      <c r="R12" s="228">
        <v>1438.3032981050085</v>
      </c>
      <c r="S12" s="228">
        <v>1489.4825991979524</v>
      </c>
      <c r="T12" s="228">
        <v>1359.7961890764004</v>
      </c>
      <c r="U12" s="228">
        <v>1323.1572282366187</v>
      </c>
      <c r="V12" s="228">
        <v>1380.5958811311575</v>
      </c>
      <c r="W12" s="228">
        <v>1405.8278019205954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33137.70458012099</v>
      </c>
      <c r="C16" s="230">
        <f t="shared" si="2"/>
        <v>31350.20895662707</v>
      </c>
      <c r="D16" s="230">
        <f t="shared" si="2"/>
        <v>31179.460446938854</v>
      </c>
      <c r="E16" s="230">
        <f t="shared" si="2"/>
        <v>31218.571935274565</v>
      </c>
      <c r="F16" s="230">
        <f t="shared" si="2"/>
        <v>30907.869460732811</v>
      </c>
      <c r="G16" s="230">
        <f t="shared" si="2"/>
        <v>31762.181170520267</v>
      </c>
      <c r="H16" s="230">
        <f t="shared" si="2"/>
        <v>29704.117189582914</v>
      </c>
      <c r="I16" s="230">
        <f t="shared" si="2"/>
        <v>31760.643869520121</v>
      </c>
      <c r="J16" s="230">
        <f t="shared" si="2"/>
        <v>32528.800748694477</v>
      </c>
      <c r="K16" s="230">
        <f t="shared" si="2"/>
        <v>29120.803570625612</v>
      </c>
      <c r="L16" s="230">
        <f t="shared" si="2"/>
        <v>32885.633852831212</v>
      </c>
      <c r="M16" s="230">
        <f t="shared" si="2"/>
        <v>31215.2198717151</v>
      </c>
      <c r="N16" s="230">
        <f t="shared" si="2"/>
        <v>30851.598126403827</v>
      </c>
      <c r="O16" s="230">
        <f t="shared" si="2"/>
        <v>30913.205694180208</v>
      </c>
      <c r="P16" s="230">
        <f t="shared" si="2"/>
        <v>30783.476793696987</v>
      </c>
      <c r="Q16" s="230">
        <f t="shared" si="2"/>
        <v>31945.810400877155</v>
      </c>
      <c r="R16" s="230">
        <f t="shared" si="2"/>
        <v>31796.476486142157</v>
      </c>
      <c r="S16" s="230">
        <f t="shared" si="2"/>
        <v>32273.201043324796</v>
      </c>
      <c r="T16" s="230">
        <f t="shared" si="2"/>
        <v>31234.607805194926</v>
      </c>
      <c r="U16" s="230">
        <f t="shared" si="2"/>
        <v>30805.761247509181</v>
      </c>
      <c r="V16" s="230">
        <f t="shared" si="2"/>
        <v>31253.437140501683</v>
      </c>
      <c r="W16" s="230">
        <f t="shared" si="2"/>
        <v>31770.888526132636</v>
      </c>
      <c r="DA16" s="92"/>
    </row>
    <row r="17" spans="1:105" ht="12" customHeight="1" x14ac:dyDescent="0.25">
      <c r="A17" s="46" t="s">
        <v>30</v>
      </c>
      <c r="B17" s="231">
        <v>3858.755258163389</v>
      </c>
      <c r="C17" s="231">
        <v>4247.713929846801</v>
      </c>
      <c r="D17" s="231">
        <v>4122.6915754034117</v>
      </c>
      <c r="E17" s="231">
        <v>4488.1070736883939</v>
      </c>
      <c r="F17" s="231">
        <v>4182.5140612521618</v>
      </c>
      <c r="G17" s="231">
        <v>3616.0204867571524</v>
      </c>
      <c r="H17" s="231">
        <v>3626.4951255994133</v>
      </c>
      <c r="I17" s="231">
        <v>3358.7541413099502</v>
      </c>
      <c r="J17" s="231">
        <v>3593.4914237032117</v>
      </c>
      <c r="K17" s="231">
        <v>3310.2211984949445</v>
      </c>
      <c r="L17" s="231">
        <v>3947.324405018147</v>
      </c>
      <c r="M17" s="231">
        <v>3773.4398065644286</v>
      </c>
      <c r="N17" s="231">
        <v>3715.8840082823053</v>
      </c>
      <c r="O17" s="231">
        <v>3848.6154553889801</v>
      </c>
      <c r="P17" s="231">
        <v>4061.4522678671233</v>
      </c>
      <c r="Q17" s="231">
        <v>4980.134186928567</v>
      </c>
      <c r="R17" s="231">
        <v>4844.962124021692</v>
      </c>
      <c r="S17" s="231">
        <v>4751.8803240289362</v>
      </c>
      <c r="T17" s="231">
        <v>3564.9608192744472</v>
      </c>
      <c r="U17" s="231">
        <v>3234.446356497991</v>
      </c>
      <c r="V17" s="231">
        <v>3278.7562585798278</v>
      </c>
      <c r="W17" s="231">
        <v>2500.7654026205123</v>
      </c>
      <c r="DA17" s="73"/>
    </row>
    <row r="18" spans="1:105" ht="12" customHeight="1" x14ac:dyDescent="0.25">
      <c r="A18" s="46" t="s">
        <v>32</v>
      </c>
      <c r="B18" s="231">
        <v>199.58399999997874</v>
      </c>
      <c r="C18" s="231">
        <v>42.767999999993094</v>
      </c>
      <c r="D18" s="231">
        <v>5.7023999999993151</v>
      </c>
      <c r="E18" s="231">
        <v>1203.332267519904</v>
      </c>
      <c r="F18" s="231">
        <v>920.97139967991893</v>
      </c>
      <c r="G18" s="231">
        <v>957.88562687991032</v>
      </c>
      <c r="H18" s="231">
        <v>1017.1198771199522</v>
      </c>
      <c r="I18" s="231">
        <v>1006.3155916799647</v>
      </c>
      <c r="J18" s="231">
        <v>1000.0170316799018</v>
      </c>
      <c r="K18" s="231">
        <v>806.85165312003198</v>
      </c>
      <c r="L18" s="231">
        <v>899.76158207990568</v>
      </c>
      <c r="M18" s="231">
        <v>863.08685567999498</v>
      </c>
      <c r="N18" s="231">
        <v>784.84640255989893</v>
      </c>
      <c r="O18" s="231">
        <v>757.95160319995898</v>
      </c>
      <c r="P18" s="231">
        <v>846.10116863999963</v>
      </c>
      <c r="Q18" s="231">
        <v>999.59463935985218</v>
      </c>
      <c r="R18" s="231">
        <v>1015.027199999898</v>
      </c>
      <c r="S18" s="231">
        <v>695.52006911992498</v>
      </c>
      <c r="T18" s="231">
        <v>731.07463679991622</v>
      </c>
      <c r="U18" s="231">
        <v>835.88827391990833</v>
      </c>
      <c r="V18" s="231">
        <v>773.00013311990608</v>
      </c>
      <c r="W18" s="231">
        <v>793.96277759990221</v>
      </c>
      <c r="DA18" s="73"/>
    </row>
    <row r="19" spans="1:105" ht="12" customHeight="1" x14ac:dyDescent="0.25">
      <c r="A19" s="46" t="s">
        <v>33</v>
      </c>
      <c r="B19" s="231">
        <v>711.02413336939605</v>
      </c>
      <c r="C19" s="231">
        <v>834.92984932738864</v>
      </c>
      <c r="D19" s="231">
        <v>718.37448091308761</v>
      </c>
      <c r="E19" s="231">
        <v>446.244047531033</v>
      </c>
      <c r="F19" s="231">
        <v>171.08993684850694</v>
      </c>
      <c r="G19" s="231">
        <v>128.86051536684209</v>
      </c>
      <c r="H19" s="231">
        <v>194.34627303313073</v>
      </c>
      <c r="I19" s="231">
        <v>427.03500186019699</v>
      </c>
      <c r="J19" s="231">
        <v>176.43649606097014</v>
      </c>
      <c r="K19" s="231">
        <v>162.96658466057207</v>
      </c>
      <c r="L19" s="231">
        <v>235.77822587232552</v>
      </c>
      <c r="M19" s="231">
        <v>158.49242443456697</v>
      </c>
      <c r="N19" s="231">
        <v>122.34881099966421</v>
      </c>
      <c r="O19" s="231">
        <v>92.489584201865242</v>
      </c>
      <c r="P19" s="231">
        <v>82.351349816150886</v>
      </c>
      <c r="Q19" s="231">
        <v>106.5651777737327</v>
      </c>
      <c r="R19" s="231">
        <v>61.069383015715523</v>
      </c>
      <c r="S19" s="231">
        <v>61.528906189224145</v>
      </c>
      <c r="T19" s="231">
        <v>66.293694842109872</v>
      </c>
      <c r="U19" s="231">
        <v>63.85692522856337</v>
      </c>
      <c r="V19" s="231">
        <v>53.813202273880286</v>
      </c>
      <c r="W19" s="231">
        <v>97.758441255351642</v>
      </c>
      <c r="DA19" s="73"/>
    </row>
    <row r="20" spans="1:105" ht="12" customHeight="1" x14ac:dyDescent="0.25">
      <c r="A20" s="46" t="s">
        <v>83</v>
      </c>
      <c r="B20" s="231">
        <v>2799.4800181440223</v>
      </c>
      <c r="C20" s="231">
        <v>2748.6459015568194</v>
      </c>
      <c r="D20" s="231">
        <v>2683.4037198044248</v>
      </c>
      <c r="E20" s="231">
        <v>2729.0417485455328</v>
      </c>
      <c r="F20" s="231">
        <v>2407.312617593614</v>
      </c>
      <c r="G20" s="231">
        <v>2334.9466986683506</v>
      </c>
      <c r="H20" s="231">
        <v>2315.3476055778538</v>
      </c>
      <c r="I20" s="231">
        <v>2201.9422695042913</v>
      </c>
      <c r="J20" s="231">
        <v>2501.9507588952692</v>
      </c>
      <c r="K20" s="231">
        <v>2107.0709415828924</v>
      </c>
      <c r="L20" s="231">
        <v>2170.3149153355425</v>
      </c>
      <c r="M20" s="231">
        <v>1763.251525576444</v>
      </c>
      <c r="N20" s="231">
        <v>1561.0799863698403</v>
      </c>
      <c r="O20" s="231">
        <v>1400.650172001785</v>
      </c>
      <c r="P20" s="231">
        <v>1120.3401081303944</v>
      </c>
      <c r="Q20" s="231">
        <v>940.09294960995771</v>
      </c>
      <c r="R20" s="231">
        <v>979.03430824654117</v>
      </c>
      <c r="S20" s="231">
        <v>957.13809944878926</v>
      </c>
      <c r="T20" s="231">
        <v>2682.0793986920798</v>
      </c>
      <c r="U20" s="231">
        <v>2684.8596900369407</v>
      </c>
      <c r="V20" s="231">
        <v>2779.7146655372635</v>
      </c>
      <c r="W20" s="231">
        <v>2668.6367660745586</v>
      </c>
      <c r="DA20" s="73"/>
    </row>
    <row r="21" spans="1:105" ht="12" customHeight="1" x14ac:dyDescent="0.25">
      <c r="A21" s="46" t="s">
        <v>70</v>
      </c>
      <c r="B21" s="231">
        <v>1927.3003574571621</v>
      </c>
      <c r="C21" s="231">
        <v>2106.9572281348137</v>
      </c>
      <c r="D21" s="231">
        <v>2037.7063327598087</v>
      </c>
      <c r="E21" s="231">
        <v>3077.3920293849187</v>
      </c>
      <c r="F21" s="231">
        <v>3010.5215179291163</v>
      </c>
      <c r="G21" s="231">
        <v>3051.4445346109401</v>
      </c>
      <c r="H21" s="231">
        <v>2772.0948249452545</v>
      </c>
      <c r="I21" s="231">
        <v>2781.4635007909387</v>
      </c>
      <c r="J21" s="231">
        <v>2827.4584430262989</v>
      </c>
      <c r="K21" s="231">
        <v>2505.9241208919843</v>
      </c>
      <c r="L21" s="231">
        <v>2283.6576267590594</v>
      </c>
      <c r="M21" s="231">
        <v>2108.4120318734294</v>
      </c>
      <c r="N21" s="231">
        <v>2150.2796387493413</v>
      </c>
      <c r="O21" s="231">
        <v>2179.0526422521466</v>
      </c>
      <c r="P21" s="231">
        <v>2168.8225320765291</v>
      </c>
      <c r="Q21" s="231">
        <v>2368.4631565858435</v>
      </c>
      <c r="R21" s="231">
        <v>1254.5845914720694</v>
      </c>
      <c r="S21" s="231">
        <v>1261.3103444234687</v>
      </c>
      <c r="T21" s="231">
        <v>1066.3105788597452</v>
      </c>
      <c r="U21" s="231">
        <v>974.55180146792054</v>
      </c>
      <c r="V21" s="231">
        <v>780.33847237090072</v>
      </c>
      <c r="W21" s="231">
        <v>856.91928778876286</v>
      </c>
      <c r="DA21" s="73"/>
    </row>
    <row r="22" spans="1:105" ht="12" customHeight="1" x14ac:dyDescent="0.25">
      <c r="A22" s="46" t="s">
        <v>34</v>
      </c>
      <c r="B22" s="231">
        <v>1669.7462740556023</v>
      </c>
      <c r="C22" s="231">
        <v>45.451872214373466</v>
      </c>
      <c r="D22" s="231">
        <v>93.692591512433196</v>
      </c>
      <c r="E22" s="231">
        <v>480.99154194387876</v>
      </c>
      <c r="F22" s="231">
        <v>541.11139982282509</v>
      </c>
      <c r="G22" s="231">
        <v>553.84421038982146</v>
      </c>
      <c r="H22" s="231">
        <v>139.25301147030649</v>
      </c>
      <c r="I22" s="231">
        <v>133.77408475764165</v>
      </c>
      <c r="J22" s="231">
        <v>450.92963930482654</v>
      </c>
      <c r="K22" s="231">
        <v>381.11132828987729</v>
      </c>
      <c r="L22" s="231">
        <v>214.99148053670547</v>
      </c>
      <c r="M22" s="231">
        <v>225.77267840778129</v>
      </c>
      <c r="N22" s="231">
        <v>136.45813860493561</v>
      </c>
      <c r="O22" s="231">
        <v>134.34699188778424</v>
      </c>
      <c r="P22" s="231">
        <v>126.33677906204485</v>
      </c>
      <c r="Q22" s="231">
        <v>248.99454599330699</v>
      </c>
      <c r="R22" s="231">
        <v>262.48870249657455</v>
      </c>
      <c r="S22" s="231">
        <v>198.87261846824759</v>
      </c>
      <c r="T22" s="231">
        <v>386.49806963113912</v>
      </c>
      <c r="U22" s="231">
        <v>387.93302903372671</v>
      </c>
      <c r="V22" s="231">
        <v>533.05070806436754</v>
      </c>
      <c r="W22" s="231">
        <v>1172.0734097806321</v>
      </c>
      <c r="DA22" s="73"/>
    </row>
    <row r="23" spans="1:105" ht="12" customHeight="1" x14ac:dyDescent="0.25">
      <c r="A23" s="46" t="s">
        <v>72</v>
      </c>
      <c r="B23" s="231">
        <v>19161.563019960962</v>
      </c>
      <c r="C23" s="231">
        <v>18803.407138821742</v>
      </c>
      <c r="D23" s="231">
        <v>19051.939623425882</v>
      </c>
      <c r="E23" s="231">
        <v>16700.515416236412</v>
      </c>
      <c r="F23" s="231">
        <v>17728.480776634373</v>
      </c>
      <c r="G23" s="231">
        <v>19187.122536224742</v>
      </c>
      <c r="H23" s="231">
        <v>17407.037625941412</v>
      </c>
      <c r="I23" s="231">
        <v>19866.255366859736</v>
      </c>
      <c r="J23" s="231">
        <v>19426.730628732323</v>
      </c>
      <c r="K23" s="231">
        <v>17377.110311369466</v>
      </c>
      <c r="L23" s="231">
        <v>20166.689403159344</v>
      </c>
      <c r="M23" s="231">
        <v>19269.62859755056</v>
      </c>
      <c r="N23" s="231">
        <v>19401.766372052516</v>
      </c>
      <c r="O23" s="231">
        <v>19397.978177578836</v>
      </c>
      <c r="P23" s="231">
        <v>19356.901142832747</v>
      </c>
      <c r="Q23" s="231">
        <v>19061.511672184115</v>
      </c>
      <c r="R23" s="231">
        <v>19656.650737118205</v>
      </c>
      <c r="S23" s="231">
        <v>20972.084078124211</v>
      </c>
      <c r="T23" s="231">
        <v>19120.695140357744</v>
      </c>
      <c r="U23" s="231">
        <v>19186.073451166179</v>
      </c>
      <c r="V23" s="231">
        <v>19711.880932736927</v>
      </c>
      <c r="W23" s="231">
        <v>20384.675649258545</v>
      </c>
      <c r="DA23" s="73"/>
    </row>
    <row r="24" spans="1:105" ht="12" customHeight="1" x14ac:dyDescent="0.25">
      <c r="A24" s="46" t="s">
        <v>36</v>
      </c>
      <c r="B24" s="231">
        <v>2810.2515189704777</v>
      </c>
      <c r="C24" s="231">
        <v>2520.3350367251364</v>
      </c>
      <c r="D24" s="231">
        <v>2465.9497231198075</v>
      </c>
      <c r="E24" s="231">
        <v>1843.620460337158</v>
      </c>
      <c r="F24" s="231">
        <v>1739.4743822069329</v>
      </c>
      <c r="G24" s="231">
        <v>1794.9665445774472</v>
      </c>
      <c r="H24" s="231">
        <v>2004.1031749768908</v>
      </c>
      <c r="I24" s="231">
        <v>1599.9121177945242</v>
      </c>
      <c r="J24" s="231">
        <v>1613.3048978076015</v>
      </c>
      <c r="K24" s="231">
        <v>1234.7747829614534</v>
      </c>
      <c r="L24" s="231">
        <v>1744.5705074382897</v>
      </c>
      <c r="M24" s="231">
        <v>1932.9619938903693</v>
      </c>
      <c r="N24" s="231">
        <v>1679.0615394746451</v>
      </c>
      <c r="O24" s="231">
        <v>1718.1249488746398</v>
      </c>
      <c r="P24" s="231">
        <v>1602.8128361733748</v>
      </c>
      <c r="Q24" s="231">
        <v>1704.9950000262456</v>
      </c>
      <c r="R24" s="231">
        <v>1493.4628770481481</v>
      </c>
      <c r="S24" s="231">
        <v>1513.4535771827839</v>
      </c>
      <c r="T24" s="231">
        <v>1834.4434818131083</v>
      </c>
      <c r="U24" s="231">
        <v>1604.0377636314854</v>
      </c>
      <c r="V24" s="231">
        <v>1440.3269864071087</v>
      </c>
      <c r="W24" s="231">
        <v>1350.3010176196638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249.32735008733141</v>
      </c>
      <c r="F25" s="231">
        <v>206.39336876536154</v>
      </c>
      <c r="G25" s="231">
        <v>137.09001704505826</v>
      </c>
      <c r="H25" s="231">
        <v>228.31967091870305</v>
      </c>
      <c r="I25" s="231">
        <v>385.19179496288132</v>
      </c>
      <c r="J25" s="231">
        <v>938.48142948407508</v>
      </c>
      <c r="K25" s="231">
        <v>1234.7726492543923</v>
      </c>
      <c r="L25" s="231">
        <v>1222.545706631895</v>
      </c>
      <c r="M25" s="231">
        <v>1120.1739577375261</v>
      </c>
      <c r="N25" s="231">
        <v>1299.8732293106807</v>
      </c>
      <c r="O25" s="231">
        <v>1383.9961187942099</v>
      </c>
      <c r="P25" s="231">
        <v>1418.3586090986221</v>
      </c>
      <c r="Q25" s="231">
        <v>1535.4590724155323</v>
      </c>
      <c r="R25" s="231">
        <v>2229.1965627233158</v>
      </c>
      <c r="S25" s="231">
        <v>1861.4130263392119</v>
      </c>
      <c r="T25" s="231">
        <v>1782.2519849246387</v>
      </c>
      <c r="U25" s="231">
        <v>1834.1139565264693</v>
      </c>
      <c r="V25" s="231">
        <v>1902.5557814115007</v>
      </c>
      <c r="W25" s="231">
        <v>1945.7957741347143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68702.596953031971</v>
      </c>
      <c r="C27" s="230">
        <f t="shared" si="3"/>
        <v>63571.23985702412</v>
      </c>
      <c r="D27" s="230">
        <f t="shared" si="3"/>
        <v>63806.014738636528</v>
      </c>
      <c r="E27" s="230">
        <f t="shared" si="3"/>
        <v>66135.43754847844</v>
      </c>
      <c r="F27" s="230">
        <f t="shared" si="3"/>
        <v>65000.102494377454</v>
      </c>
      <c r="G27" s="230">
        <f t="shared" si="3"/>
        <v>61773.640179087677</v>
      </c>
      <c r="H27" s="230">
        <f t="shared" si="3"/>
        <v>65780.752514058287</v>
      </c>
      <c r="I27" s="230">
        <f t="shared" si="3"/>
        <v>62859.611261329264</v>
      </c>
      <c r="J27" s="230">
        <f t="shared" si="3"/>
        <v>66093.578707057866</v>
      </c>
      <c r="K27" s="230">
        <f t="shared" si="3"/>
        <v>56480.539731451063</v>
      </c>
      <c r="L27" s="230">
        <f t="shared" si="3"/>
        <v>64008.081107637605</v>
      </c>
      <c r="M27" s="230">
        <f t="shared" si="3"/>
        <v>64619.767715475427</v>
      </c>
      <c r="N27" s="230">
        <f t="shared" si="3"/>
        <v>61986.51975280809</v>
      </c>
      <c r="O27" s="230">
        <f t="shared" si="3"/>
        <v>61418.937985184057</v>
      </c>
      <c r="P27" s="230">
        <f t="shared" si="3"/>
        <v>59117.56455472597</v>
      </c>
      <c r="Q27" s="230">
        <f t="shared" si="3"/>
        <v>61771.490718098001</v>
      </c>
      <c r="R27" s="230">
        <f t="shared" si="3"/>
        <v>60105.043725879717</v>
      </c>
      <c r="S27" s="230">
        <f t="shared" si="3"/>
        <v>61275.222644652385</v>
      </c>
      <c r="T27" s="230">
        <f t="shared" si="3"/>
        <v>64262.922918456512</v>
      </c>
      <c r="U27" s="230">
        <f t="shared" si="3"/>
        <v>61169.608529985511</v>
      </c>
      <c r="V27" s="230">
        <f t="shared" si="3"/>
        <v>60617.410465732595</v>
      </c>
      <c r="W27" s="230">
        <f t="shared" si="3"/>
        <v>60354.946324107761</v>
      </c>
      <c r="DA27" s="92"/>
    </row>
    <row r="28" spans="1:105" ht="12" customHeight="1" x14ac:dyDescent="0.25">
      <c r="A28" s="18" t="s">
        <v>30</v>
      </c>
      <c r="B28" s="232">
        <v>9626.5339796975604</v>
      </c>
      <c r="C28" s="232">
        <v>8632.2437150820642</v>
      </c>
      <c r="D28" s="232">
        <v>8603.0186727052951</v>
      </c>
      <c r="E28" s="232">
        <v>11338.509200898308</v>
      </c>
      <c r="F28" s="232">
        <v>11544.584041142622</v>
      </c>
      <c r="G28" s="232">
        <v>9169.5214363061623</v>
      </c>
      <c r="H28" s="232">
        <v>9397.9076942357951</v>
      </c>
      <c r="I28" s="232">
        <v>9908.0741715543172</v>
      </c>
      <c r="J28" s="232">
        <v>9924.6477848638624</v>
      </c>
      <c r="K28" s="232">
        <v>8365.7721502040276</v>
      </c>
      <c r="L28" s="232">
        <v>8996.6132795610429</v>
      </c>
      <c r="M28" s="232">
        <v>11336.963130747565</v>
      </c>
      <c r="N28" s="232">
        <v>10458.747225154028</v>
      </c>
      <c r="O28" s="232">
        <v>10278.448351094123</v>
      </c>
      <c r="P28" s="232">
        <v>10108.785692559888</v>
      </c>
      <c r="Q28" s="232">
        <v>11415.81856576805</v>
      </c>
      <c r="R28" s="232">
        <v>12044.383783962867</v>
      </c>
      <c r="S28" s="232">
        <v>11936.060321082763</v>
      </c>
      <c r="T28" s="232">
        <v>9888.9118508530901</v>
      </c>
      <c r="U28" s="232">
        <v>9574.3501520531918</v>
      </c>
      <c r="V28" s="232">
        <v>10331.536556506788</v>
      </c>
      <c r="W28" s="232">
        <v>9274.7497811265584</v>
      </c>
      <c r="DA28" s="71"/>
    </row>
    <row r="29" spans="1:105" ht="12" customHeight="1" x14ac:dyDescent="0.25">
      <c r="A29" s="18" t="s">
        <v>40</v>
      </c>
      <c r="B29" s="232">
        <v>4696.5386324985666</v>
      </c>
      <c r="C29" s="232">
        <v>3526.63342019933</v>
      </c>
      <c r="D29" s="232">
        <v>3589.8295289992489</v>
      </c>
      <c r="E29" s="232">
        <v>4910.6663794307806</v>
      </c>
      <c r="F29" s="232">
        <v>1051.6208834997719</v>
      </c>
      <c r="G29" s="232">
        <v>1110.561157067744</v>
      </c>
      <c r="H29" s="232">
        <v>3917.9857694992502</v>
      </c>
      <c r="I29" s="232">
        <v>2105.6304741112881</v>
      </c>
      <c r="J29" s="232">
        <v>449.6558901119314</v>
      </c>
      <c r="K29" s="232">
        <v>688.43887199968594</v>
      </c>
      <c r="L29" s="232">
        <v>697.74209999982179</v>
      </c>
      <c r="M29" s="232">
        <v>1184.6109021115899</v>
      </c>
      <c r="N29" s="232">
        <v>310.10747011191222</v>
      </c>
      <c r="O29" s="232">
        <v>778.37020588776682</v>
      </c>
      <c r="P29" s="232">
        <v>151.9011196559666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1211.0779399902976</v>
      </c>
      <c r="C30" s="232">
        <v>1230.4340854328623</v>
      </c>
      <c r="D30" s="232">
        <v>1042.5575724471303</v>
      </c>
      <c r="E30" s="232">
        <v>968.83145398884699</v>
      </c>
      <c r="F30" s="232">
        <v>424.16353455149607</v>
      </c>
      <c r="G30" s="232">
        <v>283.32652931317477</v>
      </c>
      <c r="H30" s="232">
        <v>414.78917312683171</v>
      </c>
      <c r="I30" s="232">
        <v>544.35476789984921</v>
      </c>
      <c r="J30" s="232">
        <v>445.20592537901371</v>
      </c>
      <c r="K30" s="232">
        <v>432.46793325951251</v>
      </c>
      <c r="L30" s="232">
        <v>455.50622688770551</v>
      </c>
      <c r="M30" s="232">
        <v>373.0413040054554</v>
      </c>
      <c r="N30" s="232">
        <v>348.18927720032548</v>
      </c>
      <c r="O30" s="232">
        <v>157.30191227812671</v>
      </c>
      <c r="P30" s="232">
        <v>132.34301802383897</v>
      </c>
      <c r="Q30" s="232">
        <v>133.89299578630707</v>
      </c>
      <c r="R30" s="232">
        <v>118.31659738428152</v>
      </c>
      <c r="S30" s="232">
        <v>117.85707421075792</v>
      </c>
      <c r="T30" s="232">
        <v>121.24619375786463</v>
      </c>
      <c r="U30" s="232">
        <v>112.81108577142078</v>
      </c>
      <c r="V30" s="232">
        <v>111.98293112609969</v>
      </c>
      <c r="W30" s="232">
        <v>114.24317194461673</v>
      </c>
      <c r="DA30" s="71"/>
    </row>
    <row r="31" spans="1:105" ht="12" customHeight="1" x14ac:dyDescent="0.25">
      <c r="A31" s="18" t="s">
        <v>83</v>
      </c>
      <c r="B31" s="232">
        <v>4679.9771499220569</v>
      </c>
      <c r="C31" s="232">
        <v>4224.9677994905933</v>
      </c>
      <c r="D31" s="232">
        <v>4246.4661329216788</v>
      </c>
      <c r="E31" s="232">
        <v>3096.1390061371053</v>
      </c>
      <c r="F31" s="232">
        <v>2912.5672220548827</v>
      </c>
      <c r="G31" s="232">
        <v>2918.9900797142614</v>
      </c>
      <c r="H31" s="232">
        <v>2733.1799564684015</v>
      </c>
      <c r="I31" s="232">
        <v>2888.59848015424</v>
      </c>
      <c r="J31" s="232">
        <v>3515.1455914482103</v>
      </c>
      <c r="K31" s="232">
        <v>3164.9547979963677</v>
      </c>
      <c r="L31" s="232">
        <v>3063.2508821596539</v>
      </c>
      <c r="M31" s="232">
        <v>2161.85861304134</v>
      </c>
      <c r="N31" s="232">
        <v>1960.3202901418992</v>
      </c>
      <c r="O31" s="232">
        <v>1775.0795684008958</v>
      </c>
      <c r="P31" s="232">
        <v>1317.9736063465737</v>
      </c>
      <c r="Q31" s="232">
        <v>1321.720268358737</v>
      </c>
      <c r="R31" s="232">
        <v>1228.6161249179681</v>
      </c>
      <c r="S31" s="232">
        <v>1179.0775800795325</v>
      </c>
      <c r="T31" s="232">
        <v>3069.2239644367983</v>
      </c>
      <c r="U31" s="232">
        <v>3016.5807468517983</v>
      </c>
      <c r="V31" s="232">
        <v>3136.7917727482891</v>
      </c>
      <c r="W31" s="232">
        <v>3294.6176969827943</v>
      </c>
      <c r="DA31" s="71"/>
    </row>
    <row r="32" spans="1:105" ht="12" customHeight="1" x14ac:dyDescent="0.25">
      <c r="A32" s="18" t="s">
        <v>70</v>
      </c>
      <c r="B32" s="232">
        <v>2309.7304115830975</v>
      </c>
      <c r="C32" s="232">
        <v>2489.6735074654653</v>
      </c>
      <c r="D32" s="232">
        <v>3396.94980668064</v>
      </c>
      <c r="E32" s="232">
        <v>2862.0383030144735</v>
      </c>
      <c r="F32" s="232">
        <v>2760.453937430364</v>
      </c>
      <c r="G32" s="232">
        <v>2704.2982292283923</v>
      </c>
      <c r="H32" s="232">
        <v>3066.6358473741338</v>
      </c>
      <c r="I32" s="232">
        <v>2904.3018920888567</v>
      </c>
      <c r="J32" s="232">
        <v>2782.7888224933358</v>
      </c>
      <c r="K32" s="232">
        <v>2615.6900095875717</v>
      </c>
      <c r="L32" s="232">
        <v>2316.4262943605354</v>
      </c>
      <c r="M32" s="232">
        <v>2260.5748392462147</v>
      </c>
      <c r="N32" s="232">
        <v>2103.1577321303494</v>
      </c>
      <c r="O32" s="232">
        <v>2068.1395703073554</v>
      </c>
      <c r="P32" s="232">
        <v>2046.4088365630498</v>
      </c>
      <c r="Q32" s="232">
        <v>2269.4366707738845</v>
      </c>
      <c r="R32" s="232">
        <v>1433.929455167704</v>
      </c>
      <c r="S32" s="232">
        <v>1308.546808696311</v>
      </c>
      <c r="T32" s="232">
        <v>1169.4338085000522</v>
      </c>
      <c r="U32" s="232">
        <v>1033.2466756519157</v>
      </c>
      <c r="V32" s="232">
        <v>1545.9600140288253</v>
      </c>
      <c r="W32" s="232">
        <v>872.97256981104874</v>
      </c>
      <c r="DA32" s="71"/>
    </row>
    <row r="33" spans="1:105" ht="12" customHeight="1" x14ac:dyDescent="0.25">
      <c r="A33" s="18" t="s">
        <v>34</v>
      </c>
      <c r="B33" s="232">
        <v>830.39759294387125</v>
      </c>
      <c r="C33" s="232">
        <v>735.6749527457514</v>
      </c>
      <c r="D33" s="232">
        <v>848.87761044768808</v>
      </c>
      <c r="E33" s="232">
        <v>832.456608295406</v>
      </c>
      <c r="F33" s="232">
        <v>1012.0935881762545</v>
      </c>
      <c r="G33" s="232">
        <v>1038.6983466097049</v>
      </c>
      <c r="H33" s="232">
        <v>851.57909216957478</v>
      </c>
      <c r="I33" s="232">
        <v>938.65677232250175</v>
      </c>
      <c r="J33" s="232">
        <v>828.12126261421952</v>
      </c>
      <c r="K33" s="232">
        <v>697.48204082919142</v>
      </c>
      <c r="L33" s="232">
        <v>577.1409893828627</v>
      </c>
      <c r="M33" s="232">
        <v>545.02350015216291</v>
      </c>
      <c r="N33" s="232">
        <v>629.97169103515898</v>
      </c>
      <c r="O33" s="232">
        <v>727.84610979215097</v>
      </c>
      <c r="P33" s="232">
        <v>753.26700369783543</v>
      </c>
      <c r="Q33" s="232">
        <v>777.49739004673279</v>
      </c>
      <c r="R33" s="232">
        <v>802.64288710333381</v>
      </c>
      <c r="S33" s="232">
        <v>567.55625033181104</v>
      </c>
      <c r="T33" s="232">
        <v>823.11076476868777</v>
      </c>
      <c r="U33" s="232">
        <v>803.95868940609125</v>
      </c>
      <c r="V33" s="232">
        <v>733.58921365517551</v>
      </c>
      <c r="W33" s="232">
        <v>791.93491105900489</v>
      </c>
      <c r="DA33" s="71"/>
    </row>
    <row r="34" spans="1:105" ht="12" customHeight="1" x14ac:dyDescent="0.25">
      <c r="A34" s="18" t="s">
        <v>72</v>
      </c>
      <c r="B34" s="232">
        <v>24989.878566972053</v>
      </c>
      <c r="C34" s="232">
        <v>23946.895370136106</v>
      </c>
      <c r="D34" s="232">
        <v>23640.938131157804</v>
      </c>
      <c r="E34" s="232">
        <v>24145.779684613612</v>
      </c>
      <c r="F34" s="232">
        <v>25645.90803758617</v>
      </c>
      <c r="G34" s="232">
        <v>24834.487216626778</v>
      </c>
      <c r="H34" s="232">
        <v>25513.146335891128</v>
      </c>
      <c r="I34" s="232">
        <v>26402.823439160115</v>
      </c>
      <c r="J34" s="232">
        <v>26293.722684902383</v>
      </c>
      <c r="K34" s="232">
        <v>22256.462690197044</v>
      </c>
      <c r="L34" s="232">
        <v>25768.854512405316</v>
      </c>
      <c r="M34" s="232">
        <v>25195.351759812253</v>
      </c>
      <c r="N34" s="232">
        <v>25255.401517183866</v>
      </c>
      <c r="O34" s="232">
        <v>25323.839247753669</v>
      </c>
      <c r="P34" s="232">
        <v>24468.769220082922</v>
      </c>
      <c r="Q34" s="232">
        <v>24652.40352414349</v>
      </c>
      <c r="R34" s="232">
        <v>25861.538657773668</v>
      </c>
      <c r="S34" s="232">
        <v>26589.867395634115</v>
      </c>
      <c r="T34" s="232">
        <v>25569.010313322033</v>
      </c>
      <c r="U34" s="232">
        <v>25235.186955993537</v>
      </c>
      <c r="V34" s="232">
        <v>25067.550266325845</v>
      </c>
      <c r="W34" s="232">
        <v>26341.035539294691</v>
      </c>
      <c r="DA34" s="71"/>
    </row>
    <row r="35" spans="1:105" ht="12" customHeight="1" x14ac:dyDescent="0.25">
      <c r="A35" s="18" t="s">
        <v>36</v>
      </c>
      <c r="B35" s="232">
        <v>20358.462679424465</v>
      </c>
      <c r="C35" s="232">
        <v>18784.717006471954</v>
      </c>
      <c r="D35" s="232">
        <v>18437.377283277037</v>
      </c>
      <c r="E35" s="232">
        <v>17535.286632459276</v>
      </c>
      <c r="F35" s="232">
        <v>19096.400705789321</v>
      </c>
      <c r="G35" s="232">
        <v>18997.183188218594</v>
      </c>
      <c r="H35" s="232">
        <v>19136.583358619999</v>
      </c>
      <c r="I35" s="232">
        <v>15933.918979000828</v>
      </c>
      <c r="J35" s="232">
        <v>17652.215219789949</v>
      </c>
      <c r="K35" s="232">
        <v>13833.15157703287</v>
      </c>
      <c r="L35" s="232">
        <v>17990.765730957573</v>
      </c>
      <c r="M35" s="232">
        <v>17718.613073303935</v>
      </c>
      <c r="N35" s="232">
        <v>17357.452116520752</v>
      </c>
      <c r="O35" s="232">
        <v>16588.577360720727</v>
      </c>
      <c r="P35" s="232">
        <v>16378.494286223227</v>
      </c>
      <c r="Q35" s="232">
        <v>17559.726039967667</v>
      </c>
      <c r="R35" s="232">
        <v>14996.913605348898</v>
      </c>
      <c r="S35" s="232">
        <v>15747.97162521186</v>
      </c>
      <c r="T35" s="232">
        <v>19244.63250778323</v>
      </c>
      <c r="U35" s="232">
        <v>16989.28977796491</v>
      </c>
      <c r="V35" s="232">
        <v>15265.187624305738</v>
      </c>
      <c r="W35" s="232">
        <v>15252.83022525643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445.73027964063647</v>
      </c>
      <c r="F36" s="232">
        <v>552.31054414657115</v>
      </c>
      <c r="G36" s="232">
        <v>716.57399600286408</v>
      </c>
      <c r="H36" s="232">
        <v>748.94528667317013</v>
      </c>
      <c r="I36" s="232">
        <v>1233.2522850372761</v>
      </c>
      <c r="J36" s="232">
        <v>4202.0755254549613</v>
      </c>
      <c r="K36" s="232">
        <v>4426.1196603447934</v>
      </c>
      <c r="L36" s="232">
        <v>4141.7810919230906</v>
      </c>
      <c r="M36" s="232">
        <v>3843.7305930549146</v>
      </c>
      <c r="N36" s="232">
        <v>3563.1724333298062</v>
      </c>
      <c r="O36" s="232">
        <v>3721.3356589492405</v>
      </c>
      <c r="P36" s="232">
        <v>3759.6217715726698</v>
      </c>
      <c r="Q36" s="232">
        <v>3640.9952632531345</v>
      </c>
      <c r="R36" s="232">
        <v>3618.7026142209911</v>
      </c>
      <c r="S36" s="232">
        <v>3828.2855894052345</v>
      </c>
      <c r="T36" s="232">
        <v>4377.3535150347498</v>
      </c>
      <c r="U36" s="232">
        <v>4404.1844462926474</v>
      </c>
      <c r="V36" s="232">
        <v>4424.8120870358434</v>
      </c>
      <c r="W36" s="232">
        <v>4412.5624286326174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57458.047525549999</v>
      </c>
      <c r="C38" s="238">
        <f t="shared" si="4"/>
        <v>51489.076597759995</v>
      </c>
      <c r="D38" s="238">
        <f t="shared" si="4"/>
        <v>49590.105650030004</v>
      </c>
      <c r="E38" s="238">
        <f t="shared" si="4"/>
        <v>53992.813315369996</v>
      </c>
      <c r="F38" s="238">
        <f t="shared" si="4"/>
        <v>54156.462267550007</v>
      </c>
      <c r="G38" s="238">
        <f t="shared" si="4"/>
        <v>52209.015139380004</v>
      </c>
      <c r="H38" s="238">
        <f t="shared" si="4"/>
        <v>52624.986844369996</v>
      </c>
      <c r="I38" s="238">
        <f t="shared" si="4"/>
        <v>51188.308917129994</v>
      </c>
      <c r="J38" s="238">
        <f t="shared" si="4"/>
        <v>48805.332998040009</v>
      </c>
      <c r="K38" s="238">
        <f t="shared" si="4"/>
        <v>40592.667025449999</v>
      </c>
      <c r="L38" s="238">
        <f t="shared" si="4"/>
        <v>45918.564298600002</v>
      </c>
      <c r="M38" s="238">
        <f t="shared" si="4"/>
        <v>46058.462174</v>
      </c>
      <c r="N38" s="238">
        <f t="shared" si="4"/>
        <v>45257.706038640004</v>
      </c>
      <c r="O38" s="238">
        <f t="shared" si="4"/>
        <v>45035.506930019998</v>
      </c>
      <c r="P38" s="238">
        <f t="shared" si="4"/>
        <v>45023.118158400001</v>
      </c>
      <c r="Q38" s="238">
        <f t="shared" si="4"/>
        <v>43582.18629120999</v>
      </c>
      <c r="R38" s="238">
        <f t="shared" si="4"/>
        <v>45339.234604439996</v>
      </c>
      <c r="S38" s="238">
        <f t="shared" si="4"/>
        <v>49202.270797229998</v>
      </c>
      <c r="T38" s="238">
        <f t="shared" si="4"/>
        <v>47175.783982169996</v>
      </c>
      <c r="U38" s="238">
        <f t="shared" si="4"/>
        <v>44947.949984970001</v>
      </c>
      <c r="V38" s="238">
        <f t="shared" si="4"/>
        <v>42038.093536390006</v>
      </c>
      <c r="W38" s="238">
        <f t="shared" si="4"/>
        <v>44739.603137079997</v>
      </c>
      <c r="DA38" s="93"/>
    </row>
    <row r="39" spans="1:105" ht="12" customHeight="1" x14ac:dyDescent="0.25">
      <c r="A39" s="43" t="s">
        <v>107</v>
      </c>
      <c r="B39" s="239">
        <f>ISI!B$53</f>
        <v>21880.45079033</v>
      </c>
      <c r="C39" s="239">
        <f>ISI!C$53</f>
        <v>18902.974030959998</v>
      </c>
      <c r="D39" s="239">
        <f>ISI!D$53</f>
        <v>17287.732430380005</v>
      </c>
      <c r="E39" s="239">
        <f>ISI!E$53</f>
        <v>20865.515436260001</v>
      </c>
      <c r="F39" s="239">
        <f>ISI!F$53</f>
        <v>20862.59638426001</v>
      </c>
      <c r="G39" s="239">
        <f>ISI!G$53</f>
        <v>19604.897371190003</v>
      </c>
      <c r="H39" s="239">
        <f>ISI!H$53</f>
        <v>20127.184953489996</v>
      </c>
      <c r="I39" s="239">
        <f>ISI!I$53</f>
        <v>17077.512004189994</v>
      </c>
      <c r="J39" s="239">
        <f>ISI!J$53</f>
        <v>16176.699272380003</v>
      </c>
      <c r="K39" s="239">
        <f>ISI!K$53</f>
        <v>12075.600429209999</v>
      </c>
      <c r="L39" s="239">
        <f>ISI!L$53</f>
        <v>15476.822986770001</v>
      </c>
      <c r="M39" s="239">
        <f>ISI!M$53</f>
        <v>14717.308970989996</v>
      </c>
      <c r="N39" s="239">
        <f>ISI!N$53</f>
        <v>14296.124682059999</v>
      </c>
      <c r="O39" s="239">
        <f>ISI!O$53</f>
        <v>14693.630829719998</v>
      </c>
      <c r="P39" s="239">
        <f>ISI!P$53</f>
        <v>15996.257056139997</v>
      </c>
      <c r="Q39" s="239">
        <f>ISI!Q$53</f>
        <v>15659.01314608</v>
      </c>
      <c r="R39" s="239">
        <f>ISI!R$53</f>
        <v>17304.900978289996</v>
      </c>
      <c r="S39" s="239">
        <f>ISI!S$53</f>
        <v>20452.984235759995</v>
      </c>
      <c r="T39" s="239">
        <f>ISI!T$53</f>
        <v>18732.140889119997</v>
      </c>
      <c r="U39" s="239">
        <f>ISI!U$53</f>
        <v>16953.994196129996</v>
      </c>
      <c r="V39" s="239">
        <f>ISI!V$53</f>
        <v>14447.580482209998</v>
      </c>
      <c r="W39" s="239">
        <f>ISI!W$53</f>
        <v>16424.912524779993</v>
      </c>
      <c r="DA39" s="83"/>
    </row>
    <row r="40" spans="1:105" ht="12" customHeight="1" x14ac:dyDescent="0.25">
      <c r="A40" s="44" t="s">
        <v>108</v>
      </c>
      <c r="B40" s="240">
        <f>NFM!B$72</f>
        <v>1580.0050309999999</v>
      </c>
      <c r="C40" s="240">
        <f>NFM!C$72</f>
        <v>1591.132132</v>
      </c>
      <c r="D40" s="240">
        <f>NFM!D$72</f>
        <v>1629.6342340000001</v>
      </c>
      <c r="E40" s="240">
        <f>NFM!E$72</f>
        <v>1649.221767</v>
      </c>
      <c r="F40" s="240">
        <f>NFM!F$72</f>
        <v>1648.936078</v>
      </c>
      <c r="G40" s="240">
        <f>NFM!G$72</f>
        <v>1533.379105</v>
      </c>
      <c r="H40" s="240">
        <f>NFM!H$72</f>
        <v>1365.3129750000001</v>
      </c>
      <c r="I40" s="240">
        <f>NFM!I$72</f>
        <v>1409.9777779999999</v>
      </c>
      <c r="J40" s="240">
        <f>NFM!J$72</f>
        <v>1419.199044</v>
      </c>
      <c r="K40" s="240">
        <f>NFM!K$72</f>
        <v>745.36502100000007</v>
      </c>
      <c r="L40" s="240">
        <f>NFM!L$72</f>
        <v>922.22345199999995</v>
      </c>
      <c r="M40" s="240">
        <f>NFM!M$72</f>
        <v>976.09050000000002</v>
      </c>
      <c r="N40" s="240">
        <f>NFM!N$72</f>
        <v>943.70696099999986</v>
      </c>
      <c r="O40" s="240">
        <f>NFM!O$72</f>
        <v>1040.049726</v>
      </c>
      <c r="P40" s="240">
        <f>NFM!P$72</f>
        <v>1096.0052110000001</v>
      </c>
      <c r="Q40" s="240">
        <f>NFM!Q$72</f>
        <v>1116.191323</v>
      </c>
      <c r="R40" s="240">
        <f>NFM!R$72</f>
        <v>1112.3799080000001</v>
      </c>
      <c r="S40" s="240">
        <f>NFM!S$72</f>
        <v>1131.5452850000001</v>
      </c>
      <c r="T40" s="240">
        <f>NFM!T$72</f>
        <v>1095.7052159999998</v>
      </c>
      <c r="U40" s="240">
        <f>NFM!U$72</f>
        <v>1069.867158</v>
      </c>
      <c r="V40" s="240">
        <f>NFM!V$72</f>
        <v>1081.105605</v>
      </c>
      <c r="W40" s="240">
        <f>NFM!W$72</f>
        <v>1049.6033910000001</v>
      </c>
      <c r="DA40" s="94"/>
    </row>
    <row r="41" spans="1:105" ht="12" customHeight="1" x14ac:dyDescent="0.25">
      <c r="A41" s="44" t="s">
        <v>109</v>
      </c>
      <c r="B41" s="240">
        <f>CHI!B$78</f>
        <v>8403.7347465999992</v>
      </c>
      <c r="C41" s="240">
        <f>CHI!C$78</f>
        <v>7758.9848153100002</v>
      </c>
      <c r="D41" s="240">
        <f>CHI!D$78</f>
        <v>8371.1302775999993</v>
      </c>
      <c r="E41" s="240">
        <f>CHI!E$78</f>
        <v>8432.4205720999998</v>
      </c>
      <c r="F41" s="240">
        <f>CHI!F$78</f>
        <v>7942.8319610999997</v>
      </c>
      <c r="G41" s="240">
        <f>CHI!G$78</f>
        <v>8707.5394144900001</v>
      </c>
      <c r="H41" s="240">
        <f>CHI!H$78</f>
        <v>8275.5042606000006</v>
      </c>
      <c r="I41" s="240">
        <f>CHI!I$78</f>
        <v>8576.8932335000009</v>
      </c>
      <c r="J41" s="240">
        <f>CHI!J$78</f>
        <v>8194.1030011000003</v>
      </c>
      <c r="K41" s="240">
        <f>CHI!K$78</f>
        <v>7271.8592396000004</v>
      </c>
      <c r="L41" s="240">
        <f>CHI!L$78</f>
        <v>8259.1768384999996</v>
      </c>
      <c r="M41" s="240">
        <f>CHI!M$78</f>
        <v>8035.1088442999999</v>
      </c>
      <c r="N41" s="240">
        <f>CHI!N$78</f>
        <v>8185.8987039000003</v>
      </c>
      <c r="O41" s="240">
        <f>CHI!O$78</f>
        <v>8107.3504346999998</v>
      </c>
      <c r="P41" s="240">
        <f>CHI!P$78</f>
        <v>6236.5878647</v>
      </c>
      <c r="Q41" s="240">
        <f>CHI!Q$78</f>
        <v>5564.1312490999999</v>
      </c>
      <c r="R41" s="240">
        <f>CHI!R$78</f>
        <v>5640.6372414099997</v>
      </c>
      <c r="S41" s="240">
        <f>CHI!S$78</f>
        <v>5613.3658539300004</v>
      </c>
      <c r="T41" s="240">
        <f>CHI!T$78</f>
        <v>5535.6644376499999</v>
      </c>
      <c r="U41" s="240">
        <f>CHI!U$78</f>
        <v>5403.3282347300001</v>
      </c>
      <c r="V41" s="240">
        <f>CHI!V$78</f>
        <v>5380.5898900000002</v>
      </c>
      <c r="W41" s="240">
        <f>CHI!W$78</f>
        <v>5337.25784294</v>
      </c>
      <c r="DA41" s="94"/>
    </row>
    <row r="42" spans="1:105" ht="12" customHeight="1" x14ac:dyDescent="0.25">
      <c r="A42" s="44" t="s">
        <v>110</v>
      </c>
      <c r="B42" s="240">
        <f>NMM!B$58</f>
        <v>23265.792589339999</v>
      </c>
      <c r="C42" s="240">
        <f>NMM!C$58</f>
        <v>21051.26321673</v>
      </c>
      <c r="D42" s="240">
        <f>NMM!D$58</f>
        <v>20147.498665339997</v>
      </c>
      <c r="E42" s="240">
        <f>NMM!E$58</f>
        <v>20878.76077121</v>
      </c>
      <c r="F42" s="240">
        <f>NMM!F$58</f>
        <v>21406.357267769999</v>
      </c>
      <c r="G42" s="240">
        <f>NMM!G$58</f>
        <v>20125.529017969999</v>
      </c>
      <c r="H42" s="240">
        <f>NMM!H$58</f>
        <v>20599.789467910003</v>
      </c>
      <c r="I42" s="240">
        <f>NMM!I$58</f>
        <v>21876.823792410003</v>
      </c>
      <c r="J42" s="240">
        <f>NMM!J$58</f>
        <v>20850.421224859998</v>
      </c>
      <c r="K42" s="240">
        <f>NMM!K$58</f>
        <v>18468.455450409998</v>
      </c>
      <c r="L42" s="240">
        <f>NMM!L$58</f>
        <v>18952.411817379998</v>
      </c>
      <c r="M42" s="240">
        <f>NMM!M$58</f>
        <v>20151.155477</v>
      </c>
      <c r="N42" s="240">
        <f>NMM!N$58</f>
        <v>19665.716849410004</v>
      </c>
      <c r="O42" s="240">
        <f>NMM!O$58</f>
        <v>19072.968412829996</v>
      </c>
      <c r="P42" s="240">
        <f>NMM!P$58</f>
        <v>19636.05351854</v>
      </c>
      <c r="Q42" s="240">
        <f>NMM!Q$58</f>
        <v>19245.834052949998</v>
      </c>
      <c r="R42" s="240">
        <f>NMM!R$58</f>
        <v>19253.65879012</v>
      </c>
      <c r="S42" s="240">
        <f>NMM!S$58</f>
        <v>19933.078587479999</v>
      </c>
      <c r="T42" s="240">
        <f>NMM!T$58</f>
        <v>19807.095024359998</v>
      </c>
      <c r="U42" s="240">
        <f>NMM!U$58</f>
        <v>19569.242430170001</v>
      </c>
      <c r="V42" s="240">
        <f>NMM!V$58</f>
        <v>19201.696960950001</v>
      </c>
      <c r="W42" s="240">
        <f>NMM!W$58</f>
        <v>19898.435557679997</v>
      </c>
      <c r="DA42" s="94"/>
    </row>
    <row r="43" spans="1:105" ht="12" customHeight="1" x14ac:dyDescent="0.25">
      <c r="A43" s="45" t="s">
        <v>111</v>
      </c>
      <c r="B43" s="241">
        <v>2328.0643682800001</v>
      </c>
      <c r="C43" s="241">
        <v>2184.72240276</v>
      </c>
      <c r="D43" s="241">
        <v>2154.11004271</v>
      </c>
      <c r="E43" s="241">
        <v>2166.8947687999998</v>
      </c>
      <c r="F43" s="241">
        <v>2295.7405764199998</v>
      </c>
      <c r="G43" s="241">
        <v>2237.6702307300002</v>
      </c>
      <c r="H43" s="241">
        <v>2257.19518737</v>
      </c>
      <c r="I43" s="241">
        <v>2247.1021090300001</v>
      </c>
      <c r="J43" s="241">
        <v>2164.9104557000001</v>
      </c>
      <c r="K43" s="241">
        <v>2031.38688523</v>
      </c>
      <c r="L43" s="241">
        <v>2307.9292039500001</v>
      </c>
      <c r="M43" s="241">
        <v>2178.7983817099998</v>
      </c>
      <c r="N43" s="241">
        <v>2166.2588422700001</v>
      </c>
      <c r="O43" s="241">
        <v>2121.5075267699999</v>
      </c>
      <c r="P43" s="241">
        <v>2058.2145080199998</v>
      </c>
      <c r="Q43" s="241">
        <v>1997.01652008</v>
      </c>
      <c r="R43" s="241">
        <v>2027.65768662</v>
      </c>
      <c r="S43" s="241">
        <v>2071.2968350599999</v>
      </c>
      <c r="T43" s="241">
        <v>2005.1784150399999</v>
      </c>
      <c r="U43" s="241">
        <v>1951.5179659400001</v>
      </c>
      <c r="V43" s="241">
        <v>1927.12059823</v>
      </c>
      <c r="W43" s="241">
        <v>2029.3938206800001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1.0000000000000002</v>
      </c>
      <c r="I47" s="234">
        <f t="shared" si="5"/>
        <v>0.99999999999999989</v>
      </c>
      <c r="J47" s="234">
        <f t="shared" si="5"/>
        <v>1</v>
      </c>
      <c r="K47" s="234">
        <f t="shared" si="5"/>
        <v>1</v>
      </c>
      <c r="L47" s="234">
        <f t="shared" si="5"/>
        <v>1.0000000000000002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0.99999999999999978</v>
      </c>
      <c r="R47" s="234">
        <f t="shared" si="5"/>
        <v>1</v>
      </c>
      <c r="S47" s="234">
        <f t="shared" si="5"/>
        <v>0.99999999999999978</v>
      </c>
      <c r="T47" s="234">
        <f t="shared" si="5"/>
        <v>1</v>
      </c>
      <c r="U47" s="234">
        <f t="shared" si="5"/>
        <v>0.99999999999999989</v>
      </c>
      <c r="V47" s="234">
        <f t="shared" si="5"/>
        <v>0.99999999999999989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8.0202873966849116E-3</v>
      </c>
      <c r="C52" s="235">
        <f t="shared" si="10"/>
        <v>8.196291037030028E-3</v>
      </c>
      <c r="D52" s="235">
        <f t="shared" si="10"/>
        <v>8.2906418365984377E-3</v>
      </c>
      <c r="E52" s="235">
        <f t="shared" si="10"/>
        <v>8.6071869777406239E-3</v>
      </c>
      <c r="F52" s="235">
        <f t="shared" si="10"/>
        <v>8.7288891966582106E-3</v>
      </c>
      <c r="G52" s="235">
        <f t="shared" si="10"/>
        <v>9.3326261190437142E-3</v>
      </c>
      <c r="H52" s="235">
        <f t="shared" si="10"/>
        <v>8.8561253931313672E-3</v>
      </c>
      <c r="I52" s="235">
        <f t="shared" si="10"/>
        <v>1.0177431210149617E-2</v>
      </c>
      <c r="J52" s="235">
        <f t="shared" si="10"/>
        <v>1.0228705291788062E-2</v>
      </c>
      <c r="K52" s="235">
        <f t="shared" si="10"/>
        <v>1.09414288934136E-2</v>
      </c>
      <c r="L52" s="235">
        <f t="shared" si="10"/>
        <v>1.0861859949718026E-2</v>
      </c>
      <c r="M52" s="235">
        <f t="shared" si="10"/>
        <v>1.015402905811518E-2</v>
      </c>
      <c r="N52" s="235">
        <f t="shared" si="10"/>
        <v>1.0688495430338828E-2</v>
      </c>
      <c r="O52" s="235">
        <f t="shared" si="10"/>
        <v>1.0870746944412802E-2</v>
      </c>
      <c r="P52" s="235">
        <f t="shared" si="10"/>
        <v>1.0397444274311211E-2</v>
      </c>
      <c r="Q52" s="235">
        <f t="shared" si="10"/>
        <v>1.043149136726579E-2</v>
      </c>
      <c r="R52" s="235">
        <f t="shared" si="10"/>
        <v>1.0886497370032435E-2</v>
      </c>
      <c r="S52" s="235">
        <f t="shared" si="10"/>
        <v>1.0800413934073501E-2</v>
      </c>
      <c r="T52" s="235">
        <f t="shared" si="10"/>
        <v>1.0558263292427031E-2</v>
      </c>
      <c r="U52" s="235">
        <f t="shared" si="10"/>
        <v>1.0813613828847725E-2</v>
      </c>
      <c r="V52" s="235">
        <f t="shared" si="10"/>
        <v>1.1554390368185154E-2</v>
      </c>
      <c r="W52" s="235">
        <f t="shared" si="10"/>
        <v>1.1531518962112922E-2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0.20635449682914389</v>
      </c>
      <c r="C53" s="236">
        <f t="shared" si="11"/>
        <v>0.21237034313329126</v>
      </c>
      <c r="D53" s="236">
        <f t="shared" si="11"/>
        <v>0.21387403411420244</v>
      </c>
      <c r="E53" s="236">
        <f t="shared" si="11"/>
        <v>0.20449631698267109</v>
      </c>
      <c r="F53" s="236">
        <f t="shared" si="11"/>
        <v>0.20416615203736821</v>
      </c>
      <c r="G53" s="236">
        <f t="shared" si="11"/>
        <v>0.21589620165588461</v>
      </c>
      <c r="H53" s="236">
        <f t="shared" si="11"/>
        <v>0.19877849110951037</v>
      </c>
      <c r="I53" s="236">
        <f t="shared" si="11"/>
        <v>0.21560737743088473</v>
      </c>
      <c r="J53" s="236">
        <f t="shared" si="11"/>
        <v>0.21838549005792832</v>
      </c>
      <c r="K53" s="236">
        <f t="shared" si="11"/>
        <v>0.2282373013923937</v>
      </c>
      <c r="L53" s="236">
        <f t="shared" si="11"/>
        <v>0.22777057317708518</v>
      </c>
      <c r="M53" s="236">
        <f t="shared" si="11"/>
        <v>0.21775677224061174</v>
      </c>
      <c r="N53" s="236">
        <f t="shared" si="11"/>
        <v>0.22101929004723139</v>
      </c>
      <c r="O53" s="236">
        <f t="shared" si="11"/>
        <v>0.22259357222892853</v>
      </c>
      <c r="P53" s="236">
        <f t="shared" si="11"/>
        <v>0.2257817089282996</v>
      </c>
      <c r="Q53" s="236">
        <f t="shared" si="11"/>
        <v>0.23024534578936098</v>
      </c>
      <c r="R53" s="236">
        <f t="shared" si="11"/>
        <v>0.2291616966881258</v>
      </c>
      <c r="S53" s="236">
        <f t="shared" si="11"/>
        <v>0.22363910191965872</v>
      </c>
      <c r="T53" s="236">
        <f t="shared" si="11"/>
        <v>0.21661250848397784</v>
      </c>
      <c r="U53" s="236">
        <f t="shared" si="11"/>
        <v>0.22255259143978565</v>
      </c>
      <c r="V53" s="236">
        <f t="shared" si="11"/>
        <v>0.23069649019575075</v>
      </c>
      <c r="W53" s="236">
        <f t="shared" si="11"/>
        <v>0.22945545920482688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0.42782353227939313</v>
      </c>
      <c r="C54" s="237">
        <f t="shared" si="12"/>
        <v>0.43063974599094634</v>
      </c>
      <c r="D54" s="237">
        <f t="shared" si="12"/>
        <v>0.43767434000745314</v>
      </c>
      <c r="E54" s="237">
        <f t="shared" si="12"/>
        <v>0.43321819552609681</v>
      </c>
      <c r="F54" s="237">
        <f t="shared" si="12"/>
        <v>0.42936705246447415</v>
      </c>
      <c r="G54" s="237">
        <f t="shared" si="12"/>
        <v>0.41989226764755944</v>
      </c>
      <c r="H54" s="237">
        <f t="shared" si="12"/>
        <v>0.44020156011834805</v>
      </c>
      <c r="I54" s="237">
        <f t="shared" si="12"/>
        <v>0.42672295895696793</v>
      </c>
      <c r="J54" s="237">
        <f t="shared" si="12"/>
        <v>0.44372612095766806</v>
      </c>
      <c r="K54" s="237">
        <f t="shared" si="12"/>
        <v>0.44267205533076304</v>
      </c>
      <c r="L54" s="237">
        <f t="shared" si="12"/>
        <v>0.4433290654240139</v>
      </c>
      <c r="M54" s="237">
        <f t="shared" si="12"/>
        <v>0.45078625422114876</v>
      </c>
      <c r="N54" s="237">
        <f t="shared" si="12"/>
        <v>0.44406829533213799</v>
      </c>
      <c r="O54" s="237">
        <f t="shared" si="12"/>
        <v>0.44225309221822218</v>
      </c>
      <c r="P54" s="237">
        <f t="shared" si="12"/>
        <v>0.43359835025451304</v>
      </c>
      <c r="Q54" s="237">
        <f t="shared" si="12"/>
        <v>0.44521012495341977</v>
      </c>
      <c r="R54" s="237">
        <f t="shared" si="12"/>
        <v>0.43318553883602806</v>
      </c>
      <c r="S54" s="237">
        <f t="shared" si="12"/>
        <v>0.42461036770976129</v>
      </c>
      <c r="T54" s="237">
        <f t="shared" si="12"/>
        <v>0.44566440605552221</v>
      </c>
      <c r="U54" s="237">
        <f t="shared" si="12"/>
        <v>0.4419126275221073</v>
      </c>
      <c r="V54" s="237">
        <f t="shared" si="12"/>
        <v>0.44744594894739964</v>
      </c>
      <c r="W54" s="237">
        <f t="shared" si="12"/>
        <v>0.43589501479285792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0.35780168349477803</v>
      </c>
      <c r="C55" s="242">
        <f t="shared" si="13"/>
        <v>0.34879361983873242</v>
      </c>
      <c r="D55" s="242">
        <f t="shared" si="13"/>
        <v>0.34016098404174605</v>
      </c>
      <c r="E55" s="242">
        <f t="shared" si="13"/>
        <v>0.35367830051349142</v>
      </c>
      <c r="F55" s="242">
        <f t="shared" si="13"/>
        <v>0.35773790630149938</v>
      </c>
      <c r="G55" s="242">
        <f t="shared" si="13"/>
        <v>0.35487890457751226</v>
      </c>
      <c r="H55" s="242">
        <f t="shared" si="13"/>
        <v>0.35216382337901037</v>
      </c>
      <c r="I55" s="242">
        <f t="shared" si="13"/>
        <v>0.34749223240199767</v>
      </c>
      <c r="J55" s="242">
        <f t="shared" si="13"/>
        <v>0.32765968369261556</v>
      </c>
      <c r="K55" s="242">
        <f t="shared" si="13"/>
        <v>0.31814921438342969</v>
      </c>
      <c r="L55" s="242">
        <f t="shared" si="13"/>
        <v>0.31803850144918305</v>
      </c>
      <c r="M55" s="242">
        <f t="shared" si="13"/>
        <v>0.32130294448012425</v>
      </c>
      <c r="N55" s="242">
        <f t="shared" si="13"/>
        <v>0.32422391919029175</v>
      </c>
      <c r="O55" s="242">
        <f t="shared" si="13"/>
        <v>0.32428258860843651</v>
      </c>
      <c r="P55" s="242">
        <f t="shared" si="13"/>
        <v>0.33022249654287611</v>
      </c>
      <c r="Q55" s="242">
        <f t="shared" si="13"/>
        <v>0.31411303788995332</v>
      </c>
      <c r="R55" s="242">
        <f t="shared" si="13"/>
        <v>0.3267662671058138</v>
      </c>
      <c r="S55" s="242">
        <f t="shared" si="13"/>
        <v>0.3409501164365063</v>
      </c>
      <c r="T55" s="242">
        <f t="shared" si="13"/>
        <v>0.32716482216807302</v>
      </c>
      <c r="U55" s="242">
        <f t="shared" si="13"/>
        <v>0.32472116720925925</v>
      </c>
      <c r="V55" s="242">
        <f t="shared" si="13"/>
        <v>0.3103031704886644</v>
      </c>
      <c r="W55" s="242">
        <f t="shared" si="13"/>
        <v>0.32311800704020222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DE: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14429.14650359223</v>
      </c>
      <c r="C3" s="205">
        <f t="shared" si="0"/>
        <v>14517.00451096816</v>
      </c>
      <c r="D3" s="205">
        <f t="shared" si="0"/>
        <v>14361.157167284367</v>
      </c>
      <c r="E3" s="205">
        <f t="shared" si="0"/>
        <v>13986.916264431988</v>
      </c>
      <c r="F3" s="205">
        <f t="shared" si="0"/>
        <v>15275.540697362921</v>
      </c>
      <c r="G3" s="205">
        <f t="shared" si="0"/>
        <v>16513.746318578585</v>
      </c>
      <c r="H3" s="205">
        <f t="shared" si="0"/>
        <v>17790.574175003519</v>
      </c>
      <c r="I3" s="205">
        <f t="shared" si="0"/>
        <v>20626.966116677348</v>
      </c>
      <c r="J3" s="205">
        <f t="shared" si="0"/>
        <v>20084.387705994679</v>
      </c>
      <c r="K3" s="205">
        <f t="shared" si="0"/>
        <v>12584.184987377421</v>
      </c>
      <c r="L3" s="205">
        <f t="shared" si="0"/>
        <v>12321.103607151175</v>
      </c>
      <c r="M3" s="205">
        <f t="shared" si="0"/>
        <v>14579.777690890465</v>
      </c>
      <c r="N3" s="205">
        <f t="shared" si="0"/>
        <v>14408.461612427553</v>
      </c>
      <c r="O3" s="205">
        <f t="shared" si="0"/>
        <v>13633.303523182407</v>
      </c>
      <c r="P3" s="205">
        <f t="shared" si="0"/>
        <v>13750.034467267873</v>
      </c>
      <c r="Q3" s="205">
        <f t="shared" si="0"/>
        <v>13326.040585684928</v>
      </c>
      <c r="R3" s="205">
        <f t="shared" si="0"/>
        <v>12556.71600714021</v>
      </c>
      <c r="S3" s="205">
        <f t="shared" si="0"/>
        <v>12726.990510306912</v>
      </c>
      <c r="T3" s="205">
        <f t="shared" si="0"/>
        <v>13849.218540790785</v>
      </c>
      <c r="U3" s="205">
        <f t="shared" si="0"/>
        <v>11594.476007145293</v>
      </c>
      <c r="V3" s="205">
        <f t="shared" si="0"/>
        <v>9253.0169841959505</v>
      </c>
      <c r="W3" s="205">
        <f t="shared" si="0"/>
        <v>10264.740996914379</v>
      </c>
      <c r="DA3" s="112"/>
    </row>
    <row r="4" spans="1:105" ht="12" customHeight="1" x14ac:dyDescent="0.25">
      <c r="A4" s="50" t="s">
        <v>41</v>
      </c>
      <c r="B4" s="243">
        <v>10758.256999611591</v>
      </c>
      <c r="C4" s="243">
        <v>10729.992339672401</v>
      </c>
      <c r="D4" s="243">
        <v>10619.72672867817</v>
      </c>
      <c r="E4" s="243">
        <v>10262.725145965949</v>
      </c>
      <c r="F4" s="243">
        <v>11097.427814871469</v>
      </c>
      <c r="G4" s="243">
        <v>11962.207720236</v>
      </c>
      <c r="H4" s="243">
        <v>12819.46798471458</v>
      </c>
      <c r="I4" s="243">
        <v>14856.26540165396</v>
      </c>
      <c r="J4" s="243">
        <v>14263.60226844126</v>
      </c>
      <c r="K4" s="243">
        <v>8628.9339553906466</v>
      </c>
      <c r="L4" s="243">
        <v>9038.8502059669063</v>
      </c>
      <c r="M4" s="243">
        <v>10394.838967263069</v>
      </c>
      <c r="N4" s="243">
        <v>10233.643914386021</v>
      </c>
      <c r="O4" s="243">
        <v>9792.7171689473907</v>
      </c>
      <c r="P4" s="243">
        <v>10026.161210678891</v>
      </c>
      <c r="Q4" s="243">
        <v>9828.2897691549933</v>
      </c>
      <c r="R4" s="243">
        <v>9227.3242535352219</v>
      </c>
      <c r="S4" s="243">
        <v>9341.5969246971817</v>
      </c>
      <c r="T4" s="243">
        <v>10157.90891522142</v>
      </c>
      <c r="U4" s="243">
        <v>8510.8646430416684</v>
      </c>
      <c r="V4" s="243">
        <v>6608.7286101845057</v>
      </c>
      <c r="W4" s="243">
        <v>7333.1124898805638</v>
      </c>
      <c r="DA4" s="83" t="s">
        <v>114</v>
      </c>
    </row>
    <row r="5" spans="1:105" ht="12" customHeight="1" x14ac:dyDescent="0.25">
      <c r="A5" s="49" t="s">
        <v>42</v>
      </c>
      <c r="B5" s="244">
        <v>3670.8895039806389</v>
      </c>
      <c r="C5" s="244">
        <v>3787.0121712957589</v>
      </c>
      <c r="D5" s="244">
        <v>3741.4304386061981</v>
      </c>
      <c r="E5" s="244">
        <v>3724.191118466038</v>
      </c>
      <c r="F5" s="244">
        <v>4178.1128824914522</v>
      </c>
      <c r="G5" s="244">
        <v>4551.5385983425858</v>
      </c>
      <c r="H5" s="244">
        <v>4971.1061902889396</v>
      </c>
      <c r="I5" s="244">
        <v>5770.7007150233876</v>
      </c>
      <c r="J5" s="244">
        <v>5820.7854375534189</v>
      </c>
      <c r="K5" s="244">
        <v>3955.2510319867738</v>
      </c>
      <c r="L5" s="244">
        <v>3282.253401184269</v>
      </c>
      <c r="M5" s="244">
        <v>4184.938723627396</v>
      </c>
      <c r="N5" s="244">
        <v>4174.8176980415319</v>
      </c>
      <c r="O5" s="244">
        <v>3840.5863542350162</v>
      </c>
      <c r="P5" s="244">
        <v>3723.8732565889818</v>
      </c>
      <c r="Q5" s="244">
        <v>3497.750816529935</v>
      </c>
      <c r="R5" s="244">
        <v>3329.391753604988</v>
      </c>
      <c r="S5" s="244">
        <v>3385.393585609731</v>
      </c>
      <c r="T5" s="244">
        <v>3691.3096255693649</v>
      </c>
      <c r="U5" s="244">
        <v>3083.611364103625</v>
      </c>
      <c r="V5" s="244">
        <v>2644.2883740114448</v>
      </c>
      <c r="W5" s="244">
        <v>2931.6285070338149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46375.687999999995</v>
      </c>
      <c r="C7" s="205">
        <f t="shared" si="1"/>
        <v>44803.03</v>
      </c>
      <c r="D7" s="205">
        <f t="shared" si="1"/>
        <v>45014.626000000004</v>
      </c>
      <c r="E7" s="205">
        <f t="shared" si="1"/>
        <v>44809.188000000002</v>
      </c>
      <c r="F7" s="205">
        <f t="shared" si="1"/>
        <v>46374.192999999999</v>
      </c>
      <c r="G7" s="205">
        <f t="shared" si="1"/>
        <v>44524.167999999998</v>
      </c>
      <c r="H7" s="205">
        <f t="shared" si="1"/>
        <v>47223.995999999999</v>
      </c>
      <c r="I7" s="205">
        <f t="shared" si="1"/>
        <v>48550.444000000003</v>
      </c>
      <c r="J7" s="205">
        <f t="shared" si="1"/>
        <v>45832.573000000004</v>
      </c>
      <c r="K7" s="205">
        <f t="shared" si="1"/>
        <v>32670.413</v>
      </c>
      <c r="L7" s="205">
        <f t="shared" si="1"/>
        <v>43830.342594000002</v>
      </c>
      <c r="M7" s="205">
        <f t="shared" si="1"/>
        <v>44283.946792000002</v>
      </c>
      <c r="N7" s="205">
        <f t="shared" si="1"/>
        <v>42661.116626000003</v>
      </c>
      <c r="O7" s="205">
        <f t="shared" si="1"/>
        <v>42644.502</v>
      </c>
      <c r="P7" s="205">
        <f t="shared" si="1"/>
        <v>42942.991000000002</v>
      </c>
      <c r="Q7" s="205">
        <f t="shared" si="1"/>
        <v>42675.69</v>
      </c>
      <c r="R7" s="205">
        <f t="shared" si="1"/>
        <v>42079.948000000004</v>
      </c>
      <c r="S7" s="205">
        <f t="shared" si="1"/>
        <v>43297.154999999999</v>
      </c>
      <c r="T7" s="205">
        <f t="shared" si="1"/>
        <v>42434.684000000001</v>
      </c>
      <c r="U7" s="205">
        <f t="shared" si="1"/>
        <v>39627.347000000002</v>
      </c>
      <c r="V7" s="205">
        <f t="shared" si="1"/>
        <v>35680</v>
      </c>
      <c r="W7" s="205">
        <f t="shared" si="1"/>
        <v>40066.290999999997</v>
      </c>
      <c r="DA7" s="112"/>
    </row>
    <row r="8" spans="1:105" ht="12" customHeight="1" x14ac:dyDescent="0.25">
      <c r="A8" s="50" t="s">
        <v>41</v>
      </c>
      <c r="B8" s="243">
        <v>33051.487999999998</v>
      </c>
      <c r="C8" s="243">
        <v>31653.73</v>
      </c>
      <c r="D8" s="243">
        <v>31808.626</v>
      </c>
      <c r="E8" s="243">
        <v>31377.394</v>
      </c>
      <c r="F8" s="243">
        <v>32157.714</v>
      </c>
      <c r="G8" s="243">
        <v>30856.87</v>
      </c>
      <c r="H8" s="243">
        <v>32549.973999999998</v>
      </c>
      <c r="I8" s="243">
        <v>33535.482000000004</v>
      </c>
      <c r="J8" s="243">
        <v>31193.483</v>
      </c>
      <c r="K8" s="243">
        <v>21334.641</v>
      </c>
      <c r="L8" s="243">
        <v>30615.170593999999</v>
      </c>
      <c r="M8" s="243">
        <v>30079.461791999998</v>
      </c>
      <c r="N8" s="243">
        <v>28872.268626000001</v>
      </c>
      <c r="O8" s="243">
        <v>29185.34</v>
      </c>
      <c r="P8" s="243">
        <v>29881.236000000001</v>
      </c>
      <c r="Q8" s="243">
        <v>30053.873</v>
      </c>
      <c r="R8" s="243">
        <v>29486.31</v>
      </c>
      <c r="S8" s="243">
        <v>30290.356</v>
      </c>
      <c r="T8" s="243">
        <v>29731.665000000001</v>
      </c>
      <c r="U8" s="243">
        <v>27722.067999999999</v>
      </c>
      <c r="V8" s="243">
        <v>24155.360000000001</v>
      </c>
      <c r="W8" s="243">
        <v>27124.879000000001</v>
      </c>
      <c r="DA8" s="83" t="s">
        <v>117</v>
      </c>
    </row>
    <row r="9" spans="1:105" ht="12" customHeight="1" x14ac:dyDescent="0.25">
      <c r="A9" s="49" t="s">
        <v>42</v>
      </c>
      <c r="B9" s="244">
        <v>13324.2</v>
      </c>
      <c r="C9" s="244">
        <v>13149.3</v>
      </c>
      <c r="D9" s="244">
        <v>13206</v>
      </c>
      <c r="E9" s="244">
        <v>13431.794</v>
      </c>
      <c r="F9" s="244">
        <v>14216.478999999999</v>
      </c>
      <c r="G9" s="244">
        <v>13667.298000000001</v>
      </c>
      <c r="H9" s="244">
        <v>14674.022000000001</v>
      </c>
      <c r="I9" s="244">
        <v>15014.962</v>
      </c>
      <c r="J9" s="244">
        <v>14639.09</v>
      </c>
      <c r="K9" s="244">
        <v>11335.772000000001</v>
      </c>
      <c r="L9" s="244">
        <v>13215.172</v>
      </c>
      <c r="M9" s="244">
        <v>14204.485000000001</v>
      </c>
      <c r="N9" s="244">
        <v>13788.848</v>
      </c>
      <c r="O9" s="244">
        <v>13459.162</v>
      </c>
      <c r="P9" s="244">
        <v>13061.754999999999</v>
      </c>
      <c r="Q9" s="244">
        <v>12621.816999999999</v>
      </c>
      <c r="R9" s="244">
        <v>12593.638000000001</v>
      </c>
      <c r="S9" s="244">
        <v>13006.799000000001</v>
      </c>
      <c r="T9" s="244">
        <v>12703.019</v>
      </c>
      <c r="U9" s="244">
        <v>11905.279</v>
      </c>
      <c r="V9" s="244">
        <v>11524.64</v>
      </c>
      <c r="W9" s="244">
        <v>12941.412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50526.315789473687</v>
      </c>
      <c r="C11" s="205">
        <f t="shared" si="2"/>
        <v>50526.315789473687</v>
      </c>
      <c r="D11" s="205">
        <f t="shared" si="2"/>
        <v>50526.315789473687</v>
      </c>
      <c r="E11" s="205">
        <f t="shared" si="2"/>
        <v>50526.315789473687</v>
      </c>
      <c r="F11" s="205">
        <f t="shared" si="2"/>
        <v>52030.923120370542</v>
      </c>
      <c r="G11" s="205">
        <f t="shared" si="2"/>
        <v>52030.923120370542</v>
      </c>
      <c r="H11" s="205">
        <f t="shared" si="2"/>
        <v>52030.923120370542</v>
      </c>
      <c r="I11" s="205">
        <f t="shared" si="2"/>
        <v>52030.923120370542</v>
      </c>
      <c r="J11" s="205">
        <f t="shared" si="2"/>
        <v>52030.923120370542</v>
      </c>
      <c r="K11" s="205">
        <f t="shared" si="2"/>
        <v>52030.923120370542</v>
      </c>
      <c r="L11" s="205">
        <f t="shared" si="2"/>
        <v>50526.315789473687</v>
      </c>
      <c r="M11" s="205">
        <f t="shared" si="2"/>
        <v>48934.993770372006</v>
      </c>
      <c r="N11" s="205">
        <f t="shared" si="2"/>
        <v>48934.993770372006</v>
      </c>
      <c r="O11" s="205">
        <f t="shared" si="2"/>
        <v>48934.993770372006</v>
      </c>
      <c r="P11" s="205">
        <f t="shared" si="2"/>
        <v>47430.386439475151</v>
      </c>
      <c r="Q11" s="205">
        <f t="shared" si="2"/>
        <v>47430.386439475151</v>
      </c>
      <c r="R11" s="205">
        <f t="shared" si="2"/>
        <v>47430.386439475151</v>
      </c>
      <c r="S11" s="205">
        <f t="shared" si="2"/>
        <v>47430.386439475151</v>
      </c>
      <c r="T11" s="205">
        <f t="shared" si="2"/>
        <v>47430.386439475151</v>
      </c>
      <c r="U11" s="205">
        <f t="shared" si="2"/>
        <v>44334.457089476608</v>
      </c>
      <c r="V11" s="205">
        <f t="shared" si="2"/>
        <v>44334.457089476608</v>
      </c>
      <c r="W11" s="205">
        <f t="shared" si="2"/>
        <v>44334.457089476608</v>
      </c>
      <c r="DA11" s="112"/>
    </row>
    <row r="12" spans="1:105" ht="12" customHeight="1" x14ac:dyDescent="0.25">
      <c r="A12" s="50" t="s">
        <v>41</v>
      </c>
      <c r="B12" s="243">
        <v>35789.473684210527</v>
      </c>
      <c r="C12" s="243">
        <v>35789.473684210527</v>
      </c>
      <c r="D12" s="243">
        <v>35789.473684210527</v>
      </c>
      <c r="E12" s="243">
        <v>35789.473684210527</v>
      </c>
      <c r="F12" s="243">
        <v>35789.473684210527</v>
      </c>
      <c r="G12" s="243">
        <v>35789.473684210527</v>
      </c>
      <c r="H12" s="243">
        <v>35789.473684210527</v>
      </c>
      <c r="I12" s="243">
        <v>35789.473684210527</v>
      </c>
      <c r="J12" s="243">
        <v>35789.473684210527</v>
      </c>
      <c r="K12" s="243">
        <v>35789.473684210527</v>
      </c>
      <c r="L12" s="243">
        <v>35789.473684210527</v>
      </c>
      <c r="M12" s="243">
        <v>32693.544334211991</v>
      </c>
      <c r="N12" s="243">
        <v>32693.544334211991</v>
      </c>
      <c r="O12" s="243">
        <v>32693.544334211991</v>
      </c>
      <c r="P12" s="243">
        <v>32693.544334211991</v>
      </c>
      <c r="Q12" s="243">
        <v>32693.544334211991</v>
      </c>
      <c r="R12" s="243">
        <v>32693.544334211991</v>
      </c>
      <c r="S12" s="243">
        <v>32693.544334211991</v>
      </c>
      <c r="T12" s="243">
        <v>32693.544334211991</v>
      </c>
      <c r="U12" s="243">
        <v>29597.614984213451</v>
      </c>
      <c r="V12" s="243">
        <v>29597.614984213451</v>
      </c>
      <c r="W12" s="243">
        <v>29597.614984213451</v>
      </c>
      <c r="DA12" s="83" t="s">
        <v>120</v>
      </c>
    </row>
    <row r="13" spans="1:105" ht="12" customHeight="1" x14ac:dyDescent="0.25">
      <c r="A13" s="49" t="s">
        <v>42</v>
      </c>
      <c r="B13" s="244">
        <v>14736.84210526316</v>
      </c>
      <c r="C13" s="244">
        <v>14736.84210526316</v>
      </c>
      <c r="D13" s="244">
        <v>14736.84210526316</v>
      </c>
      <c r="E13" s="244">
        <v>14736.84210526316</v>
      </c>
      <c r="F13" s="244">
        <v>16241.449436160019</v>
      </c>
      <c r="G13" s="244">
        <v>16241.449436160019</v>
      </c>
      <c r="H13" s="244">
        <v>16241.449436160019</v>
      </c>
      <c r="I13" s="244">
        <v>16241.449436160019</v>
      </c>
      <c r="J13" s="244">
        <v>16241.449436160019</v>
      </c>
      <c r="K13" s="244">
        <v>16241.449436160019</v>
      </c>
      <c r="L13" s="244">
        <v>14736.84210526316</v>
      </c>
      <c r="M13" s="244">
        <v>16241.449436160019</v>
      </c>
      <c r="N13" s="244">
        <v>16241.449436160019</v>
      </c>
      <c r="O13" s="244">
        <v>16241.449436160019</v>
      </c>
      <c r="P13" s="244">
        <v>14736.84210526316</v>
      </c>
      <c r="Q13" s="244">
        <v>14736.84210526316</v>
      </c>
      <c r="R13" s="244">
        <v>14736.84210526316</v>
      </c>
      <c r="S13" s="244">
        <v>14736.84210526316</v>
      </c>
      <c r="T13" s="244">
        <v>14736.84210526316</v>
      </c>
      <c r="U13" s="244">
        <v>14736.84210526316</v>
      </c>
      <c r="V13" s="244">
        <v>14736.84210526316</v>
      </c>
      <c r="W13" s="244">
        <v>14736.84210526316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4600.5366808953959</v>
      </c>
      <c r="F14" s="212">
        <f t="shared" si="3"/>
        <v>1504.607330896856</v>
      </c>
      <c r="G14" s="212">
        <f t="shared" si="3"/>
        <v>0</v>
      </c>
      <c r="H14" s="212">
        <f t="shared" si="3"/>
        <v>1504.607330896856</v>
      </c>
      <c r="I14" s="212">
        <f t="shared" si="3"/>
        <v>3095.9293499985401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1504.607330896856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3095.9293499985401</v>
      </c>
      <c r="R14" s="212">
        <f t="shared" si="3"/>
        <v>0</v>
      </c>
      <c r="S14" s="212">
        <f t="shared" si="3"/>
        <v>1504.607330896856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1504.607330896856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3095.9293499985401</v>
      </c>
      <c r="F15" s="243">
        <v>0</v>
      </c>
      <c r="G15" s="243">
        <v>0</v>
      </c>
      <c r="H15" s="243">
        <v>0</v>
      </c>
      <c r="I15" s="243">
        <v>3095.9293499985401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3095.9293499985401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1504.607330896856</v>
      </c>
      <c r="F16" s="244">
        <v>1504.607330896856</v>
      </c>
      <c r="G16" s="244">
        <v>0</v>
      </c>
      <c r="H16" s="244">
        <v>1504.607330896856</v>
      </c>
      <c r="I16" s="244">
        <v>0</v>
      </c>
      <c r="J16" s="244">
        <v>0</v>
      </c>
      <c r="K16" s="244">
        <v>0</v>
      </c>
      <c r="L16" s="244">
        <v>0</v>
      </c>
      <c r="M16" s="244">
        <v>1504.607330896856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1504.607330896856</v>
      </c>
      <c r="T16" s="244">
        <v>0</v>
      </c>
      <c r="U16" s="244">
        <v>0</v>
      </c>
      <c r="V16" s="244">
        <v>0</v>
      </c>
      <c r="W16" s="244">
        <v>1504.607330896856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4600.5366808953986</v>
      </c>
      <c r="F17" s="212">
        <f t="shared" si="4"/>
        <v>0</v>
      </c>
      <c r="G17" s="212">
        <f t="shared" si="4"/>
        <v>0</v>
      </c>
      <c r="H17" s="212">
        <f t="shared" si="4"/>
        <v>1504.6073308968553</v>
      </c>
      <c r="I17" s="212">
        <f t="shared" si="4"/>
        <v>3095.9293499985433</v>
      </c>
      <c r="J17" s="212">
        <f t="shared" si="4"/>
        <v>0</v>
      </c>
      <c r="K17" s="212">
        <f t="shared" si="4"/>
        <v>0</v>
      </c>
      <c r="L17" s="212">
        <f t="shared" si="4"/>
        <v>1504.6073308968589</v>
      </c>
      <c r="M17" s="212">
        <f t="shared" si="4"/>
        <v>3095.9293499985361</v>
      </c>
      <c r="N17" s="212">
        <f t="shared" si="4"/>
        <v>0</v>
      </c>
      <c r="O17" s="212">
        <f t="shared" si="4"/>
        <v>0</v>
      </c>
      <c r="P17" s="212">
        <f t="shared" si="4"/>
        <v>1504.6073308968589</v>
      </c>
      <c r="Q17" s="212">
        <f t="shared" si="4"/>
        <v>3095.9293499985433</v>
      </c>
      <c r="R17" s="212">
        <f t="shared" si="4"/>
        <v>0</v>
      </c>
      <c r="S17" s="212">
        <f t="shared" si="4"/>
        <v>1504.6073308968553</v>
      </c>
      <c r="T17" s="212">
        <f t="shared" si="4"/>
        <v>0</v>
      </c>
      <c r="U17" s="212">
        <f t="shared" si="4"/>
        <v>3095.9293499985397</v>
      </c>
      <c r="V17" s="212">
        <f t="shared" si="4"/>
        <v>0</v>
      </c>
      <c r="W17" s="212">
        <f t="shared" si="4"/>
        <v>1504.6073308968553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3095.9293499985433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3095.9293499985433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3095.9293499985361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3095.9293499985433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3095.9293499985397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1504.6073308968553</v>
      </c>
      <c r="F19" s="244">
        <f t="shared" si="6"/>
        <v>0</v>
      </c>
      <c r="G19" s="244">
        <f t="shared" si="6"/>
        <v>0</v>
      </c>
      <c r="H19" s="244">
        <f t="shared" si="6"/>
        <v>1504.6073308968553</v>
      </c>
      <c r="I19" s="244">
        <f t="shared" si="6"/>
        <v>0</v>
      </c>
      <c r="J19" s="244">
        <f t="shared" si="6"/>
        <v>0</v>
      </c>
      <c r="K19" s="244">
        <f t="shared" si="6"/>
        <v>0</v>
      </c>
      <c r="L19" s="244">
        <f t="shared" si="6"/>
        <v>1504.6073308968589</v>
      </c>
      <c r="M19" s="244">
        <f t="shared" si="6"/>
        <v>0</v>
      </c>
      <c r="N19" s="244">
        <f t="shared" si="6"/>
        <v>0</v>
      </c>
      <c r="O19" s="244">
        <f t="shared" si="6"/>
        <v>0</v>
      </c>
      <c r="P19" s="244">
        <f t="shared" si="6"/>
        <v>1504.6073308968589</v>
      </c>
      <c r="Q19" s="244">
        <f t="shared" si="6"/>
        <v>0</v>
      </c>
      <c r="R19" s="244">
        <f t="shared" si="6"/>
        <v>0</v>
      </c>
      <c r="S19" s="244">
        <f t="shared" si="6"/>
        <v>1504.6073308968553</v>
      </c>
      <c r="T19" s="244">
        <f t="shared" si="6"/>
        <v>0</v>
      </c>
      <c r="U19" s="244">
        <f t="shared" si="6"/>
        <v>0</v>
      </c>
      <c r="V19" s="244">
        <f t="shared" si="6"/>
        <v>0</v>
      </c>
      <c r="W19" s="244">
        <f t="shared" si="6"/>
        <v>1504.6073308968553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4150.6277894736886</v>
      </c>
      <c r="C20" s="205">
        <f t="shared" si="7"/>
        <v>5723.2857894736881</v>
      </c>
      <c r="D20" s="205">
        <f t="shared" si="7"/>
        <v>5511.6897894736867</v>
      </c>
      <c r="E20" s="205">
        <f t="shared" si="7"/>
        <v>5717.1277894736868</v>
      </c>
      <c r="F20" s="205">
        <f t="shared" si="7"/>
        <v>5656.7301203705465</v>
      </c>
      <c r="G20" s="205">
        <f t="shared" si="7"/>
        <v>7506.7551203705461</v>
      </c>
      <c r="H20" s="205">
        <f t="shared" si="7"/>
        <v>4806.9271203705466</v>
      </c>
      <c r="I20" s="205">
        <f t="shared" si="7"/>
        <v>3480.4791203705427</v>
      </c>
      <c r="J20" s="205">
        <f t="shared" si="7"/>
        <v>6198.3501203705455</v>
      </c>
      <c r="K20" s="205">
        <f t="shared" si="7"/>
        <v>19360.510120370545</v>
      </c>
      <c r="L20" s="205">
        <f t="shared" si="7"/>
        <v>6695.9731954736872</v>
      </c>
      <c r="M20" s="205">
        <f t="shared" si="7"/>
        <v>4651.0469783720109</v>
      </c>
      <c r="N20" s="205">
        <f t="shared" si="7"/>
        <v>6273.8771443720088</v>
      </c>
      <c r="O20" s="205">
        <f t="shared" si="7"/>
        <v>6290.4917703720093</v>
      </c>
      <c r="P20" s="205">
        <f t="shared" si="7"/>
        <v>4487.3954394751509</v>
      </c>
      <c r="Q20" s="205">
        <f t="shared" si="7"/>
        <v>4754.6964394751521</v>
      </c>
      <c r="R20" s="205">
        <f t="shared" si="7"/>
        <v>5350.4384394751487</v>
      </c>
      <c r="S20" s="205">
        <f t="shared" si="7"/>
        <v>4133.2314394751502</v>
      </c>
      <c r="T20" s="205">
        <f t="shared" si="7"/>
        <v>4995.7024394751497</v>
      </c>
      <c r="U20" s="205">
        <f t="shared" si="7"/>
        <v>4707.1100894766114</v>
      </c>
      <c r="V20" s="205">
        <f t="shared" si="7"/>
        <v>8654.4570894766111</v>
      </c>
      <c r="W20" s="205">
        <f t="shared" si="7"/>
        <v>4268.1660894766101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2737.9856842105291</v>
      </c>
      <c r="C21" s="243">
        <f t="shared" si="8"/>
        <v>4135.7436842105271</v>
      </c>
      <c r="D21" s="243">
        <f t="shared" si="8"/>
        <v>3980.8476842105265</v>
      </c>
      <c r="E21" s="243">
        <f t="shared" si="8"/>
        <v>4412.0796842105265</v>
      </c>
      <c r="F21" s="243">
        <f t="shared" si="8"/>
        <v>3631.7596842105268</v>
      </c>
      <c r="G21" s="243">
        <f t="shared" si="8"/>
        <v>4932.6036842105277</v>
      </c>
      <c r="H21" s="243">
        <f t="shared" si="8"/>
        <v>3239.4996842105284</v>
      </c>
      <c r="I21" s="243">
        <f t="shared" si="8"/>
        <v>2253.9916842105231</v>
      </c>
      <c r="J21" s="243">
        <f t="shared" si="8"/>
        <v>4595.9906842105265</v>
      </c>
      <c r="K21" s="243">
        <f t="shared" si="8"/>
        <v>14454.832684210527</v>
      </c>
      <c r="L21" s="243">
        <f t="shared" si="8"/>
        <v>5174.3030902105274</v>
      </c>
      <c r="M21" s="243">
        <f t="shared" si="8"/>
        <v>2614.0825422119924</v>
      </c>
      <c r="N21" s="243">
        <f t="shared" si="8"/>
        <v>3821.2757082119897</v>
      </c>
      <c r="O21" s="243">
        <f t="shared" si="8"/>
        <v>3508.2043342119905</v>
      </c>
      <c r="P21" s="243">
        <f t="shared" si="8"/>
        <v>2812.3083342119899</v>
      </c>
      <c r="Q21" s="243">
        <f t="shared" si="8"/>
        <v>2639.6713342119911</v>
      </c>
      <c r="R21" s="243">
        <f t="shared" si="8"/>
        <v>3207.2343342119893</v>
      </c>
      <c r="S21" s="243">
        <f t="shared" si="8"/>
        <v>2403.1883342119909</v>
      </c>
      <c r="T21" s="243">
        <f t="shared" si="8"/>
        <v>2961.8793342119898</v>
      </c>
      <c r="U21" s="243">
        <f t="shared" si="8"/>
        <v>1875.5469842134517</v>
      </c>
      <c r="V21" s="243">
        <f t="shared" si="8"/>
        <v>5442.2549842134504</v>
      </c>
      <c r="W21" s="243">
        <f t="shared" si="8"/>
        <v>2472.7359842134501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1412.6421052631595</v>
      </c>
      <c r="C22" s="244">
        <f t="shared" si="9"/>
        <v>1587.5421052631609</v>
      </c>
      <c r="D22" s="244">
        <f t="shared" si="9"/>
        <v>1530.8421052631602</v>
      </c>
      <c r="E22" s="244">
        <f t="shared" si="9"/>
        <v>1305.0481052631603</v>
      </c>
      <c r="F22" s="244">
        <f t="shared" si="9"/>
        <v>2024.9704361600197</v>
      </c>
      <c r="G22" s="244">
        <f t="shared" si="9"/>
        <v>2574.1514361600184</v>
      </c>
      <c r="H22" s="244">
        <f t="shared" si="9"/>
        <v>1567.4274361600183</v>
      </c>
      <c r="I22" s="244">
        <f t="shared" si="9"/>
        <v>1226.4874361600196</v>
      </c>
      <c r="J22" s="244">
        <f t="shared" si="9"/>
        <v>1602.359436160019</v>
      </c>
      <c r="K22" s="244">
        <f t="shared" si="9"/>
        <v>4905.6774361600183</v>
      </c>
      <c r="L22" s="244">
        <f t="shared" si="9"/>
        <v>1521.6701052631597</v>
      </c>
      <c r="M22" s="244">
        <f t="shared" si="9"/>
        <v>2036.9644361600185</v>
      </c>
      <c r="N22" s="244">
        <f t="shared" si="9"/>
        <v>2452.6014361600191</v>
      </c>
      <c r="O22" s="244">
        <f t="shared" si="9"/>
        <v>2782.2874361600188</v>
      </c>
      <c r="P22" s="244">
        <f t="shared" si="9"/>
        <v>1675.087105263161</v>
      </c>
      <c r="Q22" s="244">
        <f t="shared" si="9"/>
        <v>2115.0251052631611</v>
      </c>
      <c r="R22" s="244">
        <f t="shared" si="9"/>
        <v>2143.2041052631594</v>
      </c>
      <c r="S22" s="244">
        <f t="shared" si="9"/>
        <v>1730.0431052631593</v>
      </c>
      <c r="T22" s="244">
        <f t="shared" si="9"/>
        <v>2033.82310526316</v>
      </c>
      <c r="U22" s="244">
        <f t="shared" si="9"/>
        <v>2831.5631052631597</v>
      </c>
      <c r="V22" s="244">
        <f t="shared" si="9"/>
        <v>3212.2021052631608</v>
      </c>
      <c r="W22" s="244">
        <f t="shared" si="9"/>
        <v>1795.4301052631599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8509.3245055889929</v>
      </c>
      <c r="C25" s="212">
        <v>8062.2378331900254</v>
      </c>
      <c r="D25" s="212">
        <v>8192.2288048151313</v>
      </c>
      <c r="E25" s="212">
        <v>9244.4992261392927</v>
      </c>
      <c r="F25" s="212">
        <v>8763.8128976784174</v>
      </c>
      <c r="G25" s="212">
        <v>8150.8110060189174</v>
      </c>
      <c r="H25" s="212">
        <v>9425.9515047291497</v>
      </c>
      <c r="I25" s="212">
        <v>8473.0515047291483</v>
      </c>
      <c r="J25" s="212">
        <v>8342.6175408426479</v>
      </c>
      <c r="K25" s="212">
        <v>6416.5588134135851</v>
      </c>
      <c r="L25" s="212">
        <v>7900.4030094582977</v>
      </c>
      <c r="M25" s="212">
        <v>8576.8531384350827</v>
      </c>
      <c r="N25" s="212">
        <v>7957.1011177987957</v>
      </c>
      <c r="O25" s="212">
        <v>7707.293465176268</v>
      </c>
      <c r="P25" s="212">
        <v>7434.517712811692</v>
      </c>
      <c r="Q25" s="212">
        <v>7731.2809114359407</v>
      </c>
      <c r="R25" s="212">
        <v>7675.4949269131557</v>
      </c>
      <c r="S25" s="212">
        <v>7630.3767841788449</v>
      </c>
      <c r="T25" s="212">
        <v>7672.0186547796693</v>
      </c>
      <c r="U25" s="212">
        <v>7120.7577765313599</v>
      </c>
      <c r="V25" s="212">
        <v>6512.92512838316</v>
      </c>
      <c r="W25" s="212">
        <v>6940.6514218612974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1171.2716251074803</v>
      </c>
      <c r="C26" s="215">
        <f t="shared" si="10"/>
        <v>915.51960447119518</v>
      </c>
      <c r="D26" s="215">
        <f t="shared" si="10"/>
        <v>1066.1993121238174</v>
      </c>
      <c r="E26" s="215">
        <f t="shared" si="10"/>
        <v>1829.6649183147033</v>
      </c>
      <c r="F26" s="215">
        <f t="shared" si="10"/>
        <v>1062.6039552880479</v>
      </c>
      <c r="G26" s="215">
        <f t="shared" si="10"/>
        <v>974.63473774720535</v>
      </c>
      <c r="H26" s="215">
        <f t="shared" si="10"/>
        <v>1598.0609630266549</v>
      </c>
      <c r="I26" s="215">
        <f t="shared" si="10"/>
        <v>1118.7908856405845</v>
      </c>
      <c r="J26" s="215">
        <f t="shared" si="10"/>
        <v>712.78675838349091</v>
      </c>
      <c r="K26" s="215">
        <f t="shared" si="10"/>
        <v>703.32244196044712</v>
      </c>
      <c r="L26" s="215">
        <f t="shared" si="10"/>
        <v>705.56663800515912</v>
      </c>
      <c r="M26" s="215">
        <f t="shared" si="10"/>
        <v>1298.8446259673258</v>
      </c>
      <c r="N26" s="215">
        <f t="shared" si="10"/>
        <v>936.49432502149602</v>
      </c>
      <c r="O26" s="215">
        <f t="shared" si="10"/>
        <v>1071.0212381771282</v>
      </c>
      <c r="P26" s="215">
        <f t="shared" si="10"/>
        <v>775.63121238177132</v>
      </c>
      <c r="Q26" s="215">
        <f t="shared" si="10"/>
        <v>914.60773860705081</v>
      </c>
      <c r="R26" s="215">
        <f t="shared" si="10"/>
        <v>1004.248323301806</v>
      </c>
      <c r="S26" s="215">
        <f t="shared" si="10"/>
        <v>917.84411006018911</v>
      </c>
      <c r="T26" s="215">
        <f t="shared" si="10"/>
        <v>735.05846947549435</v>
      </c>
      <c r="U26" s="215">
        <f t="shared" si="10"/>
        <v>679.11719690455709</v>
      </c>
      <c r="V26" s="215">
        <f t="shared" si="10"/>
        <v>489.33662940670678</v>
      </c>
      <c r="W26" s="215">
        <f t="shared" si="10"/>
        <v>677.69406706792768</v>
      </c>
      <c r="DA26" s="85"/>
    </row>
    <row r="27" spans="1:105" ht="12" customHeight="1" x14ac:dyDescent="0.25">
      <c r="A27" s="18" t="s">
        <v>39</v>
      </c>
      <c r="B27" s="206">
        <v>134.56698194325031</v>
      </c>
      <c r="C27" s="206">
        <v>136.7936371453138</v>
      </c>
      <c r="D27" s="206">
        <v>273.78744625967312</v>
      </c>
      <c r="E27" s="206">
        <v>746.42828890799638</v>
      </c>
      <c r="F27" s="206">
        <v>830.6284608770419</v>
      </c>
      <c r="G27" s="206">
        <v>729.65769561478919</v>
      </c>
      <c r="H27" s="206">
        <v>733.79828030954411</v>
      </c>
      <c r="I27" s="206">
        <v>654.1556319862425</v>
      </c>
      <c r="J27" s="206">
        <v>613.56423043852101</v>
      </c>
      <c r="K27" s="206">
        <v>551.40928632846089</v>
      </c>
      <c r="L27" s="206">
        <v>551.60060189165949</v>
      </c>
      <c r="M27" s="206">
        <v>1037.444539982803</v>
      </c>
      <c r="N27" s="206">
        <v>868.06500429922608</v>
      </c>
      <c r="O27" s="206">
        <v>899.2635425623389</v>
      </c>
      <c r="P27" s="206">
        <v>742.10085984522789</v>
      </c>
      <c r="Q27" s="206">
        <v>914.60773860705081</v>
      </c>
      <c r="R27" s="206">
        <v>1004.248323301806</v>
      </c>
      <c r="S27" s="206">
        <v>917.84411006018911</v>
      </c>
      <c r="T27" s="206">
        <v>735.05846947549435</v>
      </c>
      <c r="U27" s="206">
        <v>679.11719690455709</v>
      </c>
      <c r="V27" s="206">
        <v>489.33662940670678</v>
      </c>
      <c r="W27" s="206">
        <v>677.69406706792768</v>
      </c>
      <c r="DA27" s="71" t="s">
        <v>128</v>
      </c>
    </row>
    <row r="28" spans="1:105" ht="12" customHeight="1" x14ac:dyDescent="0.25">
      <c r="A28" s="18" t="s">
        <v>40</v>
      </c>
      <c r="B28" s="206">
        <v>1036.70464316423</v>
      </c>
      <c r="C28" s="206">
        <v>778.72596732588136</v>
      </c>
      <c r="D28" s="206">
        <v>792.41186586414437</v>
      </c>
      <c r="E28" s="206">
        <v>1083.2366294067069</v>
      </c>
      <c r="F28" s="206">
        <v>231.975494411006</v>
      </c>
      <c r="G28" s="206">
        <v>244.97704213241619</v>
      </c>
      <c r="H28" s="206">
        <v>864.26268271711081</v>
      </c>
      <c r="I28" s="206">
        <v>464.63525365434208</v>
      </c>
      <c r="J28" s="206">
        <v>99.222527944969912</v>
      </c>
      <c r="K28" s="206">
        <v>151.9131556319862</v>
      </c>
      <c r="L28" s="206">
        <v>153.9660361134996</v>
      </c>
      <c r="M28" s="206">
        <v>261.40008598452278</v>
      </c>
      <c r="N28" s="206">
        <v>68.429320722269978</v>
      </c>
      <c r="O28" s="206">
        <v>171.7576956147893</v>
      </c>
      <c r="P28" s="206">
        <v>33.530352536543433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66.134049871023223</v>
      </c>
      <c r="C29" s="206">
        <f t="shared" si="11"/>
        <v>53.401117798796221</v>
      </c>
      <c r="D29" s="206">
        <f t="shared" si="11"/>
        <v>46.890283748925185</v>
      </c>
      <c r="E29" s="206">
        <f t="shared" si="11"/>
        <v>73.252880481513316</v>
      </c>
      <c r="F29" s="206">
        <f t="shared" si="11"/>
        <v>63.114101461736894</v>
      </c>
      <c r="G29" s="206">
        <f t="shared" si="11"/>
        <v>42.26079105760963</v>
      </c>
      <c r="H29" s="206">
        <f t="shared" si="11"/>
        <v>46.795012897678411</v>
      </c>
      <c r="I29" s="206">
        <f t="shared" si="11"/>
        <v>41.035769561478922</v>
      </c>
      <c r="J29" s="206">
        <f t="shared" si="11"/>
        <v>95.575408426483222</v>
      </c>
      <c r="K29" s="206">
        <f t="shared" si="11"/>
        <v>82.946087704213255</v>
      </c>
      <c r="L29" s="206">
        <f t="shared" si="11"/>
        <v>100.4724849527085</v>
      </c>
      <c r="M29" s="206">
        <f t="shared" si="11"/>
        <v>84.441788478073931</v>
      </c>
      <c r="N29" s="206">
        <f t="shared" si="11"/>
        <v>95.168873602751489</v>
      </c>
      <c r="O29" s="206">
        <f t="shared" si="11"/>
        <v>24.592175408426481</v>
      </c>
      <c r="P29" s="206">
        <f t="shared" si="11"/>
        <v>23.087188306104899</v>
      </c>
      <c r="Q29" s="206">
        <f t="shared" si="11"/>
        <v>83.397162510748061</v>
      </c>
      <c r="R29" s="206">
        <f t="shared" si="11"/>
        <v>24.965778159931212</v>
      </c>
      <c r="S29" s="206">
        <f t="shared" si="11"/>
        <v>30.307480653482372</v>
      </c>
      <c r="T29" s="206">
        <f t="shared" si="11"/>
        <v>15.10447119518486</v>
      </c>
      <c r="U29" s="206">
        <f t="shared" si="11"/>
        <v>14.339036973344793</v>
      </c>
      <c r="V29" s="206">
        <f t="shared" si="11"/>
        <v>12.54987102321582</v>
      </c>
      <c r="W29" s="206">
        <f t="shared" si="11"/>
        <v>60.548409286328464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14.68667239896819</v>
      </c>
      <c r="C31" s="206">
        <v>18.075838349097161</v>
      </c>
      <c r="D31" s="206">
        <v>13.556921754084261</v>
      </c>
      <c r="E31" s="206">
        <v>12.148409286328461</v>
      </c>
      <c r="F31" s="206">
        <v>14.288306104901119</v>
      </c>
      <c r="G31" s="206">
        <v>2.1975064488392091</v>
      </c>
      <c r="H31" s="206">
        <v>2.195872742906277</v>
      </c>
      <c r="I31" s="206">
        <v>2.156577815993121</v>
      </c>
      <c r="J31" s="206">
        <v>52.778417884780737</v>
      </c>
      <c r="K31" s="206">
        <v>47.275580395528813</v>
      </c>
      <c r="L31" s="206">
        <v>62.667583834909713</v>
      </c>
      <c r="M31" s="206">
        <v>58.26990541702493</v>
      </c>
      <c r="N31" s="206">
        <v>62.667583834909713</v>
      </c>
      <c r="O31" s="206">
        <v>1.0993981083404989</v>
      </c>
      <c r="P31" s="206">
        <v>1.0981943250214961</v>
      </c>
      <c r="Q31" s="206">
        <v>1.083576956147893</v>
      </c>
      <c r="R31" s="206">
        <v>1.028804815133276</v>
      </c>
      <c r="S31" s="206">
        <v>1.028804815133276</v>
      </c>
      <c r="T31" s="206">
        <v>1.028804815133276</v>
      </c>
      <c r="U31" s="206">
        <v>1.028804815133276</v>
      </c>
      <c r="V31" s="206">
        <v>1.028804815133276</v>
      </c>
      <c r="W31" s="206">
        <v>1.028804815133276</v>
      </c>
      <c r="DA31" s="71" t="s">
        <v>131</v>
      </c>
    </row>
    <row r="32" spans="1:105" ht="12" customHeight="1" x14ac:dyDescent="0.25">
      <c r="A32" s="18" t="s">
        <v>69</v>
      </c>
      <c r="B32" s="206">
        <v>36.97334479793637</v>
      </c>
      <c r="C32" s="206">
        <v>25.67592433361995</v>
      </c>
      <c r="D32" s="206">
        <v>24.648925193465171</v>
      </c>
      <c r="E32" s="206">
        <v>46.085554600171967</v>
      </c>
      <c r="F32" s="206">
        <v>35.844282029234741</v>
      </c>
      <c r="G32" s="206">
        <v>32.771195184866727</v>
      </c>
      <c r="H32" s="206">
        <v>31.750042992261388</v>
      </c>
      <c r="I32" s="206">
        <v>28.688134135855542</v>
      </c>
      <c r="J32" s="206">
        <v>31.75227858985382</v>
      </c>
      <c r="K32" s="206">
        <v>23.563628546861569</v>
      </c>
      <c r="L32" s="206">
        <v>30.735855546001719</v>
      </c>
      <c r="M32" s="206">
        <v>20.49346517626827</v>
      </c>
      <c r="N32" s="206">
        <v>22.54118658641444</v>
      </c>
      <c r="O32" s="206">
        <v>20.492003439380909</v>
      </c>
      <c r="P32" s="206">
        <v>19.735597592433361</v>
      </c>
      <c r="Q32" s="206">
        <v>80.784952708512463</v>
      </c>
      <c r="R32" s="206">
        <v>21.64402407566638</v>
      </c>
      <c r="S32" s="206">
        <v>22.5664660361135</v>
      </c>
      <c r="T32" s="206">
        <v>10.254170249355109</v>
      </c>
      <c r="U32" s="206">
        <v>10.25296646603611</v>
      </c>
      <c r="V32" s="206">
        <v>9.2281169389509881</v>
      </c>
      <c r="W32" s="206">
        <v>16.41926053310404</v>
      </c>
      <c r="DA32" s="71" t="s">
        <v>132</v>
      </c>
    </row>
    <row r="33" spans="1:105" ht="12" customHeight="1" x14ac:dyDescent="0.25">
      <c r="A33" s="18" t="s">
        <v>70</v>
      </c>
      <c r="B33" s="206">
        <v>14.474032674118661</v>
      </c>
      <c r="C33" s="206">
        <v>9.6493551160791053</v>
      </c>
      <c r="D33" s="206">
        <v>8.6844368013757514</v>
      </c>
      <c r="E33" s="206">
        <v>6.7668099742046417</v>
      </c>
      <c r="F33" s="206">
        <v>7.7301805674978503</v>
      </c>
      <c r="G33" s="206">
        <v>5.7917454858125534</v>
      </c>
      <c r="H33" s="206">
        <v>10.598538263112641</v>
      </c>
      <c r="I33" s="206">
        <v>8.6907136715391218</v>
      </c>
      <c r="J33" s="206">
        <v>5.7933791917454851</v>
      </c>
      <c r="K33" s="206">
        <v>3.854772141014617</v>
      </c>
      <c r="L33" s="206">
        <v>4.8184866723989677</v>
      </c>
      <c r="M33" s="206">
        <v>1.9274290627687021</v>
      </c>
      <c r="N33" s="206">
        <v>7.7095442820292348</v>
      </c>
      <c r="O33" s="206">
        <v>0</v>
      </c>
      <c r="P33" s="206">
        <v>0</v>
      </c>
      <c r="Q33" s="206">
        <v>0</v>
      </c>
      <c r="R33" s="206">
        <v>0</v>
      </c>
      <c r="S33" s="206">
        <v>2.8907136715391228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8.2521066208082541</v>
      </c>
      <c r="F34" s="206">
        <v>5.251332760103181</v>
      </c>
      <c r="G34" s="206">
        <v>1.5003439380911441</v>
      </c>
      <c r="H34" s="206">
        <v>2.2505588993981078</v>
      </c>
      <c r="I34" s="206">
        <v>1.5003439380911441</v>
      </c>
      <c r="J34" s="206">
        <v>5.251332760103181</v>
      </c>
      <c r="K34" s="206">
        <v>8.2521066208082541</v>
      </c>
      <c r="L34" s="206">
        <v>2.2505588993981078</v>
      </c>
      <c r="M34" s="206">
        <v>3.750988822012038</v>
      </c>
      <c r="N34" s="206">
        <v>2.2505588993981078</v>
      </c>
      <c r="O34" s="206">
        <v>3.0007738607050731</v>
      </c>
      <c r="P34" s="206">
        <v>2.2533963886500432</v>
      </c>
      <c r="Q34" s="206">
        <v>1.5286328460877039</v>
      </c>
      <c r="R34" s="206">
        <v>2.2929492691315558</v>
      </c>
      <c r="S34" s="206">
        <v>3.8214961306964752</v>
      </c>
      <c r="T34" s="206">
        <v>3.8214961306964752</v>
      </c>
      <c r="U34" s="206">
        <v>3.0572656921754078</v>
      </c>
      <c r="V34" s="206">
        <v>2.2929492691315558</v>
      </c>
      <c r="W34" s="206">
        <v>43.100343938091143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5238.0409286328459</v>
      </c>
      <c r="C35" s="206">
        <f t="shared" si="12"/>
        <v>4997.0144453998273</v>
      </c>
      <c r="D35" s="206">
        <f t="shared" si="12"/>
        <v>4923.5072226999137</v>
      </c>
      <c r="E35" s="206">
        <f t="shared" si="12"/>
        <v>5071.4754084264832</v>
      </c>
      <c r="F35" s="206">
        <f t="shared" si="12"/>
        <v>5258.3585554600177</v>
      </c>
      <c r="G35" s="206">
        <f t="shared" si="12"/>
        <v>4746.0201203783317</v>
      </c>
      <c r="H35" s="206">
        <f t="shared" si="12"/>
        <v>5199.7541702493545</v>
      </c>
      <c r="I35" s="206">
        <f t="shared" si="12"/>
        <v>4836.8085124677564</v>
      </c>
      <c r="J35" s="206">
        <f t="shared" si="12"/>
        <v>5081.9958727429057</v>
      </c>
      <c r="K35" s="206">
        <f t="shared" si="12"/>
        <v>3668.2715391229576</v>
      </c>
      <c r="L35" s="206">
        <f t="shared" si="12"/>
        <v>4719.1950128976778</v>
      </c>
      <c r="M35" s="206">
        <f t="shared" si="12"/>
        <v>4709.4658641444539</v>
      </c>
      <c r="N35" s="206">
        <f t="shared" si="12"/>
        <v>4538.2018916595007</v>
      </c>
      <c r="O35" s="206">
        <f t="shared" si="12"/>
        <v>4319.036543422184</v>
      </c>
      <c r="P35" s="206">
        <f t="shared" si="12"/>
        <v>4319.6246775580385</v>
      </c>
      <c r="Q35" s="206">
        <f t="shared" si="12"/>
        <v>4454.4282029234719</v>
      </c>
      <c r="R35" s="206">
        <f t="shared" si="12"/>
        <v>4288.6042992261391</v>
      </c>
      <c r="S35" s="206">
        <f t="shared" si="12"/>
        <v>4356.1527085124671</v>
      </c>
      <c r="T35" s="206">
        <f t="shared" si="12"/>
        <v>4622.5279449699046</v>
      </c>
      <c r="U35" s="206">
        <f t="shared" si="12"/>
        <v>4296.5083404987099</v>
      </c>
      <c r="V35" s="206">
        <f t="shared" si="12"/>
        <v>4064.8154772141015</v>
      </c>
      <c r="W35" s="206">
        <f t="shared" si="12"/>
        <v>4094.663800515907</v>
      </c>
      <c r="DA35" s="71"/>
    </row>
    <row r="36" spans="1:105" ht="12" customHeight="1" x14ac:dyDescent="0.25">
      <c r="A36" s="18" t="s">
        <v>72</v>
      </c>
      <c r="B36" s="206">
        <v>2477.2355975924329</v>
      </c>
      <c r="C36" s="206">
        <v>2469.1315563198618</v>
      </c>
      <c r="D36" s="206">
        <v>2467.8202923473768</v>
      </c>
      <c r="E36" s="206">
        <v>2717.035339638865</v>
      </c>
      <c r="F36" s="206">
        <v>2742.2938091143592</v>
      </c>
      <c r="G36" s="206">
        <v>2225.4794496990539</v>
      </c>
      <c r="H36" s="206">
        <v>2635.523731728289</v>
      </c>
      <c r="I36" s="206">
        <v>2680.6964746345661</v>
      </c>
      <c r="J36" s="206">
        <v>2722.2246775580402</v>
      </c>
      <c r="K36" s="206">
        <v>1825.5372312983659</v>
      </c>
      <c r="L36" s="206">
        <v>2376.9838349097158</v>
      </c>
      <c r="M36" s="206">
        <v>2343.8023215821149</v>
      </c>
      <c r="N36" s="206">
        <v>2148.1665520206361</v>
      </c>
      <c r="O36" s="206">
        <v>2105.613413585555</v>
      </c>
      <c r="P36" s="206">
        <v>2102.207996560619</v>
      </c>
      <c r="Q36" s="206">
        <v>2107.631126397248</v>
      </c>
      <c r="R36" s="206">
        <v>2155.5766981943252</v>
      </c>
      <c r="S36" s="206">
        <v>2240.649183147033</v>
      </c>
      <c r="T36" s="206">
        <v>2220.8846947549441</v>
      </c>
      <c r="U36" s="206">
        <v>2056.5613929492688</v>
      </c>
      <c r="V36" s="206">
        <v>1990.5703353396391</v>
      </c>
      <c r="W36" s="206">
        <v>2032.4795356835771</v>
      </c>
      <c r="DA36" s="71" t="s">
        <v>135</v>
      </c>
    </row>
    <row r="37" spans="1:105" ht="12" customHeight="1" x14ac:dyDescent="0.25">
      <c r="A37" s="18" t="s">
        <v>36</v>
      </c>
      <c r="B37" s="206">
        <v>2760.805331040413</v>
      </c>
      <c r="C37" s="206">
        <v>2527.882889079965</v>
      </c>
      <c r="D37" s="206">
        <v>2455.6869303525368</v>
      </c>
      <c r="E37" s="206">
        <v>2354.4400687876182</v>
      </c>
      <c r="F37" s="206">
        <v>2516.064746345658</v>
      </c>
      <c r="G37" s="206">
        <v>2520.5406706792778</v>
      </c>
      <c r="H37" s="206">
        <v>2564.2304385210659</v>
      </c>
      <c r="I37" s="206">
        <v>2156.1120378331898</v>
      </c>
      <c r="J37" s="206">
        <v>2359.771195184866</v>
      </c>
      <c r="K37" s="206">
        <v>1842.734307824592</v>
      </c>
      <c r="L37" s="206">
        <v>2342.2111779879619</v>
      </c>
      <c r="M37" s="206">
        <v>2365.663542562339</v>
      </c>
      <c r="N37" s="206">
        <v>2390.035339638865</v>
      </c>
      <c r="O37" s="206">
        <v>2213.423129836629</v>
      </c>
      <c r="P37" s="206">
        <v>2217.4166809974199</v>
      </c>
      <c r="Q37" s="206">
        <v>2346.7970765262239</v>
      </c>
      <c r="R37" s="206">
        <v>2133.0276010318139</v>
      </c>
      <c r="S37" s="206">
        <v>2115.5035253654341</v>
      </c>
      <c r="T37" s="206">
        <v>2401.643250214961</v>
      </c>
      <c r="U37" s="206">
        <v>2239.9469475494411</v>
      </c>
      <c r="V37" s="206">
        <v>2074.2451418744622</v>
      </c>
      <c r="W37" s="206">
        <v>2062.18426483233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0.16715391229578669</v>
      </c>
      <c r="F38" s="206">
        <f t="shared" si="13"/>
        <v>11.70343938091143</v>
      </c>
      <c r="G38" s="206">
        <f t="shared" si="13"/>
        <v>0.14333619948409279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3.2189165950128968</v>
      </c>
      <c r="M38" s="206">
        <f t="shared" si="13"/>
        <v>3.590713671539123</v>
      </c>
      <c r="N38" s="206">
        <f t="shared" si="13"/>
        <v>7.1625107480653469E-2</v>
      </c>
      <c r="O38" s="206">
        <f t="shared" si="13"/>
        <v>0.14325021496130694</v>
      </c>
      <c r="P38" s="206">
        <f t="shared" si="13"/>
        <v>4.5380911435941531</v>
      </c>
      <c r="Q38" s="206">
        <f t="shared" si="13"/>
        <v>1.5286328460877037</v>
      </c>
      <c r="R38" s="206">
        <f t="shared" si="13"/>
        <v>7.1711092003439378E-2</v>
      </c>
      <c r="S38" s="206">
        <f t="shared" si="13"/>
        <v>7.1711092003439378E-2</v>
      </c>
      <c r="T38" s="206">
        <f t="shared" si="13"/>
        <v>1.5203744701261033</v>
      </c>
      <c r="U38" s="206">
        <f t="shared" si="13"/>
        <v>1.5011127308444483</v>
      </c>
      <c r="V38" s="206">
        <f t="shared" si="13"/>
        <v>1.2962375835049977</v>
      </c>
      <c r="W38" s="206">
        <f t="shared" si="13"/>
        <v>1.4921785250989248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0.16715391229578669</v>
      </c>
      <c r="F39" s="206">
        <v>11.70343938091143</v>
      </c>
      <c r="G39" s="206">
        <v>0.14333619948409279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7.1625107480653469E-2</v>
      </c>
      <c r="O39" s="206">
        <v>7.1625107480653469E-2</v>
      </c>
      <c r="P39" s="206">
        <v>4.5141874462596734</v>
      </c>
      <c r="Q39" s="206">
        <v>1.5047291487532239</v>
      </c>
      <c r="R39" s="206">
        <v>4.7807394668959592E-2</v>
      </c>
      <c r="S39" s="206">
        <v>4.7807394668959592E-2</v>
      </c>
      <c r="T39" s="206">
        <v>9.5528804815133275E-2</v>
      </c>
      <c r="U39" s="206">
        <v>9.5528804815133275E-2</v>
      </c>
      <c r="V39" s="206">
        <v>2.3903697334479789E-2</v>
      </c>
      <c r="W39" s="206">
        <v>2.3903697334479789E-2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7.1625107480653469E-2</v>
      </c>
      <c r="P40" s="206">
        <v>2.3903697334479789E-2</v>
      </c>
      <c r="Q40" s="206">
        <v>2.3903697334479789E-2</v>
      </c>
      <c r="R40" s="206">
        <v>2.3903697334479789E-2</v>
      </c>
      <c r="S40" s="206">
        <v>2.3903697334479789E-2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3.2189165950128968</v>
      </c>
      <c r="M41" s="206">
        <v>3.590713671539123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1.42484566531097</v>
      </c>
      <c r="U44" s="206">
        <v>1.405583926029315</v>
      </c>
      <c r="V44" s="206">
        <v>1.272333886170518</v>
      </c>
      <c r="W44" s="206">
        <v>1.4682748277644451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14.306878761822871</v>
      </c>
      <c r="F45" s="206">
        <v>10.0792777300086</v>
      </c>
      <c r="G45" s="206">
        <v>9.9360275150472912</v>
      </c>
      <c r="H45" s="206">
        <v>12.46775580395529</v>
      </c>
      <c r="I45" s="206">
        <v>18.892691315563201</v>
      </c>
      <c r="J45" s="206">
        <v>13.99638865004299</v>
      </c>
      <c r="K45" s="206">
        <v>36.567325881341361</v>
      </c>
      <c r="L45" s="206">
        <v>42.371281169389512</v>
      </c>
      <c r="M45" s="206">
        <v>54.026913155631981</v>
      </c>
      <c r="N45" s="206">
        <v>76.502321582115215</v>
      </c>
      <c r="O45" s="206">
        <v>44.52089423903697</v>
      </c>
      <c r="P45" s="206">
        <v>48.437919174548583</v>
      </c>
      <c r="Q45" s="206">
        <v>36.304557179707651</v>
      </c>
      <c r="R45" s="206">
        <v>30.69165950128977</v>
      </c>
      <c r="S45" s="206">
        <v>30.643938091143589</v>
      </c>
      <c r="T45" s="206">
        <v>32.889079965606193</v>
      </c>
      <c r="U45" s="206">
        <v>33.67730008598452</v>
      </c>
      <c r="V45" s="206">
        <v>35.038693035253651</v>
      </c>
      <c r="W45" s="206">
        <v>34.369905417024931</v>
      </c>
      <c r="DA45" s="71" t="s">
        <v>143</v>
      </c>
    </row>
    <row r="46" spans="1:105" ht="12" customHeight="1" x14ac:dyDescent="0.25">
      <c r="A46" s="21" t="s">
        <v>38</v>
      </c>
      <c r="B46" s="209">
        <v>2033.8779019776439</v>
      </c>
      <c r="C46" s="209">
        <v>2096.3026655202061</v>
      </c>
      <c r="D46" s="209">
        <v>2155.6319862424762</v>
      </c>
      <c r="E46" s="209">
        <v>2255.6319862424762</v>
      </c>
      <c r="F46" s="209">
        <v>2357.953568357696</v>
      </c>
      <c r="G46" s="209">
        <v>2377.8159931212381</v>
      </c>
      <c r="H46" s="209">
        <v>2568.8736027515051</v>
      </c>
      <c r="I46" s="209">
        <v>2457.5236457437659</v>
      </c>
      <c r="J46" s="209">
        <v>2438.263112639725</v>
      </c>
      <c r="K46" s="209">
        <v>1925.4514187446259</v>
      </c>
      <c r="L46" s="209">
        <v>2329.5786758383492</v>
      </c>
      <c r="M46" s="209">
        <v>2426.483233018057</v>
      </c>
      <c r="N46" s="209">
        <v>2310.6620808254511</v>
      </c>
      <c r="O46" s="209">
        <v>2247.9793637145308</v>
      </c>
      <c r="P46" s="209">
        <v>2263.1986242476351</v>
      </c>
      <c r="Q46" s="209">
        <v>2241.014617368874</v>
      </c>
      <c r="R46" s="209">
        <v>2326.9131556319858</v>
      </c>
      <c r="S46" s="209">
        <v>2295.3568357695608</v>
      </c>
      <c r="T46" s="209">
        <v>2264.9183147033532</v>
      </c>
      <c r="U46" s="209">
        <v>2095.6147893379189</v>
      </c>
      <c r="V46" s="209">
        <v>1909.888220120378</v>
      </c>
      <c r="W46" s="209">
        <v>2071.8830610490108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8509.3245055889947</v>
      </c>
      <c r="C47" s="212">
        <f t="shared" si="14"/>
        <v>8062.2378331900236</v>
      </c>
      <c r="D47" s="212">
        <f t="shared" si="14"/>
        <v>8192.2288048151331</v>
      </c>
      <c r="E47" s="212">
        <f t="shared" si="14"/>
        <v>9244.4992261392927</v>
      </c>
      <c r="F47" s="212">
        <f t="shared" si="14"/>
        <v>8763.8128976784174</v>
      </c>
      <c r="G47" s="212">
        <f t="shared" si="14"/>
        <v>8150.8110060189165</v>
      </c>
      <c r="H47" s="212">
        <f t="shared" si="14"/>
        <v>9425.9515047291461</v>
      </c>
      <c r="I47" s="212">
        <f t="shared" si="14"/>
        <v>8473.0515047291483</v>
      </c>
      <c r="J47" s="212">
        <f t="shared" si="14"/>
        <v>8342.6175408426479</v>
      </c>
      <c r="K47" s="212">
        <f t="shared" si="14"/>
        <v>6416.558813413586</v>
      </c>
      <c r="L47" s="212">
        <f t="shared" si="14"/>
        <v>7900.4030094582986</v>
      </c>
      <c r="M47" s="212">
        <f t="shared" si="14"/>
        <v>8576.8531384350827</v>
      </c>
      <c r="N47" s="212">
        <f t="shared" si="14"/>
        <v>7957.1011177987948</v>
      </c>
      <c r="O47" s="212">
        <f t="shared" si="14"/>
        <v>7707.2934651762671</v>
      </c>
      <c r="P47" s="212">
        <f t="shared" si="14"/>
        <v>7434.5177128116957</v>
      </c>
      <c r="Q47" s="212">
        <f t="shared" si="14"/>
        <v>7731.2809114359425</v>
      </c>
      <c r="R47" s="212">
        <f t="shared" si="14"/>
        <v>7675.4949269131548</v>
      </c>
      <c r="S47" s="212">
        <f t="shared" si="14"/>
        <v>7630.3767841788449</v>
      </c>
      <c r="T47" s="212">
        <f t="shared" si="14"/>
        <v>7672.0186547796711</v>
      </c>
      <c r="U47" s="212">
        <f t="shared" si="14"/>
        <v>7120.7577765313608</v>
      </c>
      <c r="V47" s="212">
        <f t="shared" si="14"/>
        <v>6512.9251283831582</v>
      </c>
      <c r="W47" s="212">
        <f t="shared" si="14"/>
        <v>6940.6514218612992</v>
      </c>
      <c r="DA47" s="109"/>
    </row>
    <row r="48" spans="1:105" ht="12" customHeight="1" x14ac:dyDescent="0.25">
      <c r="A48" s="51" t="s">
        <v>41</v>
      </c>
      <c r="B48" s="243">
        <f>ISI_fec!B5</f>
        <v>7115.0292105220014</v>
      </c>
      <c r="C48" s="243">
        <f>ISI_fec!C5</f>
        <v>6702.3949066431451</v>
      </c>
      <c r="D48" s="243">
        <f>ISI_fec!D5</f>
        <v>6814.9827905997508</v>
      </c>
      <c r="E48" s="243">
        <f>ISI_fec!E5</f>
        <v>7700.9622761577666</v>
      </c>
      <c r="F48" s="243">
        <f>ISI_fec!F5</f>
        <v>7229.3869342428898</v>
      </c>
      <c r="G48" s="243">
        <f>ISI_fec!G5</f>
        <v>6710.2861254929476</v>
      </c>
      <c r="H48" s="243">
        <f>ISI_fec!H5</f>
        <v>7772.3755075705039</v>
      </c>
      <c r="I48" s="243">
        <f>ISI_fec!I5</f>
        <v>6944.8962977251831</v>
      </c>
      <c r="J48" s="243">
        <f>ISI_fec!J5</f>
        <v>6797.434361356999</v>
      </c>
      <c r="K48" s="243">
        <f>ISI_fec!K5</f>
        <v>5132.3070485011913</v>
      </c>
      <c r="L48" s="243">
        <f>ISI_fec!L5</f>
        <v>6527.3961413874886</v>
      </c>
      <c r="M48" s="243">
        <f>ISI_fec!M5</f>
        <v>7004.8346549635098</v>
      </c>
      <c r="N48" s="243">
        <f>ISI_fec!N5</f>
        <v>6472.1688726340171</v>
      </c>
      <c r="O48" s="243">
        <f>ISI_fec!O5</f>
        <v>6296.974473369618</v>
      </c>
      <c r="P48" s="243">
        <f>ISI_fec!P5</f>
        <v>6116.4176081091964</v>
      </c>
      <c r="Q48" s="243">
        <f>ISI_fec!Q5</f>
        <v>6418.3680505088032</v>
      </c>
      <c r="R48" s="243">
        <f>ISI_fec!R5</f>
        <v>6356.6759026115578</v>
      </c>
      <c r="S48" s="243">
        <f>ISI_fec!S5</f>
        <v>6302.4004087105404</v>
      </c>
      <c r="T48" s="243">
        <f>ISI_fec!T5</f>
        <v>6350.5188839663406</v>
      </c>
      <c r="U48" s="243">
        <f>ISI_fec!U5</f>
        <v>5887.3276381111746</v>
      </c>
      <c r="V48" s="243">
        <f>ISI_fec!V5</f>
        <v>5292.0252814608557</v>
      </c>
      <c r="W48" s="243">
        <f>ISI_fec!W5</f>
        <v>5622.8900690978444</v>
      </c>
      <c r="DA48" s="83"/>
    </row>
    <row r="49" spans="1:105" ht="12" customHeight="1" x14ac:dyDescent="0.25">
      <c r="A49" s="52" t="s">
        <v>42</v>
      </c>
      <c r="B49" s="244">
        <f>ISI_fec!B54</f>
        <v>1394.295295066993</v>
      </c>
      <c r="C49" s="244">
        <f>ISI_fec!C54</f>
        <v>1359.8429265468781</v>
      </c>
      <c r="D49" s="244">
        <f>ISI_fec!D54</f>
        <v>1377.246014215382</v>
      </c>
      <c r="E49" s="244">
        <f>ISI_fec!E54</f>
        <v>1543.536949981526</v>
      </c>
      <c r="F49" s="244">
        <f>ISI_fec!F54</f>
        <v>1534.425963435528</v>
      </c>
      <c r="G49" s="244">
        <f>ISI_fec!G54</f>
        <v>1440.5248805259689</v>
      </c>
      <c r="H49" s="244">
        <f>ISI_fec!H54</f>
        <v>1653.5759971586431</v>
      </c>
      <c r="I49" s="244">
        <f>ISI_fec!I54</f>
        <v>1528.155207003965</v>
      </c>
      <c r="J49" s="244">
        <f>ISI_fec!J54</f>
        <v>1545.1831794856489</v>
      </c>
      <c r="K49" s="244">
        <f>ISI_fec!K54</f>
        <v>1284.2517649123949</v>
      </c>
      <c r="L49" s="244">
        <f>ISI_fec!L54</f>
        <v>1373.00686807081</v>
      </c>
      <c r="M49" s="244">
        <f>ISI_fec!M54</f>
        <v>1572.0184834715719</v>
      </c>
      <c r="N49" s="244">
        <f>ISI_fec!N54</f>
        <v>1484.9322451647779</v>
      </c>
      <c r="O49" s="244">
        <f>ISI_fec!O54</f>
        <v>1410.3189918066489</v>
      </c>
      <c r="P49" s="244">
        <f>ISI_fec!P54</f>
        <v>1318.100104702499</v>
      </c>
      <c r="Q49" s="244">
        <f>ISI_fec!Q54</f>
        <v>1312.912860927139</v>
      </c>
      <c r="R49" s="244">
        <f>ISI_fec!R54</f>
        <v>1318.819024301597</v>
      </c>
      <c r="S49" s="244">
        <f>ISI_fec!S54</f>
        <v>1327.9763754683049</v>
      </c>
      <c r="T49" s="244">
        <f>ISI_fec!T54</f>
        <v>1321.4997708133301</v>
      </c>
      <c r="U49" s="244">
        <f>ISI_fec!U54</f>
        <v>1233.430138420186</v>
      </c>
      <c r="V49" s="244">
        <f>ISI_fec!V54</f>
        <v>1220.8998469223029</v>
      </c>
      <c r="W49" s="244">
        <f>ISI_fec!W54</f>
        <v>1317.7613527634551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55696.869793255973</v>
      </c>
      <c r="C51" s="205">
        <f t="shared" si="15"/>
        <v>49696.617744156545</v>
      </c>
      <c r="D51" s="205">
        <f t="shared" si="15"/>
        <v>48293.515817856176</v>
      </c>
      <c r="E51" s="205">
        <f t="shared" si="15"/>
        <v>54833.623953687144</v>
      </c>
      <c r="F51" s="205">
        <f t="shared" si="15"/>
        <v>52728.103334543688</v>
      </c>
      <c r="G51" s="205">
        <f t="shared" si="15"/>
        <v>49809.034988253494</v>
      </c>
      <c r="H51" s="205">
        <f t="shared" si="15"/>
        <v>54471.918665586032</v>
      </c>
      <c r="I51" s="205">
        <f t="shared" si="15"/>
        <v>45743.463002000208</v>
      </c>
      <c r="J51" s="205">
        <f t="shared" si="15"/>
        <v>45045.800733169264</v>
      </c>
      <c r="K51" s="205">
        <f t="shared" si="15"/>
        <v>34581.933554519506</v>
      </c>
      <c r="L51" s="205">
        <f t="shared" si="15"/>
        <v>43855.56230661743</v>
      </c>
      <c r="M51" s="205">
        <f t="shared" si="15"/>
        <v>45164.886398359311</v>
      </c>
      <c r="N51" s="205">
        <f t="shared" si="15"/>
        <v>42257.160912306892</v>
      </c>
      <c r="O51" s="205">
        <f t="shared" si="15"/>
        <v>42253.428796146662</v>
      </c>
      <c r="P51" s="205">
        <f t="shared" si="15"/>
        <v>41980.426571900265</v>
      </c>
      <c r="Q51" s="205">
        <f t="shared" si="15"/>
        <v>43686.498126561251</v>
      </c>
      <c r="R51" s="205">
        <f t="shared" si="15"/>
        <v>42879.536141914607</v>
      </c>
      <c r="S51" s="205">
        <f t="shared" si="15"/>
        <v>46705.985795993896</v>
      </c>
      <c r="T51" s="205">
        <f t="shared" si="15"/>
        <v>47930.844000932062</v>
      </c>
      <c r="U51" s="205">
        <f t="shared" si="15"/>
        <v>43080.981222194154</v>
      </c>
      <c r="V51" s="205">
        <f t="shared" si="15"/>
        <v>37761.981013026372</v>
      </c>
      <c r="W51" s="205">
        <f t="shared" si="15"/>
        <v>40684.854229715653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33816.419002925977</v>
      </c>
      <c r="C52" s="215">
        <f>(ISI_emi!C5-ISI_emi!C52)+(ISI_emi!C54-ISI_emi!C96)</f>
        <v>30793.643713196547</v>
      </c>
      <c r="D52" s="215">
        <f>(ISI_emi!D5-ISI_emi!D52)+(ISI_emi!D54-ISI_emi!D96)</f>
        <v>31005.783387476171</v>
      </c>
      <c r="E52" s="215">
        <f>(ISI_emi!E5-ISI_emi!E52)+(ISI_emi!E54-ISI_emi!E96)</f>
        <v>33968.108517427143</v>
      </c>
      <c r="F52" s="215">
        <f>(ISI_emi!F5-ISI_emi!F52)+(ISI_emi!F54-ISI_emi!F96)</f>
        <v>31865.506950283678</v>
      </c>
      <c r="G52" s="215">
        <f>(ISI_emi!G5-ISI_emi!G52)+(ISI_emi!G54-ISI_emi!G96)</f>
        <v>30204.137617063494</v>
      </c>
      <c r="H52" s="215">
        <f>(ISI_emi!H5-ISI_emi!H52)+(ISI_emi!H54-ISI_emi!H96)</f>
        <v>34344.733712096036</v>
      </c>
      <c r="I52" s="215">
        <f>(ISI_emi!I5-ISI_emi!I52)+(ISI_emi!I54-ISI_emi!I96)</f>
        <v>28665.950997810214</v>
      </c>
      <c r="J52" s="215">
        <f>(ISI_emi!J5-ISI_emi!J52)+(ISI_emi!J54-ISI_emi!J96)</f>
        <v>28869.101460789265</v>
      </c>
      <c r="K52" s="215">
        <f>(ISI_emi!K5-ISI_emi!K52)+(ISI_emi!K54-ISI_emi!K96)</f>
        <v>22506.333125309506</v>
      </c>
      <c r="L52" s="215">
        <f>(ISI_emi!L5-ISI_emi!L52)+(ISI_emi!L54-ISI_emi!L96)</f>
        <v>28378.739319847431</v>
      </c>
      <c r="M52" s="215">
        <f>(ISI_emi!M5-ISI_emi!M52)+(ISI_emi!M54-ISI_emi!M96)</f>
        <v>30447.577427369317</v>
      </c>
      <c r="N52" s="215">
        <f>(ISI_emi!N5-ISI_emi!N52)+(ISI_emi!N54-ISI_emi!N96)</f>
        <v>27961.036230246893</v>
      </c>
      <c r="O52" s="215">
        <f>(ISI_emi!O5-ISI_emi!O52)+(ISI_emi!O54-ISI_emi!O96)</f>
        <v>27559.797966426664</v>
      </c>
      <c r="P52" s="215">
        <f>(ISI_emi!P5-ISI_emi!P52)+(ISI_emi!P54-ISI_emi!P96)</f>
        <v>25984.169515760266</v>
      </c>
      <c r="Q52" s="215">
        <f>(ISI_emi!Q5-ISI_emi!Q52)+(ISI_emi!Q54-ISI_emi!Q96)</f>
        <v>28027.484980481251</v>
      </c>
      <c r="R52" s="215">
        <f>(ISI_emi!R5-ISI_emi!R52)+(ISI_emi!R54-ISI_emi!R96)</f>
        <v>25574.635163624611</v>
      </c>
      <c r="S52" s="215">
        <f>(ISI_emi!S5-ISI_emi!S52)+(ISI_emi!S54-ISI_emi!S96)</f>
        <v>26253.001560233897</v>
      </c>
      <c r="T52" s="215">
        <f>(ISI_emi!T5-ISI_emi!T52)+(ISI_emi!T54-ISI_emi!T96)</f>
        <v>29198.703111812069</v>
      </c>
      <c r="U52" s="215">
        <f>(ISI_emi!U5-ISI_emi!U52)+(ISI_emi!U54-ISI_emi!U96)</f>
        <v>26126.987026064155</v>
      </c>
      <c r="V52" s="215">
        <f>(ISI_emi!V5-ISI_emi!V52)+(ISI_emi!V54-ISI_emi!V96)</f>
        <v>23314.400530816372</v>
      </c>
      <c r="W52" s="215">
        <f>(ISI_emi!W5-ISI_emi!W52)+(ISI_emi!W54-ISI_emi!W96)</f>
        <v>24259.941704935663</v>
      </c>
      <c r="DA52" s="85"/>
    </row>
    <row r="53" spans="1:105" ht="12" customHeight="1" x14ac:dyDescent="0.25">
      <c r="A53" s="14" t="s">
        <v>147</v>
      </c>
      <c r="B53" s="206">
        <f>ISI_emi!B52+ISI_emi!B96</f>
        <v>21880.45079033</v>
      </c>
      <c r="C53" s="206">
        <f>ISI_emi!C52+ISI_emi!C96</f>
        <v>18902.974030959998</v>
      </c>
      <c r="D53" s="206">
        <f>ISI_emi!D52+ISI_emi!D96</f>
        <v>17287.732430380005</v>
      </c>
      <c r="E53" s="206">
        <f>ISI_emi!E52+ISI_emi!E96</f>
        <v>20865.515436260001</v>
      </c>
      <c r="F53" s="206">
        <f>ISI_emi!F52+ISI_emi!F96</f>
        <v>20862.59638426001</v>
      </c>
      <c r="G53" s="206">
        <f>ISI_emi!G52+ISI_emi!G96</f>
        <v>19604.897371190003</v>
      </c>
      <c r="H53" s="206">
        <f>ISI_emi!H52+ISI_emi!H96</f>
        <v>20127.184953489996</v>
      </c>
      <c r="I53" s="206">
        <f>ISI_emi!I52+ISI_emi!I96</f>
        <v>17077.512004189994</v>
      </c>
      <c r="J53" s="206">
        <f>ISI_emi!J52+ISI_emi!J96</f>
        <v>16176.699272380003</v>
      </c>
      <c r="K53" s="206">
        <f>ISI_emi!K52+ISI_emi!K96</f>
        <v>12075.600429209999</v>
      </c>
      <c r="L53" s="206">
        <f>ISI_emi!L52+ISI_emi!L96</f>
        <v>15476.822986770001</v>
      </c>
      <c r="M53" s="206">
        <f>ISI_emi!M52+ISI_emi!M96</f>
        <v>14717.308970989996</v>
      </c>
      <c r="N53" s="206">
        <f>ISI_emi!N52+ISI_emi!N96</f>
        <v>14296.124682059999</v>
      </c>
      <c r="O53" s="206">
        <f>ISI_emi!O52+ISI_emi!O96</f>
        <v>14693.630829719998</v>
      </c>
      <c r="P53" s="206">
        <f>ISI_emi!P52+ISI_emi!P96</f>
        <v>15996.257056139997</v>
      </c>
      <c r="Q53" s="206">
        <f>ISI_emi!Q52+ISI_emi!Q96</f>
        <v>15659.01314608</v>
      </c>
      <c r="R53" s="206">
        <f>ISI_emi!R52+ISI_emi!R96</f>
        <v>17304.900978289996</v>
      </c>
      <c r="S53" s="206">
        <f>ISI_emi!S52+ISI_emi!S96</f>
        <v>20452.984235759995</v>
      </c>
      <c r="T53" s="206">
        <f>ISI_emi!T52+ISI_emi!T96</f>
        <v>18732.140889119997</v>
      </c>
      <c r="U53" s="206">
        <f>ISI_emi!U52+ISI_emi!U96</f>
        <v>16953.994196129996</v>
      </c>
      <c r="V53" s="206">
        <f>ISI_emi!V52+ISI_emi!V96</f>
        <v>14447.580482209998</v>
      </c>
      <c r="W53" s="206">
        <f>ISI_emi!W52+ISI_emi!W96</f>
        <v>16424.912524779993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55696.869793255981</v>
      </c>
      <c r="C54" s="212">
        <f t="shared" si="16"/>
        <v>49696.617744156545</v>
      </c>
      <c r="D54" s="212">
        <f t="shared" si="16"/>
        <v>48293.515817856176</v>
      </c>
      <c r="E54" s="212">
        <f t="shared" si="16"/>
        <v>54833.623953687144</v>
      </c>
      <c r="F54" s="212">
        <f t="shared" si="16"/>
        <v>52728.103334543688</v>
      </c>
      <c r="G54" s="212">
        <f t="shared" si="16"/>
        <v>49809.034988253494</v>
      </c>
      <c r="H54" s="212">
        <f t="shared" si="16"/>
        <v>54471.918665586032</v>
      </c>
      <c r="I54" s="212">
        <f t="shared" si="16"/>
        <v>45743.463002000208</v>
      </c>
      <c r="J54" s="212">
        <f t="shared" si="16"/>
        <v>45045.800733169272</v>
      </c>
      <c r="K54" s="212">
        <f t="shared" si="16"/>
        <v>34581.933554519506</v>
      </c>
      <c r="L54" s="212">
        <f t="shared" si="16"/>
        <v>43855.56230661743</v>
      </c>
      <c r="M54" s="212">
        <f t="shared" si="16"/>
        <v>45164.886398359311</v>
      </c>
      <c r="N54" s="212">
        <f t="shared" si="16"/>
        <v>42257.160912306892</v>
      </c>
      <c r="O54" s="212">
        <f t="shared" si="16"/>
        <v>42253.428796146662</v>
      </c>
      <c r="P54" s="212">
        <f t="shared" si="16"/>
        <v>41980.426571900265</v>
      </c>
      <c r="Q54" s="212">
        <f t="shared" si="16"/>
        <v>43686.498126561251</v>
      </c>
      <c r="R54" s="212">
        <f t="shared" si="16"/>
        <v>42879.536141914607</v>
      </c>
      <c r="S54" s="212">
        <f t="shared" si="16"/>
        <v>46705.985795993889</v>
      </c>
      <c r="T54" s="212">
        <f t="shared" si="16"/>
        <v>47930.844000932069</v>
      </c>
      <c r="U54" s="212">
        <f t="shared" si="16"/>
        <v>43080.981222194147</v>
      </c>
      <c r="V54" s="212">
        <f t="shared" si="16"/>
        <v>37761.981013026372</v>
      </c>
      <c r="W54" s="212">
        <f t="shared" si="16"/>
        <v>40684.85422971566</v>
      </c>
      <c r="DA54" s="109"/>
    </row>
    <row r="55" spans="1:105" ht="12" customHeight="1" x14ac:dyDescent="0.25">
      <c r="A55" s="51" t="s">
        <v>41</v>
      </c>
      <c r="B55" s="243">
        <f>ISI_emi!B$5</f>
        <v>52670.738516320926</v>
      </c>
      <c r="C55" s="243">
        <f>ISI_emi!C$5</f>
        <v>46930.237556253072</v>
      </c>
      <c r="D55" s="243">
        <f>ISI_emi!D$5</f>
        <v>45561.047270682408</v>
      </c>
      <c r="E55" s="243">
        <f>ISI_emi!E$5</f>
        <v>51728.430248804128</v>
      </c>
      <c r="F55" s="243">
        <f>ISI_emi!F$5</f>
        <v>49744.11679465296</v>
      </c>
      <c r="G55" s="243">
        <f>ISI_emi!G$5</f>
        <v>47022.765907899106</v>
      </c>
      <c r="H55" s="243">
        <f>ISI_emi!H$5</f>
        <v>51267.724447100714</v>
      </c>
      <c r="I55" s="243">
        <f>ISI_emi!I$5</f>
        <v>43019.812701840419</v>
      </c>
      <c r="J55" s="243">
        <f>ISI_emi!J$5</f>
        <v>42264.349151062255</v>
      </c>
      <c r="K55" s="243">
        <f>ISI_emi!K$5</f>
        <v>32233.315293045001</v>
      </c>
      <c r="L55" s="243">
        <f>ISI_emi!L$5</f>
        <v>41365.890004762739</v>
      </c>
      <c r="M55" s="243">
        <f>ISI_emi!M$5</f>
        <v>42313.115339091448</v>
      </c>
      <c r="N55" s="243">
        <f>ISI_emi!N$5</f>
        <v>39594.645166137154</v>
      </c>
      <c r="O55" s="243">
        <f>ISI_emi!O$5</f>
        <v>39681.999178181417</v>
      </c>
      <c r="P55" s="243">
        <f>ISI_emi!P$5</f>
        <v>39630.764842261095</v>
      </c>
      <c r="Q55" s="243">
        <f>ISI_emi!Q$5</f>
        <v>41281.982815245065</v>
      </c>
      <c r="R55" s="243">
        <f>ISI_emi!R$5</f>
        <v>40579.631608191456</v>
      </c>
      <c r="S55" s="243">
        <f>ISI_emi!S$5</f>
        <v>44261.304651343977</v>
      </c>
      <c r="T55" s="243">
        <f>ISI_emi!T$5</f>
        <v>45377.165030731092</v>
      </c>
      <c r="U55" s="243">
        <f>ISI_emi!U$5</f>
        <v>40758.151001989172</v>
      </c>
      <c r="V55" s="243">
        <f>ISI_emi!V$5</f>
        <v>35484.803544707822</v>
      </c>
      <c r="W55" s="243">
        <f>ISI_emi!W$5</f>
        <v>38246.169227930783</v>
      </c>
      <c r="DA55" s="83"/>
    </row>
    <row r="56" spans="1:105" ht="12" customHeight="1" x14ac:dyDescent="0.25">
      <c r="A56" s="52" t="s">
        <v>42</v>
      </c>
      <c r="B56" s="244">
        <f>ISI_emi!B$54</f>
        <v>3026.1312769350525</v>
      </c>
      <c r="C56" s="244">
        <f>ISI_emi!C$54</f>
        <v>2766.3801879034718</v>
      </c>
      <c r="D56" s="244">
        <f>ISI_emi!D$54</f>
        <v>2732.4685471737703</v>
      </c>
      <c r="E56" s="244">
        <f>ISI_emi!E$54</f>
        <v>3105.1937048830168</v>
      </c>
      <c r="F56" s="244">
        <f>ISI_emi!F$54</f>
        <v>2983.9865398907259</v>
      </c>
      <c r="G56" s="244">
        <f>ISI_emi!G$54</f>
        <v>2786.2690803543896</v>
      </c>
      <c r="H56" s="244">
        <f>ISI_emi!H$54</f>
        <v>3204.1942184853169</v>
      </c>
      <c r="I56" s="244">
        <f>ISI_emi!I$54</f>
        <v>2723.6503001597866</v>
      </c>
      <c r="J56" s="244">
        <f>ISI_emi!J$54</f>
        <v>2781.4515821070163</v>
      </c>
      <c r="K56" s="244">
        <f>ISI_emi!K$54</f>
        <v>2348.618261474503</v>
      </c>
      <c r="L56" s="244">
        <f>ISI_emi!L$54</f>
        <v>2489.6723018546918</v>
      </c>
      <c r="M56" s="244">
        <f>ISI_emi!M$54</f>
        <v>2851.7710592678632</v>
      </c>
      <c r="N56" s="244">
        <f>ISI_emi!N$54</f>
        <v>2662.5157461697368</v>
      </c>
      <c r="O56" s="244">
        <f>ISI_emi!O$54</f>
        <v>2571.4296179652474</v>
      </c>
      <c r="P56" s="244">
        <f>ISI_emi!P$54</f>
        <v>2349.6617296391687</v>
      </c>
      <c r="Q56" s="244">
        <f>ISI_emi!Q$54</f>
        <v>2404.5153113161864</v>
      </c>
      <c r="R56" s="244">
        <f>ISI_emi!R$54</f>
        <v>2299.9045337231528</v>
      </c>
      <c r="S56" s="244">
        <f>ISI_emi!S$54</f>
        <v>2444.681144649915</v>
      </c>
      <c r="T56" s="244">
        <f>ISI_emi!T$54</f>
        <v>2553.6789702009746</v>
      </c>
      <c r="U56" s="244">
        <f>ISI_emi!U$54</f>
        <v>2322.8302202049763</v>
      </c>
      <c r="V56" s="244">
        <f>ISI_emi!V$54</f>
        <v>2277.1774683185481</v>
      </c>
      <c r="W56" s="244">
        <f>ISI_emi!W$54</f>
        <v>2438.6850017848756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311.13600953137842</v>
      </c>
      <c r="C58" s="252">
        <f t="shared" si="17"/>
        <v>324.0183646277531</v>
      </c>
      <c r="D58" s="252">
        <f t="shared" si="17"/>
        <v>319.03313308177582</v>
      </c>
      <c r="E58" s="252">
        <f t="shared" si="17"/>
        <v>312.14393495441129</v>
      </c>
      <c r="F58" s="252">
        <f t="shared" si="17"/>
        <v>329.39744519894765</v>
      </c>
      <c r="G58" s="252">
        <f t="shared" si="17"/>
        <v>370.89398994673155</v>
      </c>
      <c r="H58" s="252">
        <f t="shared" si="17"/>
        <v>376.72741999646792</v>
      </c>
      <c r="I58" s="252">
        <f t="shared" si="17"/>
        <v>424.85638476709596</v>
      </c>
      <c r="J58" s="252">
        <f t="shared" si="17"/>
        <v>438.21209221648274</v>
      </c>
      <c r="K58" s="252">
        <f t="shared" si="17"/>
        <v>385.18597813187796</v>
      </c>
      <c r="L58" s="252">
        <f t="shared" si="17"/>
        <v>281.108996141815</v>
      </c>
      <c r="M58" s="252">
        <f t="shared" si="17"/>
        <v>329.23392667259589</v>
      </c>
      <c r="N58" s="252">
        <f t="shared" si="17"/>
        <v>337.74225224208624</v>
      </c>
      <c r="O58" s="252">
        <f t="shared" si="17"/>
        <v>319.69662872795203</v>
      </c>
      <c r="P58" s="252">
        <f t="shared" si="17"/>
        <v>320.19275199689451</v>
      </c>
      <c r="Q58" s="252">
        <f t="shared" si="17"/>
        <v>312.26303747367479</v>
      </c>
      <c r="R58" s="252">
        <f t="shared" si="17"/>
        <v>298.40141454405341</v>
      </c>
      <c r="S58" s="252">
        <f t="shared" si="17"/>
        <v>293.94519132508617</v>
      </c>
      <c r="T58" s="252">
        <f t="shared" si="17"/>
        <v>326.36553958527855</v>
      </c>
      <c r="U58" s="252">
        <f t="shared" si="17"/>
        <v>292.58774268045983</v>
      </c>
      <c r="V58" s="252">
        <f t="shared" si="17"/>
        <v>259.33343565571607</v>
      </c>
      <c r="W58" s="252">
        <f t="shared" si="17"/>
        <v>256.19394110910793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0.18348675507712134</v>
      </c>
      <c r="C59" s="253">
        <f t="shared" si="18"/>
        <v>0.17994849529574281</v>
      </c>
      <c r="D59" s="253">
        <f t="shared" si="18"/>
        <v>0.1819903780787856</v>
      </c>
      <c r="E59" s="253">
        <f t="shared" si="18"/>
        <v>0.20630811757042533</v>
      </c>
      <c r="F59" s="253">
        <f t="shared" si="18"/>
        <v>0.1889803860884095</v>
      </c>
      <c r="G59" s="253">
        <f t="shared" si="18"/>
        <v>0.18306486953375337</v>
      </c>
      <c r="H59" s="253">
        <f t="shared" si="18"/>
        <v>0.19960088732705183</v>
      </c>
      <c r="I59" s="253">
        <f t="shared" si="18"/>
        <v>0.1745205770873928</v>
      </c>
      <c r="J59" s="253">
        <f t="shared" si="18"/>
        <v>0.18202376595445879</v>
      </c>
      <c r="K59" s="253">
        <f t="shared" si="18"/>
        <v>0.19640274561002904</v>
      </c>
      <c r="L59" s="253">
        <f t="shared" si="18"/>
        <v>0.18024962940946293</v>
      </c>
      <c r="M59" s="253">
        <f t="shared" si="18"/>
        <v>0.19367860725513542</v>
      </c>
      <c r="N59" s="253">
        <f t="shared" si="18"/>
        <v>0.18651881964452158</v>
      </c>
      <c r="O59" s="253">
        <f t="shared" si="18"/>
        <v>0.18073357886032454</v>
      </c>
      <c r="P59" s="253">
        <f t="shared" si="18"/>
        <v>0.17312528866030072</v>
      </c>
      <c r="Q59" s="253">
        <f t="shared" si="18"/>
        <v>0.18116358309463637</v>
      </c>
      <c r="R59" s="253">
        <f t="shared" si="18"/>
        <v>0.18240267138431715</v>
      </c>
      <c r="S59" s="253">
        <f t="shared" si="18"/>
        <v>0.17623275210989833</v>
      </c>
      <c r="T59" s="253">
        <f t="shared" si="18"/>
        <v>0.18079594170607399</v>
      </c>
      <c r="U59" s="253">
        <f t="shared" si="18"/>
        <v>0.17969302301593293</v>
      </c>
      <c r="V59" s="253">
        <f t="shared" si="18"/>
        <v>0.18253713924840689</v>
      </c>
      <c r="W59" s="253">
        <f t="shared" si="18"/>
        <v>0.17322919712886076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0.21527107071615056</v>
      </c>
      <c r="C60" s="254">
        <f t="shared" si="19"/>
        <v>0.21174107780167284</v>
      </c>
      <c r="D60" s="254">
        <f t="shared" si="19"/>
        <v>0.21424951805839557</v>
      </c>
      <c r="E60" s="254">
        <f t="shared" si="19"/>
        <v>0.2454302698355946</v>
      </c>
      <c r="F60" s="254">
        <f t="shared" si="19"/>
        <v>0.22481034983528025</v>
      </c>
      <c r="G60" s="254">
        <f t="shared" si="19"/>
        <v>0.21746489924263049</v>
      </c>
      <c r="H60" s="254">
        <f t="shared" si="19"/>
        <v>0.23878284841550118</v>
      </c>
      <c r="I60" s="254">
        <f t="shared" si="19"/>
        <v>0.20709099388299182</v>
      </c>
      <c r="J60" s="254">
        <f t="shared" si="19"/>
        <v>0.21791200300899385</v>
      </c>
      <c r="K60" s="254">
        <f t="shared" si="19"/>
        <v>0.24056214719062727</v>
      </c>
      <c r="L60" s="254">
        <f t="shared" si="19"/>
        <v>0.21320789708964535</v>
      </c>
      <c r="M60" s="254">
        <f t="shared" si="19"/>
        <v>0.23287765929463974</v>
      </c>
      <c r="N60" s="254">
        <f t="shared" si="19"/>
        <v>0.22416558104497933</v>
      </c>
      <c r="O60" s="254">
        <f t="shared" si="19"/>
        <v>0.21575813313703449</v>
      </c>
      <c r="P60" s="254">
        <f t="shared" si="19"/>
        <v>0.20469091734054093</v>
      </c>
      <c r="Q60" s="254">
        <f t="shared" si="19"/>
        <v>0.21356209399396886</v>
      </c>
      <c r="R60" s="254">
        <f t="shared" si="19"/>
        <v>0.21558058307775904</v>
      </c>
      <c r="S60" s="254">
        <f t="shared" si="19"/>
        <v>0.20806623760745963</v>
      </c>
      <c r="T60" s="254">
        <f t="shared" si="19"/>
        <v>0.21359445843232594</v>
      </c>
      <c r="U60" s="254">
        <f t="shared" si="19"/>
        <v>0.21236971347560271</v>
      </c>
      <c r="V60" s="254">
        <f t="shared" si="19"/>
        <v>0.21908285703300864</v>
      </c>
      <c r="W60" s="254">
        <f t="shared" si="19"/>
        <v>0.2072964111322983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0.1046438281523088</v>
      </c>
      <c r="C61" s="255">
        <f t="shared" si="20"/>
        <v>0.10341561349629852</v>
      </c>
      <c r="D61" s="255">
        <f t="shared" si="20"/>
        <v>0.10428941497920506</v>
      </c>
      <c r="E61" s="255">
        <f t="shared" si="20"/>
        <v>0.11491666340189002</v>
      </c>
      <c r="F61" s="255">
        <f t="shared" si="20"/>
        <v>0.10793291105593221</v>
      </c>
      <c r="G61" s="255">
        <f t="shared" si="20"/>
        <v>0.10539939061297769</v>
      </c>
      <c r="H61" s="255">
        <f t="shared" si="20"/>
        <v>0.1126873053044791</v>
      </c>
      <c r="I61" s="255">
        <f t="shared" si="20"/>
        <v>0.10177549613538582</v>
      </c>
      <c r="J61" s="255">
        <f t="shared" si="20"/>
        <v>0.10555186008731751</v>
      </c>
      <c r="K61" s="255">
        <f t="shared" si="20"/>
        <v>0.11329195443525107</v>
      </c>
      <c r="L61" s="255">
        <f t="shared" si="20"/>
        <v>0.10389625409875937</v>
      </c>
      <c r="M61" s="255">
        <f t="shared" si="20"/>
        <v>0.11067057225035416</v>
      </c>
      <c r="N61" s="255">
        <f t="shared" si="20"/>
        <v>0.10769081254393245</v>
      </c>
      <c r="O61" s="255">
        <f t="shared" si="20"/>
        <v>0.10478505213078265</v>
      </c>
      <c r="P61" s="255">
        <f t="shared" si="20"/>
        <v>0.10091294046646099</v>
      </c>
      <c r="Q61" s="255">
        <f t="shared" si="20"/>
        <v>0.10401932312337749</v>
      </c>
      <c r="R61" s="255">
        <f t="shared" si="20"/>
        <v>0.10472105235211596</v>
      </c>
      <c r="S61" s="255">
        <f t="shared" si="20"/>
        <v>0.10209863129800843</v>
      </c>
      <c r="T61" s="255">
        <f t="shared" si="20"/>
        <v>0.1040303703248283</v>
      </c>
      <c r="U61" s="255">
        <f t="shared" si="20"/>
        <v>0.10360363149995779</v>
      </c>
      <c r="V61" s="255">
        <f t="shared" si="20"/>
        <v>0.10593821992897852</v>
      </c>
      <c r="W61" s="255">
        <f t="shared" si="20"/>
        <v>0.10182516040471125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0.10039727842432906</v>
      </c>
      <c r="C62" s="253">
        <f>IF(SUM(ISI_ued!C$5,ISI_ued!C$54)=0,"",SUM(ISI_ued!C$5,ISI_ued!C$54)/C$7)</f>
        <v>9.8950196017684414E-2</v>
      </c>
      <c r="D62" s="253">
        <f>IF(SUM(ISI_ued!D$5,ISI_ued!D$54)=0,"",SUM(ISI_ued!D$5,ISI_ued!D$54)/D$7)</f>
        <v>9.9999910616406701E-2</v>
      </c>
      <c r="E62" s="253">
        <f>IF(SUM(ISI_ued!E$5,ISI_ued!E$54)=0,"",SUM(ISI_ued!E$5,ISI_ued!E$54)/E$7)</f>
        <v>0.1128807563109252</v>
      </c>
      <c r="F62" s="253">
        <f>IF(SUM(ISI_ued!F$5,ISI_ued!F$54)=0,"",SUM(ISI_ued!F$5,ISI_ued!F$54)/F$7)</f>
        <v>0.10377440680848192</v>
      </c>
      <c r="G62" s="253">
        <f>IF(SUM(ISI_ued!G$5,ISI_ued!G$54)=0,"",SUM(ISI_ued!G$5,ISI_ued!G$54)/G$7)</f>
        <v>0.10105927139653555</v>
      </c>
      <c r="H62" s="253">
        <f>IF(SUM(ISI_ued!H$5,ISI_ued!H$54)=0,"",SUM(ISI_ued!H$5,ISI_ued!H$54)/H$7)</f>
        <v>0.11016009343820161</v>
      </c>
      <c r="I62" s="253">
        <f>IF(SUM(ISI_ued!I$5,ISI_ued!I$54)=0,"",SUM(ISI_ued!I$5,ISI_ued!I$54)/I$7)</f>
        <v>9.7493024056461625E-2</v>
      </c>
      <c r="J62" s="253">
        <f>IF(SUM(ISI_ued!J$5,ISI_ued!J$54)=0,"",SUM(ISI_ued!J$5,ISI_ued!J$54)/J$7)</f>
        <v>0.10165995553697695</v>
      </c>
      <c r="K62" s="253">
        <f>IF(SUM(ISI_ued!K$5,ISI_ued!K$54)=0,"",SUM(ISI_ued!K$5,ISI_ued!K$54)/K$7)</f>
        <v>0.10971913934777874</v>
      </c>
      <c r="L62" s="253">
        <f>IF(SUM(ISI_ued!L$5,ISI_ued!L$54)=0,"",SUM(ISI_ued!L$5,ISI_ued!L$54)/L$7)</f>
        <v>0.10075426177636573</v>
      </c>
      <c r="M62" s="253">
        <f>IF(SUM(ISI_ued!M$5,ISI_ued!M$54)=0,"",SUM(ISI_ued!M$5,ISI_ued!M$54)/M$7)</f>
        <v>0.10772448364681532</v>
      </c>
      <c r="N62" s="253">
        <f>IF(SUM(ISI_ued!N$5,ISI_ued!N$54)=0,"",SUM(ISI_ued!N$5,ISI_ued!N$54)/N$7)</f>
        <v>0.10401958459036767</v>
      </c>
      <c r="O62" s="253">
        <f>IF(SUM(ISI_ued!O$5,ISI_ued!O$54)=0,"",SUM(ISI_ued!O$5,ISI_ued!O$54)/O$7)</f>
        <v>0.10077201677724075</v>
      </c>
      <c r="P62" s="253">
        <f>IF(SUM(ISI_ued!P$5,ISI_ued!P$54)=0,"",SUM(ISI_ued!P$5,ISI_ued!P$54)/P$7)</f>
        <v>9.6962079396613624E-2</v>
      </c>
      <c r="Q62" s="253">
        <f>IF(SUM(ISI_ued!Q$5,ISI_ued!Q$54)=0,"",SUM(ISI_ued!Q$5,ISI_ued!Q$54)/Q$7)</f>
        <v>0.1026155954574061</v>
      </c>
      <c r="R62" s="253">
        <f>IF(SUM(ISI_ued!R$5,ISI_ued!R$54)=0,"",SUM(ISI_ued!R$5,ISI_ued!R$54)/R$7)</f>
        <v>0.10364531673029607</v>
      </c>
      <c r="S62" s="253">
        <f>IF(SUM(ISI_ued!S$5,ISI_ued!S$54)=0,"",SUM(ISI_ued!S$5,ISI_ued!S$54)/S$7)</f>
        <v>0.10066670327185591</v>
      </c>
      <c r="T62" s="253">
        <f>IF(SUM(ISI_ued!T$5,ISI_ued!T$54)=0,"",SUM(ISI_ued!T$5,ISI_ued!T$54)/T$7)</f>
        <v>0.1033804138105148</v>
      </c>
      <c r="U62" s="253">
        <f>IF(SUM(ISI_ued!U$5,ISI_ued!U$54)=0,"",SUM(ISI_ued!U$5,ISI_ued!U$54)/U$7)</f>
        <v>0.10274269732674911</v>
      </c>
      <c r="V62" s="253">
        <f>IF(SUM(ISI_ued!V$5,ISI_ued!V$54)=0,"",SUM(ISI_ued!V$5,ISI_ued!V$54)/V$7)</f>
        <v>0.1046125860998237</v>
      </c>
      <c r="W62" s="253">
        <f>IF(SUM(ISI_ued!W$5,ISI_ued!W$54)=0,"",SUM(ISI_ued!W$5,ISI_ued!W$54)/W$7)</f>
        <v>9.9631647917875987E-2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0.11634449674516262</v>
      </c>
      <c r="C63" s="254">
        <f>IF(ISI_ued!C$5=0,"",ISI_ued!C$5/C$8)</f>
        <v>0.11494127050615099</v>
      </c>
      <c r="D63" s="254">
        <f>IF(ISI_ued!D$5=0,"",ISI_ued!D$5/D$8)</f>
        <v>0.11619437378764241</v>
      </c>
      <c r="E63" s="254">
        <f>IF(ISI_ued!E$5=0,"",ISI_ued!E$5/E$8)</f>
        <v>0.13248725648511056</v>
      </c>
      <c r="F63" s="254">
        <f>IF(ISI_ued!F$5=0,"",ISI_ued!F$5/F$8)</f>
        <v>0.1215093622702592</v>
      </c>
      <c r="G63" s="254">
        <f>IF(ISI_ued!G$5=0,"",ISI_ued!G$5/G$8)</f>
        <v>0.11813259913662098</v>
      </c>
      <c r="H63" s="254">
        <f>IF(ISI_ued!H$5=0,"",ISI_ued!H$5/H$8)</f>
        <v>0.12957624460565773</v>
      </c>
      <c r="I63" s="254">
        <f>IF(ISI_ued!I$5=0,"",ISI_ued!I$5/I$8)</f>
        <v>0.11389400027342945</v>
      </c>
      <c r="J63" s="254">
        <f>IF(ISI_ued!J$5=0,"",ISI_ued!J$5/J$8)</f>
        <v>0.11976170023639124</v>
      </c>
      <c r="K63" s="254">
        <f>IF(ISI_ued!K$5=0,"",ISI_ued!K$5/K$8)</f>
        <v>0.13205102576596495</v>
      </c>
      <c r="L63" s="254">
        <f>IF(ISI_ued!L$5=0,"",ISI_ued!L$5/L$8)</f>
        <v>0.1173894337444514</v>
      </c>
      <c r="M63" s="254">
        <f>IF(ISI_ued!M$5=0,"",ISI_ued!M$5/M$8)</f>
        <v>0.12701978266579403</v>
      </c>
      <c r="N63" s="254">
        <f>IF(ISI_ued!N$5=0,"",ISI_ued!N$5/N$8)</f>
        <v>0.12255714773140847</v>
      </c>
      <c r="O63" s="254">
        <f>IF(ISI_ued!O$5=0,"",ISI_ued!O$5/O$8)</f>
        <v>0.11795966132946389</v>
      </c>
      <c r="P63" s="254">
        <f>IF(ISI_ued!P$5=0,"",ISI_ued!P$5/P$8)</f>
        <v>0.11249753680153013</v>
      </c>
      <c r="Q63" s="254">
        <f>IF(ISI_ued!Q$5=0,"",ISI_ued!Q$5/Q$8)</f>
        <v>0.119234139141564</v>
      </c>
      <c r="R63" s="254">
        <f>IF(ISI_ued!R$5=0,"",ISI_ued!R$5/R$8)</f>
        <v>0.12070529117682677</v>
      </c>
      <c r="S63" s="254">
        <f>IF(ISI_ued!S$5=0,"",ISI_ued!S$5/S$8)</f>
        <v>0.11660614857334639</v>
      </c>
      <c r="T63" s="254">
        <f>IF(ISI_ued!T$5=0,"",ISI_ued!T$5/T$8)</f>
        <v>0.1198593648367496</v>
      </c>
      <c r="U63" s="254">
        <f>IF(ISI_ued!U$5=0,"",ISI_ued!U$5/U$8)</f>
        <v>0.11914489735802715</v>
      </c>
      <c r="V63" s="254">
        <f>IF(ISI_ued!V$5=0,"",ISI_ued!V$5/V$8)</f>
        <v>0.12306184451347837</v>
      </c>
      <c r="W63" s="254">
        <f>IF(ISI_ued!W$5=0,"",ISI_ued!W$5/W$8)</f>
        <v>0.11618837969491244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6.0839234041596107E-2</v>
      </c>
      <c r="C64" s="255">
        <f>IF(ISI_ued!C$54=0,"",ISI_ued!C$54/C$9)</f>
        <v>6.0455587615122312E-2</v>
      </c>
      <c r="D64" s="255">
        <f>IF(ISI_ued!D$54=0,"",ISI_ued!D$54/D$9)</f>
        <v>6.0993124134155405E-2</v>
      </c>
      <c r="E64" s="255">
        <f>IF(ISI_ued!E$54=0,"",ISI_ued!E$54/E$9)</f>
        <v>6.7078916219684787E-2</v>
      </c>
      <c r="F64" s="255">
        <f>IF(ISI_ued!F$54=0,"",ISI_ued!F$54/F$9)</f>
        <v>6.3657889522973243E-2</v>
      </c>
      <c r="G64" s="255">
        <f>IF(ISI_ued!G$54=0,"",ISI_ued!G$54/G$9)</f>
        <v>6.2512555392888733E-2</v>
      </c>
      <c r="H64" s="255">
        <f>IF(ISI_ued!H$54=0,"",ISI_ued!H$54/H$9)</f>
        <v>6.7091109646248343E-2</v>
      </c>
      <c r="I64" s="255">
        <f>IF(ISI_ued!I$54=0,"",ISI_ued!I$54/I$9)</f>
        <v>6.0861919515101268E-2</v>
      </c>
      <c r="J64" s="255">
        <f>IF(ISI_ued!J$54=0,"",ISI_ued!J$54/J$9)</f>
        <v>6.3088127264077476E-2</v>
      </c>
      <c r="K64" s="255">
        <f>IF(ISI_ued!K$54=0,"",ISI_ued!K$54/K$9)</f>
        <v>6.7689114433306372E-2</v>
      </c>
      <c r="L64" s="255">
        <f>IF(ISI_ued!L$54=0,"",ISI_ued!L$54/L$9)</f>
        <v>6.2216085529891642E-2</v>
      </c>
      <c r="M64" s="255">
        <f>IF(ISI_ued!M$54=0,"",ISI_ued!M$54/M$9)</f>
        <v>6.6864698191264851E-2</v>
      </c>
      <c r="N64" s="255">
        <f>IF(ISI_ued!N$54=0,"",ISI_ued!N$54/N$9)</f>
        <v>6.520405027745288E-2</v>
      </c>
      <c r="O64" s="255">
        <f>IF(ISI_ued!O$54=0,"",ISI_ued!O$54/O$9)</f>
        <v>6.3501698606185167E-2</v>
      </c>
      <c r="P64" s="255">
        <f>IF(ISI_ued!P$54=0,"",ISI_ued!P$54/P$9)</f>
        <v>6.1421781091810186E-2</v>
      </c>
      <c r="Q64" s="255">
        <f>IF(ISI_ued!Q$54=0,"",ISI_ued!Q$54/Q$9)</f>
        <v>6.3045096112610305E-2</v>
      </c>
      <c r="R64" s="255">
        <f>IF(ISI_ued!R$54=0,"",ISI_ued!R$54/R$9)</f>
        <v>6.3701680497264615E-2</v>
      </c>
      <c r="S64" s="255">
        <f>IF(ISI_ued!S$54=0,"",ISI_ued!S$54/S$9)</f>
        <v>6.3546772947363814E-2</v>
      </c>
      <c r="T64" s="255">
        <f>IF(ISI_ued!T$54=0,"",ISI_ued!T$54/T$9)</f>
        <v>6.4811105879587563E-2</v>
      </c>
      <c r="U64" s="255">
        <f>IF(ISI_ued!U$54=0,"",ISI_ued!U$54/U$9)</f>
        <v>6.4549312306818693E-2</v>
      </c>
      <c r="V64" s="255">
        <f>IF(ISI_ued!V$54=0,"",ISI_ued!V$54/V$9)</f>
        <v>6.5943397412380284E-2</v>
      </c>
      <c r="W64" s="255">
        <f>IF(ISI_ued!W$54=0,"",ISI_ued!W$54/W$9)</f>
        <v>6.4929148214785695E-2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6.5453926168491767</v>
      </c>
      <c r="C65" s="256">
        <f t="shared" si="21"/>
        <v>6.1641220182775047</v>
      </c>
      <c r="D65" s="256">
        <f t="shared" si="21"/>
        <v>5.895039917521685</v>
      </c>
      <c r="E65" s="256">
        <f t="shared" si="21"/>
        <v>5.931486672489763</v>
      </c>
      <c r="F65" s="256">
        <f t="shared" si="21"/>
        <v>6.0165710918488067</v>
      </c>
      <c r="G65" s="256">
        <f t="shared" si="21"/>
        <v>6.1109299370912069</v>
      </c>
      <c r="H65" s="256">
        <f t="shared" si="21"/>
        <v>5.7789305024810096</v>
      </c>
      <c r="I65" s="256">
        <f t="shared" si="21"/>
        <v>5.398699981520112</v>
      </c>
      <c r="J65" s="256">
        <f t="shared" si="21"/>
        <v>5.3994805002914479</v>
      </c>
      <c r="K65" s="256">
        <f t="shared" si="21"/>
        <v>5.389482830302625</v>
      </c>
      <c r="L65" s="256">
        <f t="shared" si="21"/>
        <v>5.5510538201803001</v>
      </c>
      <c r="M65" s="256">
        <f t="shared" si="21"/>
        <v>5.2659041339957016</v>
      </c>
      <c r="N65" s="256">
        <f t="shared" si="21"/>
        <v>5.3106225856278497</v>
      </c>
      <c r="O65" s="256">
        <f t="shared" si="21"/>
        <v>5.4822654654399248</v>
      </c>
      <c r="P65" s="256">
        <f t="shared" si="21"/>
        <v>5.6466913112005335</v>
      </c>
      <c r="Q65" s="256">
        <f t="shared" si="21"/>
        <v>5.6506158070056847</v>
      </c>
      <c r="R65" s="256">
        <f t="shared" si="21"/>
        <v>5.5865499945238613</v>
      </c>
      <c r="S65" s="256">
        <f t="shared" si="21"/>
        <v>6.1210589092842849</v>
      </c>
      <c r="T65" s="256">
        <f t="shared" si="21"/>
        <v>6.2474879373593719</v>
      </c>
      <c r="U65" s="256">
        <f t="shared" si="21"/>
        <v>6.0500557067368197</v>
      </c>
      <c r="V65" s="256">
        <f t="shared" si="21"/>
        <v>5.7980063133937536</v>
      </c>
      <c r="W65" s="256">
        <f t="shared" si="21"/>
        <v>5.8618207077175271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7.4027438198608158</v>
      </c>
      <c r="C66" s="257">
        <f t="shared" si="22"/>
        <v>7.0020102082820728</v>
      </c>
      <c r="D66" s="257">
        <f t="shared" si="22"/>
        <v>6.6854236717262232</v>
      </c>
      <c r="E66" s="257">
        <f t="shared" si="22"/>
        <v>6.7171385073467649</v>
      </c>
      <c r="F66" s="257">
        <f t="shared" si="22"/>
        <v>6.8808209115262278</v>
      </c>
      <c r="G66" s="257">
        <f t="shared" si="22"/>
        <v>7.0075649575143482</v>
      </c>
      <c r="H66" s="257">
        <f t="shared" si="22"/>
        <v>6.5961461070897265</v>
      </c>
      <c r="I66" s="257">
        <f t="shared" si="22"/>
        <v>6.1944499755787081</v>
      </c>
      <c r="J66" s="257">
        <f t="shared" si="22"/>
        <v>6.2176913971148453</v>
      </c>
      <c r="K66" s="257">
        <f t="shared" si="22"/>
        <v>6.2804728922947488</v>
      </c>
      <c r="L66" s="257">
        <f t="shared" si="22"/>
        <v>6.3372727974144141</v>
      </c>
      <c r="M66" s="257">
        <f t="shared" si="22"/>
        <v>6.0405587602426953</v>
      </c>
      <c r="N66" s="257">
        <f t="shared" si="22"/>
        <v>6.1176780064490321</v>
      </c>
      <c r="O66" s="257">
        <f t="shared" si="22"/>
        <v>6.3017563984099976</v>
      </c>
      <c r="P66" s="257">
        <f t="shared" si="22"/>
        <v>6.4794079445651818</v>
      </c>
      <c r="Q66" s="257">
        <f t="shared" si="22"/>
        <v>6.4318503536070226</v>
      </c>
      <c r="R66" s="257">
        <f t="shared" si="22"/>
        <v>6.3837817484952852</v>
      </c>
      <c r="S66" s="257">
        <f t="shared" si="22"/>
        <v>7.0229280561372267</v>
      </c>
      <c r="T66" s="257">
        <f t="shared" si="22"/>
        <v>7.1454263596158141</v>
      </c>
      <c r="U66" s="257">
        <f t="shared" si="22"/>
        <v>6.9230308736589308</v>
      </c>
      <c r="V66" s="257">
        <f t="shared" si="22"/>
        <v>6.7053352275203597</v>
      </c>
      <c r="W66" s="257">
        <f t="shared" si="22"/>
        <v>6.8018703474434332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2.1703661251970683</v>
      </c>
      <c r="C67" s="258">
        <f t="shared" si="23"/>
        <v>2.0343380355908378</v>
      </c>
      <c r="D67" s="258">
        <f t="shared" si="23"/>
        <v>1.9840090433882718</v>
      </c>
      <c r="E67" s="258">
        <f t="shared" si="23"/>
        <v>2.0117391455515086</v>
      </c>
      <c r="F67" s="258">
        <f t="shared" si="23"/>
        <v>1.9446924198347639</v>
      </c>
      <c r="G67" s="258">
        <f t="shared" si="23"/>
        <v>1.9342040654910857</v>
      </c>
      <c r="H67" s="258">
        <f t="shared" si="23"/>
        <v>1.9377362903133073</v>
      </c>
      <c r="I67" s="258">
        <f t="shared" si="23"/>
        <v>1.7823126130621625</v>
      </c>
      <c r="J67" s="258">
        <f t="shared" si="23"/>
        <v>1.8000788638101075</v>
      </c>
      <c r="K67" s="258">
        <f t="shared" si="23"/>
        <v>1.8287833629216104</v>
      </c>
      <c r="L67" s="258">
        <f t="shared" si="23"/>
        <v>1.8132992337852545</v>
      </c>
      <c r="M67" s="258">
        <f t="shared" si="23"/>
        <v>1.8140823974093139</v>
      </c>
      <c r="N67" s="258">
        <f t="shared" si="23"/>
        <v>1.7930217050908517</v>
      </c>
      <c r="O67" s="258">
        <f t="shared" si="23"/>
        <v>1.8232964548475596</v>
      </c>
      <c r="P67" s="258">
        <f t="shared" si="23"/>
        <v>1.7826125051173543</v>
      </c>
      <c r="Q67" s="258">
        <f t="shared" si="23"/>
        <v>1.8314355680987016</v>
      </c>
      <c r="R67" s="258">
        <f t="shared" si="23"/>
        <v>1.7439121603065335</v>
      </c>
      <c r="S67" s="258">
        <f t="shared" si="23"/>
        <v>1.8409071048329524</v>
      </c>
      <c r="T67" s="258">
        <f t="shared" si="23"/>
        <v>1.9324096958634263</v>
      </c>
      <c r="U67" s="258">
        <f t="shared" si="23"/>
        <v>1.883228038500929</v>
      </c>
      <c r="V67" s="258">
        <f t="shared" si="23"/>
        <v>1.8651632024190645</v>
      </c>
      <c r="W67" s="258">
        <f t="shared" si="23"/>
        <v>1.8506271994323937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DE: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7115.0292105220014</v>
      </c>
      <c r="C5" s="225">
        <v>6702.3949066431451</v>
      </c>
      <c r="D5" s="225">
        <v>6814.9827905997508</v>
      </c>
      <c r="E5" s="225">
        <v>7700.9622761577666</v>
      </c>
      <c r="F5" s="225">
        <v>7229.3869342428898</v>
      </c>
      <c r="G5" s="225">
        <v>6710.2861254929476</v>
      </c>
      <c r="H5" s="225">
        <v>7772.3755075705039</v>
      </c>
      <c r="I5" s="225">
        <v>6944.8962977251831</v>
      </c>
      <c r="J5" s="225">
        <v>6797.434361356999</v>
      </c>
      <c r="K5" s="225">
        <v>5132.3070485011913</v>
      </c>
      <c r="L5" s="225">
        <v>6527.3961413874886</v>
      </c>
      <c r="M5" s="225">
        <v>7004.8346549635098</v>
      </c>
      <c r="N5" s="225">
        <v>6472.1688726340171</v>
      </c>
      <c r="O5" s="225">
        <v>6296.974473369618</v>
      </c>
      <c r="P5" s="225">
        <v>6116.4176081091964</v>
      </c>
      <c r="Q5" s="225">
        <v>6418.3680505088032</v>
      </c>
      <c r="R5" s="225">
        <v>6356.6759026115578</v>
      </c>
      <c r="S5" s="225">
        <v>6302.4004087105404</v>
      </c>
      <c r="T5" s="225">
        <v>6350.5188839663406</v>
      </c>
      <c r="U5" s="225">
        <v>5887.3276381111746</v>
      </c>
      <c r="V5" s="225">
        <v>5292.0252814608557</v>
      </c>
      <c r="W5" s="225">
        <v>5622.8900690978444</v>
      </c>
      <c r="DA5" s="89" t="s">
        <v>154</v>
      </c>
    </row>
    <row r="6" spans="1:105" ht="12" customHeight="1" x14ac:dyDescent="0.25">
      <c r="A6" s="55" t="s">
        <v>92</v>
      </c>
      <c r="B6" s="261">
        <v>16.420908151926909</v>
      </c>
      <c r="C6" s="261">
        <v>16.435565195112751</v>
      </c>
      <c r="D6" s="261">
        <v>16.728419378642929</v>
      </c>
      <c r="E6" s="261">
        <v>17.960821128546279</v>
      </c>
      <c r="F6" s="261">
        <v>18.32213949497466</v>
      </c>
      <c r="G6" s="261">
        <v>17.007640520958351</v>
      </c>
      <c r="H6" s="261">
        <v>18.844342767805848</v>
      </c>
      <c r="I6" s="261">
        <v>18.13220398959394</v>
      </c>
      <c r="J6" s="261">
        <v>18.175458501828359</v>
      </c>
      <c r="K6" s="261">
        <v>13.149927824297629</v>
      </c>
      <c r="L6" s="261">
        <v>17.343127455257068</v>
      </c>
      <c r="M6" s="261">
        <v>17.410378950226679</v>
      </c>
      <c r="N6" s="261">
        <v>16.310512603403769</v>
      </c>
      <c r="O6" s="261">
        <v>15.82683319826018</v>
      </c>
      <c r="P6" s="261">
        <v>16.063413027368998</v>
      </c>
      <c r="Q6" s="261">
        <v>16.528985340232591</v>
      </c>
      <c r="R6" s="261">
        <v>16.743585633684809</v>
      </c>
      <c r="S6" s="261">
        <v>16.70816622414798</v>
      </c>
      <c r="T6" s="261">
        <v>16.59049725685929</v>
      </c>
      <c r="U6" s="261">
        <v>15.32883942265504</v>
      </c>
      <c r="V6" s="261">
        <v>13.769329009769599</v>
      </c>
      <c r="W6" s="261">
        <v>14.56031387483214</v>
      </c>
      <c r="DA6" s="67" t="s">
        <v>155</v>
      </c>
    </row>
    <row r="7" spans="1:105" ht="12" customHeight="1" x14ac:dyDescent="0.25">
      <c r="A7" s="202" t="s">
        <v>93</v>
      </c>
      <c r="B7" s="226">
        <v>8.7578176810276851</v>
      </c>
      <c r="C7" s="226">
        <v>8.7656347707268036</v>
      </c>
      <c r="D7" s="226">
        <v>8.9218236686095658</v>
      </c>
      <c r="E7" s="226">
        <v>9.5791046018913537</v>
      </c>
      <c r="F7" s="226">
        <v>9.7718077306531512</v>
      </c>
      <c r="G7" s="226">
        <v>9.0707416111777874</v>
      </c>
      <c r="H7" s="226">
        <v>10.05031614282978</v>
      </c>
      <c r="I7" s="226">
        <v>9.6705087944501038</v>
      </c>
      <c r="J7" s="226">
        <v>9.6935778676417943</v>
      </c>
      <c r="K7" s="226">
        <v>7.0132948396254031</v>
      </c>
      <c r="L7" s="226">
        <v>9.2496679761371059</v>
      </c>
      <c r="M7" s="226">
        <v>9.2855354401208974</v>
      </c>
      <c r="N7" s="226">
        <v>8.6989400551486771</v>
      </c>
      <c r="O7" s="226">
        <v>8.4409777057387618</v>
      </c>
      <c r="P7" s="226">
        <v>8.5671536145967995</v>
      </c>
      <c r="Q7" s="226">
        <v>8.8154588481240435</v>
      </c>
      <c r="R7" s="226">
        <v>8.9299123379652361</v>
      </c>
      <c r="S7" s="226">
        <v>8.9110219862122602</v>
      </c>
      <c r="T7" s="226">
        <v>8.8482652036582863</v>
      </c>
      <c r="U7" s="226">
        <v>8.1753810254160229</v>
      </c>
      <c r="V7" s="226">
        <v>7.3436421385437889</v>
      </c>
      <c r="W7" s="226">
        <v>7.7655007332438091</v>
      </c>
      <c r="DA7" s="174" t="s">
        <v>156</v>
      </c>
    </row>
    <row r="8" spans="1:105" ht="12" customHeight="1" x14ac:dyDescent="0.25">
      <c r="A8" s="202" t="s">
        <v>94</v>
      </c>
      <c r="B8" s="226">
        <v>218.9454420256921</v>
      </c>
      <c r="C8" s="226">
        <v>219.14086926817009</v>
      </c>
      <c r="D8" s="226">
        <v>223.04559171523911</v>
      </c>
      <c r="E8" s="226">
        <v>239.47761504728379</v>
      </c>
      <c r="F8" s="226">
        <v>244.29519326632879</v>
      </c>
      <c r="G8" s="226">
        <v>226.76854027944469</v>
      </c>
      <c r="H8" s="226">
        <v>251.25790357074459</v>
      </c>
      <c r="I8" s="226">
        <v>241.76271986125261</v>
      </c>
      <c r="J8" s="226">
        <v>242.3394466910448</v>
      </c>
      <c r="K8" s="226">
        <v>175.33237099063521</v>
      </c>
      <c r="L8" s="226">
        <v>231.2416994034277</v>
      </c>
      <c r="M8" s="226">
        <v>232.13838600302239</v>
      </c>
      <c r="N8" s="226">
        <v>217.473501378717</v>
      </c>
      <c r="O8" s="226">
        <v>211.02444264346909</v>
      </c>
      <c r="P8" s="226">
        <v>214.17884036492009</v>
      </c>
      <c r="Q8" s="226">
        <v>220.38647120310111</v>
      </c>
      <c r="R8" s="226">
        <v>223.24780844913079</v>
      </c>
      <c r="S8" s="226">
        <v>222.77554965530649</v>
      </c>
      <c r="T8" s="226">
        <v>221.2066300914571</v>
      </c>
      <c r="U8" s="226">
        <v>204.38452563540059</v>
      </c>
      <c r="V8" s="226">
        <v>183.59105346359479</v>
      </c>
      <c r="W8" s="226">
        <v>194.13751833109529</v>
      </c>
      <c r="DA8" s="174" t="s">
        <v>157</v>
      </c>
    </row>
    <row r="9" spans="1:105" ht="12" customHeight="1" x14ac:dyDescent="0.25">
      <c r="A9" s="202" t="s">
        <v>95</v>
      </c>
      <c r="B9" s="226">
        <v>5.4736360506423019</v>
      </c>
      <c r="C9" s="226">
        <v>5.4785217317042516</v>
      </c>
      <c r="D9" s="226">
        <v>5.5761397928809782</v>
      </c>
      <c r="E9" s="226">
        <v>5.9869403761820958</v>
      </c>
      <c r="F9" s="226">
        <v>6.1073798316582186</v>
      </c>
      <c r="G9" s="226">
        <v>5.669213506986118</v>
      </c>
      <c r="H9" s="226">
        <v>6.2814475892686152</v>
      </c>
      <c r="I9" s="226">
        <v>6.0440679965313127</v>
      </c>
      <c r="J9" s="226">
        <v>6.0584861672761203</v>
      </c>
      <c r="K9" s="226">
        <v>4.3833092747658782</v>
      </c>
      <c r="L9" s="226">
        <v>5.781042485085691</v>
      </c>
      <c r="M9" s="226">
        <v>5.8034596500755598</v>
      </c>
      <c r="N9" s="226">
        <v>5.4368375344679238</v>
      </c>
      <c r="O9" s="226">
        <v>5.2756110660867268</v>
      </c>
      <c r="P9" s="226">
        <v>5.3544710091229986</v>
      </c>
      <c r="Q9" s="226">
        <v>5.5096617800775274</v>
      </c>
      <c r="R9" s="226">
        <v>5.5811952112282706</v>
      </c>
      <c r="S9" s="226">
        <v>5.5693887413826602</v>
      </c>
      <c r="T9" s="226">
        <v>5.5301657522864263</v>
      </c>
      <c r="U9" s="226">
        <v>5.1096131408850143</v>
      </c>
      <c r="V9" s="226">
        <v>4.5897763365898676</v>
      </c>
      <c r="W9" s="226">
        <v>4.8534379582773797</v>
      </c>
      <c r="DA9" s="174" t="s">
        <v>158</v>
      </c>
    </row>
    <row r="10" spans="1:105" ht="12" customHeight="1" x14ac:dyDescent="0.25">
      <c r="A10" s="56" t="s">
        <v>96</v>
      </c>
      <c r="B10" s="262">
        <v>11.74350818383855</v>
      </c>
      <c r="C10" s="262">
        <v>11.545976907479369</v>
      </c>
      <c r="D10" s="262">
        <v>11.71991335945391</v>
      </c>
      <c r="E10" s="262">
        <v>12.812045272809421</v>
      </c>
      <c r="F10" s="262">
        <v>12.79410954191076</v>
      </c>
      <c r="G10" s="262">
        <v>11.71798941004308</v>
      </c>
      <c r="H10" s="262">
        <v>13.173081315870119</v>
      </c>
      <c r="I10" s="262">
        <v>12.496731142155459</v>
      </c>
      <c r="J10" s="262">
        <v>12.491319363489531</v>
      </c>
      <c r="K10" s="262">
        <v>9.0866076772235971</v>
      </c>
      <c r="L10" s="262">
        <v>11.84849083101242</v>
      </c>
      <c r="M10" s="262">
        <v>12.087536846183379</v>
      </c>
      <c r="N10" s="262">
        <v>11.270671169734291</v>
      </c>
      <c r="O10" s="262">
        <v>10.931680956751849</v>
      </c>
      <c r="P10" s="262">
        <v>10.95308779589371</v>
      </c>
      <c r="Q10" s="262">
        <v>11.37442819631756</v>
      </c>
      <c r="R10" s="262">
        <v>11.398981894621251</v>
      </c>
      <c r="S10" s="262">
        <v>11.3905770353141</v>
      </c>
      <c r="T10" s="262">
        <v>11.948974174929949</v>
      </c>
      <c r="U10" s="262">
        <v>11.09088131927342</v>
      </c>
      <c r="V10" s="262">
        <v>10.02217126380944</v>
      </c>
      <c r="W10" s="262">
        <v>10.63188911943686</v>
      </c>
      <c r="DA10" s="68" t="s">
        <v>159</v>
      </c>
    </row>
    <row r="11" spans="1:105" ht="12" customHeight="1" x14ac:dyDescent="0.25">
      <c r="A11" s="37" t="s">
        <v>160</v>
      </c>
      <c r="B11" s="228">
        <v>0.15197540108440319</v>
      </c>
      <c r="C11" s="228">
        <v>0.1051106169079746</v>
      </c>
      <c r="D11" s="228">
        <v>0.1008511768625107</v>
      </c>
      <c r="E11" s="228">
        <v>0.18835511100182281</v>
      </c>
      <c r="F11" s="228">
        <v>0.14671185659660471</v>
      </c>
      <c r="G11" s="228">
        <v>0.1332176651940829</v>
      </c>
      <c r="H11" s="228">
        <v>0.12821557090652869</v>
      </c>
      <c r="I11" s="228">
        <v>0.1155208901583937</v>
      </c>
      <c r="J11" s="228">
        <v>0.12927461243436231</v>
      </c>
      <c r="K11" s="228">
        <v>9.4065791835370408E-2</v>
      </c>
      <c r="L11" s="228">
        <v>0.14146194234983039</v>
      </c>
      <c r="M11" s="228">
        <v>9.852438346925077E-2</v>
      </c>
      <c r="N11" s="228">
        <v>9.2468428967112271E-2</v>
      </c>
      <c r="O11" s="228">
        <v>8.2636691318010991E-2</v>
      </c>
      <c r="P11" s="228">
        <v>8.0579551644798963E-2</v>
      </c>
      <c r="Q11" s="228">
        <v>0.33352270780224458</v>
      </c>
      <c r="R11" s="228">
        <v>8.9034067536393549E-2</v>
      </c>
      <c r="S11" s="228">
        <v>9.2554390653587032E-2</v>
      </c>
      <c r="T11" s="228">
        <v>4.0021045629025288E-2</v>
      </c>
      <c r="U11" s="228">
        <v>3.9829716606047158E-2</v>
      </c>
      <c r="V11" s="228">
        <v>3.5088481329466098E-2</v>
      </c>
      <c r="W11" s="228">
        <v>6.2066091081110018E-2</v>
      </c>
      <c r="DA11" s="69" t="s">
        <v>161</v>
      </c>
    </row>
    <row r="12" spans="1:105" ht="12" customHeight="1" x14ac:dyDescent="0.25">
      <c r="A12" s="37" t="s">
        <v>162</v>
      </c>
      <c r="B12" s="228">
        <v>7.0279062134883841</v>
      </c>
      <c r="C12" s="228">
        <v>6.6930669191276273</v>
      </c>
      <c r="D12" s="228">
        <v>6.6975117499341907</v>
      </c>
      <c r="E12" s="228">
        <v>7.5942015928698927</v>
      </c>
      <c r="F12" s="228">
        <v>7.2935961115933257</v>
      </c>
      <c r="G12" s="228">
        <v>5.9577176467865423</v>
      </c>
      <c r="H12" s="228">
        <v>7.1669551789068224</v>
      </c>
      <c r="I12" s="228">
        <v>6.8197453196480247</v>
      </c>
      <c r="J12" s="228">
        <v>6.8424686604196232</v>
      </c>
      <c r="K12" s="228">
        <v>4.6780509261816974</v>
      </c>
      <c r="L12" s="228">
        <v>6.1625475689463398</v>
      </c>
      <c r="M12" s="228">
        <v>6.3481970209351974</v>
      </c>
      <c r="N12" s="228">
        <v>5.7690583381099536</v>
      </c>
      <c r="O12" s="228">
        <v>5.6152506102625974</v>
      </c>
      <c r="P12" s="228">
        <v>5.4687839117372992</v>
      </c>
      <c r="Q12" s="228">
        <v>5.639898590326438</v>
      </c>
      <c r="R12" s="228">
        <v>5.6629849492720794</v>
      </c>
      <c r="S12" s="228">
        <v>5.8133792029628761</v>
      </c>
      <c r="T12" s="228">
        <v>5.5678827798105974</v>
      </c>
      <c r="U12" s="228">
        <v>5.1444160576226166</v>
      </c>
      <c r="V12" s="228">
        <v>4.8417035976238454</v>
      </c>
      <c r="W12" s="228">
        <v>4.9199209593084463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1.185356885799707</v>
      </c>
      <c r="U14" s="228">
        <v>1.1676220588667749</v>
      </c>
      <c r="V14" s="228">
        <v>1.03950249000952</v>
      </c>
      <c r="W14" s="228">
        <v>1.1956025518409401</v>
      </c>
      <c r="DA14" s="69" t="s">
        <v>165</v>
      </c>
    </row>
    <row r="15" spans="1:105" ht="12" customHeight="1" x14ac:dyDescent="0.25">
      <c r="A15" s="37" t="s">
        <v>38</v>
      </c>
      <c r="B15" s="228">
        <v>4.5636265692657592</v>
      </c>
      <c r="C15" s="228">
        <v>4.7477993714437714</v>
      </c>
      <c r="D15" s="228">
        <v>4.9215504326572121</v>
      </c>
      <c r="E15" s="228">
        <v>5.0294885689377056</v>
      </c>
      <c r="F15" s="228">
        <v>5.3538015737208271</v>
      </c>
      <c r="G15" s="228">
        <v>5.6270540980624553</v>
      </c>
      <c r="H15" s="228">
        <v>5.8779105660567748</v>
      </c>
      <c r="I15" s="228">
        <v>5.5614649323490388</v>
      </c>
      <c r="J15" s="228">
        <v>5.5195760906355442</v>
      </c>
      <c r="K15" s="228">
        <v>4.3144909592065286</v>
      </c>
      <c r="L15" s="228">
        <v>5.5444813197162537</v>
      </c>
      <c r="M15" s="228">
        <v>5.6408154417789289</v>
      </c>
      <c r="N15" s="228">
        <v>5.4091444026572191</v>
      </c>
      <c r="O15" s="228">
        <v>5.2337936551712438</v>
      </c>
      <c r="P15" s="228">
        <v>5.4037243325116124</v>
      </c>
      <c r="Q15" s="228">
        <v>5.4010068981888804</v>
      </c>
      <c r="R15" s="228">
        <v>5.646962877812773</v>
      </c>
      <c r="S15" s="228">
        <v>5.4846434416976377</v>
      </c>
      <c r="T15" s="228">
        <v>5.155713463690625</v>
      </c>
      <c r="U15" s="228">
        <v>4.7390134861779787</v>
      </c>
      <c r="V15" s="228">
        <v>4.105876694846609</v>
      </c>
      <c r="W15" s="228">
        <v>4.454299517206362</v>
      </c>
      <c r="DA15" s="69" t="s">
        <v>166</v>
      </c>
    </row>
    <row r="16" spans="1:105" ht="12" customHeight="1" x14ac:dyDescent="0.25">
      <c r="A16" s="57" t="s">
        <v>167</v>
      </c>
      <c r="B16" s="263">
        <v>1470.5491097352331</v>
      </c>
      <c r="C16" s="263">
        <v>1380.583043889711</v>
      </c>
      <c r="D16" s="263">
        <v>1404.3307212408399</v>
      </c>
      <c r="E16" s="263">
        <v>1586.9860817680419</v>
      </c>
      <c r="F16" s="263">
        <v>1536.8561267550731</v>
      </c>
      <c r="G16" s="263">
        <v>1427.3570981974631</v>
      </c>
      <c r="H16" s="263">
        <v>1611.900215345305</v>
      </c>
      <c r="I16" s="263">
        <v>1436.3813954779539</v>
      </c>
      <c r="J16" s="263">
        <v>1427.992673659317</v>
      </c>
      <c r="K16" s="263">
        <v>1079.9312375033001</v>
      </c>
      <c r="L16" s="263">
        <v>1368.0046543987669</v>
      </c>
      <c r="M16" s="263">
        <v>1489.8258325165659</v>
      </c>
      <c r="N16" s="263">
        <v>1382.8220107524421</v>
      </c>
      <c r="O16" s="263">
        <v>1343.51845914509</v>
      </c>
      <c r="P16" s="263">
        <v>1298.424881151243</v>
      </c>
      <c r="Q16" s="263">
        <v>1377.0610585539889</v>
      </c>
      <c r="R16" s="263">
        <v>1355.84466384592</v>
      </c>
      <c r="S16" s="263">
        <v>1340.46876811377</v>
      </c>
      <c r="T16" s="263">
        <v>1358.020693573734</v>
      </c>
      <c r="U16" s="263">
        <v>1259.807444894753</v>
      </c>
      <c r="V16" s="263">
        <v>1128.962513962879</v>
      </c>
      <c r="W16" s="263">
        <v>1195.8945950223381</v>
      </c>
      <c r="DA16" s="70" t="s">
        <v>168</v>
      </c>
    </row>
    <row r="17" spans="1:105" ht="12" customHeight="1" x14ac:dyDescent="0.25">
      <c r="A17" s="18" t="s">
        <v>30</v>
      </c>
      <c r="B17" s="232">
        <v>45.974852572452939</v>
      </c>
      <c r="C17" s="232">
        <v>44.485973337932847</v>
      </c>
      <c r="D17" s="232">
        <v>88.855308412008782</v>
      </c>
      <c r="E17" s="232">
        <v>253.05213802002481</v>
      </c>
      <c r="F17" s="232">
        <v>247.06406624634121</v>
      </c>
      <c r="G17" s="232">
        <v>213.86354154020941</v>
      </c>
      <c r="H17" s="232">
        <v>235.05811491608421</v>
      </c>
      <c r="I17" s="232">
        <v>196.5094081555514</v>
      </c>
      <c r="J17" s="232">
        <v>174.2508726786194</v>
      </c>
      <c r="K17" s="232">
        <v>158.23377353987479</v>
      </c>
      <c r="L17" s="232">
        <v>158.85271961055929</v>
      </c>
      <c r="M17" s="232">
        <v>307.18413915907001</v>
      </c>
      <c r="N17" s="232">
        <v>249.19376957406351</v>
      </c>
      <c r="O17" s="232">
        <v>261.92314819741529</v>
      </c>
      <c r="P17" s="232">
        <v>209.26495806872089</v>
      </c>
      <c r="Q17" s="232">
        <v>260.41542727369568</v>
      </c>
      <c r="R17" s="232">
        <v>282.00923507883113</v>
      </c>
      <c r="S17" s="232">
        <v>257.74446599464409</v>
      </c>
      <c r="T17" s="232">
        <v>208.02256652026071</v>
      </c>
      <c r="U17" s="232">
        <v>192.39169271907761</v>
      </c>
      <c r="V17" s="232">
        <v>137.99785592357</v>
      </c>
      <c r="W17" s="232">
        <v>190.90899235197199</v>
      </c>
      <c r="DA17" s="71" t="s">
        <v>169</v>
      </c>
    </row>
    <row r="18" spans="1:105" ht="12" customHeight="1" x14ac:dyDescent="0.25">
      <c r="A18" s="18" t="s">
        <v>70</v>
      </c>
      <c r="B18" s="232">
        <v>2.0591711435731228</v>
      </c>
      <c r="C18" s="232">
        <v>1.4074674261505919</v>
      </c>
      <c r="D18" s="232">
        <v>1.2605767884048971</v>
      </c>
      <c r="E18" s="232">
        <v>0.96931847037653862</v>
      </c>
      <c r="F18" s="232">
        <v>1.0517125678907979</v>
      </c>
      <c r="G18" s="232">
        <v>0.76129207303285462</v>
      </c>
      <c r="H18" s="232">
        <v>1.4747205016956659</v>
      </c>
      <c r="I18" s="232">
        <v>1.254154369675023</v>
      </c>
      <c r="J18" s="232">
        <v>0.8123700005576393</v>
      </c>
      <c r="K18" s="232">
        <v>0.51357005319969151</v>
      </c>
      <c r="L18" s="232">
        <v>0.67634967748636621</v>
      </c>
      <c r="M18" s="232">
        <v>0.25209488245157402</v>
      </c>
      <c r="N18" s="232">
        <v>0.99175616777847408</v>
      </c>
      <c r="O18" s="232">
        <v>0</v>
      </c>
      <c r="P18" s="232">
        <v>0</v>
      </c>
      <c r="Q18" s="232">
        <v>0</v>
      </c>
      <c r="R18" s="232">
        <v>0</v>
      </c>
      <c r="S18" s="232">
        <v>0.3860802801496015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290.58887242009769</v>
      </c>
      <c r="C19" s="232">
        <v>299.88371769952238</v>
      </c>
      <c r="D19" s="232">
        <v>298.15165676892269</v>
      </c>
      <c r="E19" s="232">
        <v>321.70787646450981</v>
      </c>
      <c r="F19" s="232">
        <v>311.6166544591108</v>
      </c>
      <c r="G19" s="232">
        <v>243.7434833949774</v>
      </c>
      <c r="H19" s="232">
        <v>304.35322974527151</v>
      </c>
      <c r="I19" s="232">
        <v>325.48613550679119</v>
      </c>
      <c r="J19" s="232">
        <v>322.56110527928382</v>
      </c>
      <c r="K19" s="232">
        <v>204.12609201707471</v>
      </c>
      <c r="L19" s="232">
        <v>281.07180763590247</v>
      </c>
      <c r="M19" s="232">
        <v>255.17930255466919</v>
      </c>
      <c r="N19" s="232">
        <v>230.45550068814049</v>
      </c>
      <c r="O19" s="232">
        <v>226.133231136945</v>
      </c>
      <c r="P19" s="232">
        <v>233.3232604906448</v>
      </c>
      <c r="Q19" s="232">
        <v>229.07360629759381</v>
      </c>
      <c r="R19" s="232">
        <v>237.7596645657396</v>
      </c>
      <c r="S19" s="232">
        <v>251.2400446250428</v>
      </c>
      <c r="T19" s="232">
        <v>244.20361306961831</v>
      </c>
      <c r="U19" s="232">
        <v>225.30036312181119</v>
      </c>
      <c r="V19" s="232">
        <v>219.69781455367689</v>
      </c>
      <c r="W19" s="232">
        <v>222.56186196432381</v>
      </c>
      <c r="DA19" s="71" t="s">
        <v>171</v>
      </c>
    </row>
    <row r="20" spans="1:105" ht="12" customHeight="1" x14ac:dyDescent="0.25">
      <c r="A20" s="18" t="s">
        <v>36</v>
      </c>
      <c r="B20" s="232">
        <v>943.23002747697126</v>
      </c>
      <c r="C20" s="232">
        <v>822.08012851919705</v>
      </c>
      <c r="D20" s="232">
        <v>796.97160165941898</v>
      </c>
      <c r="E20" s="232">
        <v>798.19602512433414</v>
      </c>
      <c r="F20" s="232">
        <v>748.38416506323779</v>
      </c>
      <c r="G20" s="232">
        <v>738.77347921810792</v>
      </c>
      <c r="H20" s="232">
        <v>821.40172478320017</v>
      </c>
      <c r="I20" s="232">
        <v>647.69953777692251</v>
      </c>
      <c r="J20" s="232">
        <v>670.16975515171134</v>
      </c>
      <c r="K20" s="232">
        <v>528.79559773098526</v>
      </c>
      <c r="L20" s="232">
        <v>674.52177218384884</v>
      </c>
      <c r="M20" s="232">
        <v>700.46570284523705</v>
      </c>
      <c r="N20" s="232">
        <v>686.10289868860536</v>
      </c>
      <c r="O20" s="232">
        <v>644.6906018316613</v>
      </c>
      <c r="P20" s="232">
        <v>625.28914043649638</v>
      </c>
      <c r="Q20" s="232">
        <v>668.20139127513539</v>
      </c>
      <c r="R20" s="232">
        <v>598.98878415974957</v>
      </c>
      <c r="S20" s="232">
        <v>594.06528895124097</v>
      </c>
      <c r="T20" s="232">
        <v>679.66837132325918</v>
      </c>
      <c r="U20" s="232">
        <v>634.56968370738093</v>
      </c>
      <c r="V20" s="232">
        <v>584.9580126172217</v>
      </c>
      <c r="W20" s="232">
        <v>580.92513890013345</v>
      </c>
      <c r="DA20" s="71" t="s">
        <v>172</v>
      </c>
    </row>
    <row r="21" spans="1:105" ht="12" customHeight="1" x14ac:dyDescent="0.25">
      <c r="A21" s="18" t="s">
        <v>38</v>
      </c>
      <c r="B21" s="232">
        <v>188.6961861221383</v>
      </c>
      <c r="C21" s="232">
        <v>212.72575690690829</v>
      </c>
      <c r="D21" s="232">
        <v>219.09157761208479</v>
      </c>
      <c r="E21" s="232">
        <v>213.06072368879711</v>
      </c>
      <c r="F21" s="232">
        <v>228.73952841849231</v>
      </c>
      <c r="G21" s="232">
        <v>230.21530197113529</v>
      </c>
      <c r="H21" s="232">
        <v>249.61242539905311</v>
      </c>
      <c r="I21" s="232">
        <v>265.43215966901408</v>
      </c>
      <c r="J21" s="232">
        <v>260.19857054914502</v>
      </c>
      <c r="K21" s="232">
        <v>188.26220416216589</v>
      </c>
      <c r="L21" s="232">
        <v>252.8820052909696</v>
      </c>
      <c r="M21" s="232">
        <v>226.74459307513811</v>
      </c>
      <c r="N21" s="232">
        <v>216.07808563385399</v>
      </c>
      <c r="O21" s="232">
        <v>210.77147797906869</v>
      </c>
      <c r="P21" s="232">
        <v>230.54752215538031</v>
      </c>
      <c r="Q21" s="232">
        <v>219.370633707564</v>
      </c>
      <c r="R21" s="232">
        <v>237.0869800415995</v>
      </c>
      <c r="S21" s="232">
        <v>237.03288826269301</v>
      </c>
      <c r="T21" s="232">
        <v>226.126142660596</v>
      </c>
      <c r="U21" s="232">
        <v>207.545705346483</v>
      </c>
      <c r="V21" s="232">
        <v>186.3088308684101</v>
      </c>
      <c r="W21" s="232">
        <v>201.49860180590861</v>
      </c>
      <c r="DA21" s="71" t="s">
        <v>173</v>
      </c>
    </row>
    <row r="22" spans="1:105" ht="12" customHeight="1" x14ac:dyDescent="0.25">
      <c r="A22" s="57" t="s">
        <v>174</v>
      </c>
      <c r="B22" s="263">
        <v>2944.3990446874782</v>
      </c>
      <c r="C22" s="263">
        <v>2677.52720374921</v>
      </c>
      <c r="D22" s="263">
        <v>2725.5896020387931</v>
      </c>
      <c r="E22" s="263">
        <v>3163.0665490937231</v>
      </c>
      <c r="F22" s="263">
        <v>2750.5705247838582</v>
      </c>
      <c r="G22" s="263">
        <v>2585.0401169184061</v>
      </c>
      <c r="H22" s="263">
        <v>3128.2145933375541</v>
      </c>
      <c r="I22" s="263">
        <v>2649.330339267533</v>
      </c>
      <c r="J22" s="263">
        <v>2506.924119801643</v>
      </c>
      <c r="K22" s="263">
        <v>1945.8135042220731</v>
      </c>
      <c r="L22" s="263">
        <v>2425.91177272611</v>
      </c>
      <c r="M22" s="263">
        <v>2703.5262978360461</v>
      </c>
      <c r="N22" s="263">
        <v>2455.952577719464</v>
      </c>
      <c r="O22" s="263">
        <v>2419.31859455526</v>
      </c>
      <c r="P22" s="263">
        <v>2284.3242669661672</v>
      </c>
      <c r="Q22" s="263">
        <v>2414.223830825767</v>
      </c>
      <c r="R22" s="263">
        <v>2373.3291695659809</v>
      </c>
      <c r="S22" s="263">
        <v>2339.830385130761</v>
      </c>
      <c r="T22" s="263">
        <v>2375.088626323869</v>
      </c>
      <c r="U22" s="263">
        <v>2204.4350742417641</v>
      </c>
      <c r="V22" s="263">
        <v>1973.8924711336581</v>
      </c>
      <c r="W22" s="263">
        <v>2097.401913975044</v>
      </c>
      <c r="DA22" s="70" t="s">
        <v>175</v>
      </c>
    </row>
    <row r="23" spans="1:105" ht="12" customHeight="1" x14ac:dyDescent="0.25">
      <c r="A23" s="18" t="s">
        <v>30</v>
      </c>
      <c r="B23" s="232">
        <v>68.421241819324521</v>
      </c>
      <c r="C23" s="232">
        <v>72.329061195310729</v>
      </c>
      <c r="D23" s="232">
        <v>144.92695831588679</v>
      </c>
      <c r="E23" s="232">
        <v>383.06695833219169</v>
      </c>
      <c r="F23" s="232">
        <v>475.68720572999649</v>
      </c>
      <c r="G23" s="232">
        <v>418.04085211857517</v>
      </c>
      <c r="H23" s="232">
        <v>390.63718569491363</v>
      </c>
      <c r="I23" s="232">
        <v>366.63684910100608</v>
      </c>
      <c r="J23" s="232">
        <v>359.26205005947742</v>
      </c>
      <c r="K23" s="232">
        <v>318.34190814981429</v>
      </c>
      <c r="L23" s="232">
        <v>323.64579748899621</v>
      </c>
      <c r="M23" s="232">
        <v>593.93047310020324</v>
      </c>
      <c r="N23" s="232">
        <v>509.92844920654687</v>
      </c>
      <c r="O23" s="232">
        <v>519.69966480063636</v>
      </c>
      <c r="P23" s="232">
        <v>441.07339682465732</v>
      </c>
      <c r="Q23" s="232">
        <v>543.0649826115922</v>
      </c>
      <c r="R23" s="232">
        <v>598.25353907168824</v>
      </c>
      <c r="S23" s="232">
        <v>546.54587923583165</v>
      </c>
      <c r="T23" s="232">
        <v>436.50005326237027</v>
      </c>
      <c r="U23" s="232">
        <v>403.05085653380189</v>
      </c>
      <c r="V23" s="232">
        <v>288.96394691413332</v>
      </c>
      <c r="W23" s="232">
        <v>402.66944827373601</v>
      </c>
      <c r="DA23" s="71" t="s">
        <v>176</v>
      </c>
    </row>
    <row r="24" spans="1:105" ht="12" customHeight="1" x14ac:dyDescent="0.25">
      <c r="A24" s="18" t="s">
        <v>40</v>
      </c>
      <c r="B24" s="232">
        <v>1036.7046431639139</v>
      </c>
      <c r="C24" s="232">
        <v>778.72596732573334</v>
      </c>
      <c r="D24" s="232">
        <v>792.41186586397862</v>
      </c>
      <c r="E24" s="232">
        <v>1083.236629406437</v>
      </c>
      <c r="F24" s="232">
        <v>231.97549441095569</v>
      </c>
      <c r="G24" s="232">
        <v>244.9770421323596</v>
      </c>
      <c r="H24" s="232">
        <v>864.26268271694516</v>
      </c>
      <c r="I24" s="232">
        <v>464.63525365418508</v>
      </c>
      <c r="J24" s="232">
        <v>99.222527944954763</v>
      </c>
      <c r="K24" s="232">
        <v>151.91315563191691</v>
      </c>
      <c r="L24" s="232">
        <v>153.96603611346021</v>
      </c>
      <c r="M24" s="232">
        <v>261.40008598443228</v>
      </c>
      <c r="N24" s="232">
        <v>68.429320722250608</v>
      </c>
      <c r="O24" s="232">
        <v>171.75769561473791</v>
      </c>
      <c r="P24" s="232">
        <v>33.530352536536043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3.0645241665486118</v>
      </c>
      <c r="C25" s="232">
        <v>2.288379683706907</v>
      </c>
      <c r="D25" s="232">
        <v>2.0560567841373918</v>
      </c>
      <c r="E25" s="232">
        <v>1.467341398526222</v>
      </c>
      <c r="F25" s="232">
        <v>2.0249250336237519</v>
      </c>
      <c r="G25" s="232">
        <v>1.4881039780309411</v>
      </c>
      <c r="H25" s="232">
        <v>2.4508010143561618</v>
      </c>
      <c r="I25" s="232">
        <v>2.3399348188964502</v>
      </c>
      <c r="J25" s="232">
        <v>1.6749053093434909</v>
      </c>
      <c r="K25" s="232">
        <v>1.03322360989509</v>
      </c>
      <c r="L25" s="232">
        <v>1.3779917101082459</v>
      </c>
      <c r="M25" s="232">
        <v>0.48741719937262118</v>
      </c>
      <c r="N25" s="232">
        <v>2.029443535007796</v>
      </c>
      <c r="O25" s="232">
        <v>0</v>
      </c>
      <c r="P25" s="232">
        <v>0</v>
      </c>
      <c r="Q25" s="232">
        <v>0</v>
      </c>
      <c r="R25" s="232">
        <v>0</v>
      </c>
      <c r="S25" s="232">
        <v>0.81868134532271564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432.46362733903482</v>
      </c>
      <c r="C26" s="232">
        <v>487.57633342532461</v>
      </c>
      <c r="D26" s="232">
        <v>486.29860730439401</v>
      </c>
      <c r="E26" s="232">
        <v>486.99710136025919</v>
      </c>
      <c r="F26" s="232">
        <v>599.97416002530269</v>
      </c>
      <c r="G26" s="232">
        <v>476.4474241984276</v>
      </c>
      <c r="H26" s="232">
        <v>505.79699904125721</v>
      </c>
      <c r="I26" s="232">
        <v>607.2747980280443</v>
      </c>
      <c r="J26" s="232">
        <v>665.04093879528295</v>
      </c>
      <c r="K26" s="232">
        <v>410.67016340544239</v>
      </c>
      <c r="L26" s="232">
        <v>572.65440312895032</v>
      </c>
      <c r="M26" s="232">
        <v>493.38082463037779</v>
      </c>
      <c r="N26" s="232">
        <v>471.58408606237111</v>
      </c>
      <c r="O26" s="232">
        <v>448.68643810579738</v>
      </c>
      <c r="P26" s="232">
        <v>491.7817297868732</v>
      </c>
      <c r="Q26" s="232">
        <v>477.70539296825751</v>
      </c>
      <c r="R26" s="232">
        <v>504.38263390626281</v>
      </c>
      <c r="S26" s="232">
        <v>532.75328554172324</v>
      </c>
      <c r="T26" s="232">
        <v>512.4198393224309</v>
      </c>
      <c r="U26" s="232">
        <v>471.99285504606462</v>
      </c>
      <c r="V26" s="232">
        <v>460.04155062380619</v>
      </c>
      <c r="W26" s="232">
        <v>469.43237748970228</v>
      </c>
      <c r="DA26" s="71" t="s">
        <v>179</v>
      </c>
    </row>
    <row r="27" spans="1:105" ht="12" customHeight="1" x14ac:dyDescent="0.25">
      <c r="A27" s="18" t="s">
        <v>36</v>
      </c>
      <c r="B27" s="232">
        <v>1403.745008198656</v>
      </c>
      <c r="C27" s="232">
        <v>1336.6074621191351</v>
      </c>
      <c r="D27" s="232">
        <v>1299.8961137703959</v>
      </c>
      <c r="E27" s="232">
        <v>1208.298518596308</v>
      </c>
      <c r="F27" s="232">
        <v>1440.908739583979</v>
      </c>
      <c r="G27" s="232">
        <v>1444.0866944910119</v>
      </c>
      <c r="H27" s="232">
        <v>1365.066924870081</v>
      </c>
      <c r="I27" s="232">
        <v>1208.443503665402</v>
      </c>
      <c r="J27" s="232">
        <v>1381.723697692584</v>
      </c>
      <c r="K27" s="232">
        <v>1063.8550534250039</v>
      </c>
      <c r="L27" s="232">
        <v>1374.267544284595</v>
      </c>
      <c r="M27" s="232">
        <v>1354.32749692166</v>
      </c>
      <c r="N27" s="232">
        <v>1403.9812781932881</v>
      </c>
      <c r="O27" s="232">
        <v>1279.1747960340881</v>
      </c>
      <c r="P27" s="232">
        <v>1317.9387878181001</v>
      </c>
      <c r="Q27" s="232">
        <v>1393.453455245917</v>
      </c>
      <c r="R27" s="232">
        <v>1270.6929965880299</v>
      </c>
      <c r="S27" s="232">
        <v>1259.7125390078841</v>
      </c>
      <c r="T27" s="232">
        <v>1426.1687337390681</v>
      </c>
      <c r="U27" s="232">
        <v>1329.391362661898</v>
      </c>
      <c r="V27" s="232">
        <v>1224.8869735957189</v>
      </c>
      <c r="W27" s="232">
        <v>1225.300088211606</v>
      </c>
      <c r="DA27" s="71" t="s">
        <v>180</v>
      </c>
    </row>
    <row r="28" spans="1:105" ht="12" customHeight="1" x14ac:dyDescent="0.25">
      <c r="A28" s="57" t="s">
        <v>181</v>
      </c>
      <c r="B28" s="263">
        <v>1512.340823525813</v>
      </c>
      <c r="C28" s="263">
        <v>1486.997148413514</v>
      </c>
      <c r="D28" s="263">
        <v>1508.850581917095</v>
      </c>
      <c r="E28" s="263">
        <v>1649.0663606679971</v>
      </c>
      <c r="F28" s="263">
        <v>1647.018114071212</v>
      </c>
      <c r="G28" s="263">
        <v>1507.2882149665079</v>
      </c>
      <c r="H28" s="263">
        <v>1694.6580539751581</v>
      </c>
      <c r="I28" s="263">
        <v>1607.514613318077</v>
      </c>
      <c r="J28" s="263">
        <v>1612.1119462463839</v>
      </c>
      <c r="K28" s="263">
        <v>1173.40457852177</v>
      </c>
      <c r="L28" s="263">
        <v>1530.4609398091541</v>
      </c>
      <c r="M28" s="263">
        <v>1560.2960029529379</v>
      </c>
      <c r="N28" s="263">
        <v>1456.00054777881</v>
      </c>
      <c r="O28" s="263">
        <v>1405.812382471594</v>
      </c>
      <c r="P28" s="263">
        <v>1408.5686319574031</v>
      </c>
      <c r="Q28" s="263">
        <v>1462.745509900893</v>
      </c>
      <c r="R28" s="263">
        <v>1465.898757146306</v>
      </c>
      <c r="S28" s="263">
        <v>1464.9290836076741</v>
      </c>
      <c r="T28" s="263">
        <v>1458.6511269203479</v>
      </c>
      <c r="U28" s="263">
        <v>1349.3487138850089</v>
      </c>
      <c r="V28" s="263">
        <v>1220.3899247454581</v>
      </c>
      <c r="W28" s="263">
        <v>1288.3246735063401</v>
      </c>
      <c r="DA28" s="70" t="s">
        <v>182</v>
      </c>
    </row>
    <row r="29" spans="1:105" ht="12" customHeight="1" x14ac:dyDescent="0.25">
      <c r="A29" s="60" t="s">
        <v>183</v>
      </c>
      <c r="B29" s="264">
        <v>930.10941363250299</v>
      </c>
      <c r="C29" s="264">
        <v>881.08293080526391</v>
      </c>
      <c r="D29" s="264">
        <v>879.75020010826961</v>
      </c>
      <c r="E29" s="264">
        <v>1005.366490126598</v>
      </c>
      <c r="F29" s="264">
        <v>962.27272319667611</v>
      </c>
      <c r="G29" s="264">
        <v>785.17860647787677</v>
      </c>
      <c r="H29" s="264">
        <v>940.98779858966122</v>
      </c>
      <c r="I29" s="264">
        <v>894.11493175693681</v>
      </c>
      <c r="J29" s="264">
        <v>912.81738509284276</v>
      </c>
      <c r="K29" s="264">
        <v>628.33358472350687</v>
      </c>
      <c r="L29" s="264">
        <v>830.65812128163077</v>
      </c>
      <c r="M29" s="264">
        <v>846.67647348880644</v>
      </c>
      <c r="N29" s="264">
        <v>774.34888999428142</v>
      </c>
      <c r="O29" s="264">
        <v>733.02158525060236</v>
      </c>
      <c r="P29" s="264">
        <v>713.93469553141642</v>
      </c>
      <c r="Q29" s="264">
        <v>768.45327669646304</v>
      </c>
      <c r="R29" s="264">
        <v>739.97528904261105</v>
      </c>
      <c r="S29" s="264">
        <v>760.37022844814317</v>
      </c>
      <c r="T29" s="264">
        <v>760.22703469520673</v>
      </c>
      <c r="U29" s="264">
        <v>705.20598730861559</v>
      </c>
      <c r="V29" s="264">
        <v>662.80739694975193</v>
      </c>
      <c r="W29" s="264">
        <v>680.43630033010754</v>
      </c>
      <c r="DA29" s="72" t="s">
        <v>184</v>
      </c>
    </row>
    <row r="30" spans="1:105" ht="12" customHeight="1" x14ac:dyDescent="0.25">
      <c r="A30" s="59" t="s">
        <v>33</v>
      </c>
      <c r="B30" s="232">
        <v>7.7402564463005117</v>
      </c>
      <c r="C30" s="232">
        <v>9.4904864089346006</v>
      </c>
      <c r="D30" s="232">
        <v>7.1254168440074714</v>
      </c>
      <c r="E30" s="232">
        <v>6.3862608820480702</v>
      </c>
      <c r="F30" s="232">
        <v>7.5170725589943848</v>
      </c>
      <c r="G30" s="232">
        <v>1.152043698765147</v>
      </c>
      <c r="H30" s="232">
        <v>1.142627378773343</v>
      </c>
      <c r="I30" s="232">
        <v>1.1194280601698861</v>
      </c>
      <c r="J30" s="232">
        <v>27.359363759778521</v>
      </c>
      <c r="K30" s="232">
        <v>23.961537263853732</v>
      </c>
      <c r="L30" s="232">
        <v>33.118946223645757</v>
      </c>
      <c r="M30" s="232">
        <v>30.30838231515914</v>
      </c>
      <c r="N30" s="232">
        <v>32.560088070845318</v>
      </c>
      <c r="O30" s="232">
        <v>0.57273596933423843</v>
      </c>
      <c r="P30" s="232">
        <v>0.57924843073437837</v>
      </c>
      <c r="Q30" s="232">
        <v>0.57793583374664415</v>
      </c>
      <c r="R30" s="232">
        <v>0.54673538841908065</v>
      </c>
      <c r="S30" s="232">
        <v>0.54473188202811973</v>
      </c>
      <c r="T30" s="232">
        <v>0.54650431816123279</v>
      </c>
      <c r="U30" s="232">
        <v>0.54578366209217055</v>
      </c>
      <c r="V30" s="232">
        <v>0.53372021469068187</v>
      </c>
      <c r="W30" s="232">
        <v>0.53321084371199357</v>
      </c>
      <c r="DA30" s="71" t="s">
        <v>185</v>
      </c>
    </row>
    <row r="31" spans="1:105" ht="12" customHeight="1" x14ac:dyDescent="0.25">
      <c r="A31" s="59" t="s">
        <v>160</v>
      </c>
      <c r="B31" s="232">
        <v>19.389152617872849</v>
      </c>
      <c r="C31" s="232">
        <v>13.41421829851857</v>
      </c>
      <c r="D31" s="232">
        <v>12.891367210031779</v>
      </c>
      <c r="E31" s="232">
        <v>24.106657944605441</v>
      </c>
      <c r="F31" s="232">
        <v>18.764286686357789</v>
      </c>
      <c r="G31" s="232">
        <v>17.0955804548231</v>
      </c>
      <c r="H31" s="232">
        <v>16.439900026302531</v>
      </c>
      <c r="I31" s="232">
        <v>14.81849966782911</v>
      </c>
      <c r="J31" s="232">
        <v>16.378256570093299</v>
      </c>
      <c r="K31" s="232">
        <v>11.883796981592321</v>
      </c>
      <c r="L31" s="232">
        <v>17.854774912625281</v>
      </c>
      <c r="M31" s="232">
        <v>12.46431919245655</v>
      </c>
      <c r="N31" s="232">
        <v>11.652722354241311</v>
      </c>
      <c r="O31" s="232">
        <v>10.622735456262561</v>
      </c>
      <c r="P31" s="232">
        <v>10.358280273052319</v>
      </c>
      <c r="Q31" s="232">
        <v>42.873899254240669</v>
      </c>
      <c r="R31" s="232">
        <v>11.445430133663489</v>
      </c>
      <c r="S31" s="232">
        <v>11.889563325687231</v>
      </c>
      <c r="T31" s="232">
        <v>5.4214926140104476</v>
      </c>
      <c r="U31" s="232">
        <v>5.4137896691397422</v>
      </c>
      <c r="V31" s="232">
        <v>4.7650539873134363</v>
      </c>
      <c r="W31" s="232">
        <v>8.4703004346611177</v>
      </c>
      <c r="DA31" s="71" t="s">
        <v>186</v>
      </c>
    </row>
    <row r="32" spans="1:105" ht="12" customHeight="1" x14ac:dyDescent="0.25">
      <c r="A32" s="59" t="s">
        <v>70</v>
      </c>
      <c r="B32" s="232">
        <v>6.3536743522636501</v>
      </c>
      <c r="C32" s="232">
        <v>4.0089387233833316</v>
      </c>
      <c r="D32" s="232">
        <v>3.6196249418997368</v>
      </c>
      <c r="E32" s="232">
        <v>2.928508657494874</v>
      </c>
      <c r="F32" s="232">
        <v>3.1483641606118939</v>
      </c>
      <c r="G32" s="232">
        <v>2.3879225928786418</v>
      </c>
      <c r="H32" s="232">
        <v>4.4527149454131987</v>
      </c>
      <c r="I32" s="232">
        <v>3.3707796714247209</v>
      </c>
      <c r="J32" s="232">
        <v>2.1832784163084371</v>
      </c>
      <c r="K32" s="232">
        <v>1.4869269194439789</v>
      </c>
      <c r="L32" s="232">
        <v>1.871669002586962</v>
      </c>
      <c r="M32" s="232">
        <v>0.79340296037750657</v>
      </c>
      <c r="N32" s="232">
        <v>3.1286478399747151</v>
      </c>
      <c r="O32" s="232">
        <v>0</v>
      </c>
      <c r="P32" s="232">
        <v>0</v>
      </c>
      <c r="Q32" s="232">
        <v>0</v>
      </c>
      <c r="R32" s="232">
        <v>0</v>
      </c>
      <c r="S32" s="232">
        <v>1.1475887678523771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896.62633021606598</v>
      </c>
      <c r="C33" s="232">
        <v>854.16928737442743</v>
      </c>
      <c r="D33" s="232">
        <v>856.11379111233066</v>
      </c>
      <c r="E33" s="232">
        <v>971.94506264244922</v>
      </c>
      <c r="F33" s="232">
        <v>932.84299979071204</v>
      </c>
      <c r="G33" s="232">
        <v>764.54305973140993</v>
      </c>
      <c r="H33" s="232">
        <v>918.95255623917217</v>
      </c>
      <c r="I33" s="232">
        <v>874.80622435751309</v>
      </c>
      <c r="J33" s="232">
        <v>866.89648634666253</v>
      </c>
      <c r="K33" s="232">
        <v>591.00132355861683</v>
      </c>
      <c r="L33" s="232">
        <v>777.8127311427728</v>
      </c>
      <c r="M33" s="232">
        <v>803.11036902081321</v>
      </c>
      <c r="N33" s="232">
        <v>727.00743172922012</v>
      </c>
      <c r="O33" s="232">
        <v>721.82611382500556</v>
      </c>
      <c r="P33" s="232">
        <v>702.99716682762971</v>
      </c>
      <c r="Q33" s="232">
        <v>725.00144160847572</v>
      </c>
      <c r="R33" s="232">
        <v>727.98312352052847</v>
      </c>
      <c r="S33" s="232">
        <v>746.78834447257543</v>
      </c>
      <c r="T33" s="232">
        <v>754.25903776303505</v>
      </c>
      <c r="U33" s="232">
        <v>699.24641397738367</v>
      </c>
      <c r="V33" s="232">
        <v>657.50862274774784</v>
      </c>
      <c r="W33" s="232">
        <v>671.4327890517344</v>
      </c>
      <c r="DA33" s="71" t="s">
        <v>188</v>
      </c>
    </row>
    <row r="34" spans="1:105" ht="12" customHeight="1" x14ac:dyDescent="0.25">
      <c r="A34" s="60" t="s">
        <v>189</v>
      </c>
      <c r="B34" s="264">
        <v>582.23140989330955</v>
      </c>
      <c r="C34" s="264">
        <v>605.91421760825051</v>
      </c>
      <c r="D34" s="264">
        <v>629.10038180882589</v>
      </c>
      <c r="E34" s="264">
        <v>643.69987054139983</v>
      </c>
      <c r="F34" s="264">
        <v>684.7453908745365</v>
      </c>
      <c r="G34" s="264">
        <v>722.1096084886309</v>
      </c>
      <c r="H34" s="264">
        <v>753.67025538549694</v>
      </c>
      <c r="I34" s="264">
        <v>713.39968156113991</v>
      </c>
      <c r="J34" s="264">
        <v>699.29456115354117</v>
      </c>
      <c r="K34" s="264">
        <v>545.07099379826332</v>
      </c>
      <c r="L34" s="264">
        <v>699.80281852752296</v>
      </c>
      <c r="M34" s="264">
        <v>713.61952946413123</v>
      </c>
      <c r="N34" s="264">
        <v>681.65165778452911</v>
      </c>
      <c r="O34" s="264">
        <v>672.79079722099141</v>
      </c>
      <c r="P34" s="264">
        <v>694.6339364259868</v>
      </c>
      <c r="Q34" s="264">
        <v>694.29223320443009</v>
      </c>
      <c r="R34" s="264">
        <v>725.92346810369486</v>
      </c>
      <c r="S34" s="264">
        <v>704.55885515953059</v>
      </c>
      <c r="T34" s="264">
        <v>698.42409222514175</v>
      </c>
      <c r="U34" s="264">
        <v>644.14272657639322</v>
      </c>
      <c r="V34" s="264">
        <v>557.58252779570614</v>
      </c>
      <c r="W34" s="264">
        <v>607.88837317623268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926.39892048035097</v>
      </c>
      <c r="C35" s="263">
        <f t="shared" si="0"/>
        <v>895.92094271751625</v>
      </c>
      <c r="D35" s="263">
        <f t="shared" si="0"/>
        <v>910.21999748819576</v>
      </c>
      <c r="E35" s="263">
        <f t="shared" si="0"/>
        <v>1016.0267582012908</v>
      </c>
      <c r="F35" s="263">
        <f t="shared" si="0"/>
        <v>1003.6515387672216</v>
      </c>
      <c r="G35" s="263">
        <f t="shared" si="0"/>
        <v>920.36657008196198</v>
      </c>
      <c r="H35" s="263">
        <f t="shared" si="0"/>
        <v>1037.9955535259701</v>
      </c>
      <c r="I35" s="263">
        <f t="shared" si="0"/>
        <v>963.56371787763453</v>
      </c>
      <c r="J35" s="263">
        <f t="shared" si="0"/>
        <v>961.64733305837467</v>
      </c>
      <c r="K35" s="263">
        <f t="shared" si="0"/>
        <v>724.19221764749909</v>
      </c>
      <c r="L35" s="263">
        <f t="shared" si="0"/>
        <v>927.55474630253775</v>
      </c>
      <c r="M35" s="263">
        <f t="shared" si="0"/>
        <v>974.46122476833148</v>
      </c>
      <c r="N35" s="263">
        <f t="shared" si="0"/>
        <v>918.20327364182992</v>
      </c>
      <c r="O35" s="263">
        <f t="shared" si="0"/>
        <v>876.82549162736643</v>
      </c>
      <c r="P35" s="263">
        <f t="shared" si="0"/>
        <v>869.98286222247987</v>
      </c>
      <c r="Q35" s="263">
        <f t="shared" si="0"/>
        <v>901.7226458603011</v>
      </c>
      <c r="R35" s="263">
        <f t="shared" si="0"/>
        <v>895.70182852672156</v>
      </c>
      <c r="S35" s="263">
        <f t="shared" si="0"/>
        <v>891.81746821597039</v>
      </c>
      <c r="T35" s="263">
        <f t="shared" si="0"/>
        <v>894.63390466919759</v>
      </c>
      <c r="U35" s="263">
        <f t="shared" si="0"/>
        <v>829.64716454601944</v>
      </c>
      <c r="V35" s="263">
        <f t="shared" si="0"/>
        <v>749.46439940655375</v>
      </c>
      <c r="W35" s="263">
        <f t="shared" si="0"/>
        <v>809.32022657723576</v>
      </c>
      <c r="DA35" s="70"/>
    </row>
    <row r="36" spans="1:105" ht="12" customHeight="1" x14ac:dyDescent="0.25">
      <c r="A36" s="60" t="s">
        <v>192</v>
      </c>
      <c r="B36" s="264">
        <v>374.93496296459301</v>
      </c>
      <c r="C36" s="264">
        <v>355.5276787148843</v>
      </c>
      <c r="D36" s="264">
        <v>355.05152563295889</v>
      </c>
      <c r="E36" s="264">
        <v>406.00576306251168</v>
      </c>
      <c r="F36" s="264">
        <v>388.51958810520603</v>
      </c>
      <c r="G36" s="264">
        <v>316.99890259426132</v>
      </c>
      <c r="H36" s="264">
        <v>379.60427978226568</v>
      </c>
      <c r="I36" s="264">
        <v>360.88631604752038</v>
      </c>
      <c r="J36" s="264">
        <v>368.70137108337241</v>
      </c>
      <c r="K36" s="264">
        <v>253.77708614090031</v>
      </c>
      <c r="L36" s="264">
        <v>335.52349461433721</v>
      </c>
      <c r="M36" s="264">
        <v>342.21879150453663</v>
      </c>
      <c r="N36" s="264">
        <v>312.47154512201229</v>
      </c>
      <c r="O36" s="264">
        <v>296.42416508549979</v>
      </c>
      <c r="P36" s="264">
        <v>288.70568112413832</v>
      </c>
      <c r="Q36" s="264">
        <v>310.75226914919631</v>
      </c>
      <c r="R36" s="264">
        <v>299.2361502743035</v>
      </c>
      <c r="S36" s="264">
        <v>307.23719381589189</v>
      </c>
      <c r="T36" s="264">
        <v>307.42568645902878</v>
      </c>
      <c r="U36" s="264">
        <v>285.1759077869259</v>
      </c>
      <c r="V36" s="264">
        <v>268.03048260325733</v>
      </c>
      <c r="W36" s="264">
        <v>275.15937630985712</v>
      </c>
      <c r="DA36" s="72" t="s">
        <v>193</v>
      </c>
    </row>
    <row r="37" spans="1:105" ht="12" customHeight="1" x14ac:dyDescent="0.25">
      <c r="A37" s="59" t="s">
        <v>33</v>
      </c>
      <c r="B37" s="232">
        <v>3.1416235273313169</v>
      </c>
      <c r="C37" s="232">
        <v>3.8470307332162679</v>
      </c>
      <c r="D37" s="232">
        <v>2.8875720046127031</v>
      </c>
      <c r="E37" s="232">
        <v>2.586552754847022</v>
      </c>
      <c r="F37" s="232">
        <v>3.044996101769978</v>
      </c>
      <c r="G37" s="232">
        <v>0.46653159748492529</v>
      </c>
      <c r="H37" s="232">
        <v>0.46313934283268721</v>
      </c>
      <c r="I37" s="232">
        <v>0.45353794102276529</v>
      </c>
      <c r="J37" s="232">
        <v>11.07737438806717</v>
      </c>
      <c r="K37" s="232">
        <v>9.7007601948132862</v>
      </c>
      <c r="L37" s="232">
        <v>13.40777777477542</v>
      </c>
      <c r="M37" s="232">
        <v>12.26185784977551</v>
      </c>
      <c r="N37" s="232">
        <v>13.19221212397871</v>
      </c>
      <c r="O37" s="232">
        <v>0.23160679704444831</v>
      </c>
      <c r="P37" s="232">
        <v>0.2342403496874147</v>
      </c>
      <c r="Q37" s="232">
        <v>0.2337095529496217</v>
      </c>
      <c r="R37" s="232">
        <v>0.2210925084551448</v>
      </c>
      <c r="S37" s="232">
        <v>0.22043849336058419</v>
      </c>
      <c r="T37" s="232">
        <v>0.2209990667207718</v>
      </c>
      <c r="U37" s="232">
        <v>0.22070764300572179</v>
      </c>
      <c r="V37" s="232">
        <v>0.21582934556402139</v>
      </c>
      <c r="W37" s="232">
        <v>0.21562336272516019</v>
      </c>
      <c r="DA37" s="71" t="s">
        <v>194</v>
      </c>
    </row>
    <row r="38" spans="1:105" ht="12" customHeight="1" x14ac:dyDescent="0.25">
      <c r="A38" s="59" t="s">
        <v>160</v>
      </c>
      <c r="B38" s="232">
        <v>7.8696899078118756</v>
      </c>
      <c r="C38" s="232">
        <v>5.4375411156893616</v>
      </c>
      <c r="D38" s="232">
        <v>5.2242208241018551</v>
      </c>
      <c r="E38" s="232">
        <v>9.7636384839914943</v>
      </c>
      <c r="F38" s="232">
        <v>7.6009881990679373</v>
      </c>
      <c r="G38" s="232">
        <v>6.9230259824949414</v>
      </c>
      <c r="H38" s="232">
        <v>6.6635585982463823</v>
      </c>
      <c r="I38" s="232">
        <v>6.0037371471408321</v>
      </c>
      <c r="J38" s="232">
        <v>6.6312974762031942</v>
      </c>
      <c r="K38" s="232">
        <v>4.811121400636396</v>
      </c>
      <c r="L38" s="232">
        <v>7.2282750975994814</v>
      </c>
      <c r="M38" s="232">
        <v>5.0426878129911969</v>
      </c>
      <c r="N38" s="232">
        <v>4.7212766987761086</v>
      </c>
      <c r="O38" s="232">
        <v>4.2956927216137224</v>
      </c>
      <c r="P38" s="232">
        <v>4.1887505681178903</v>
      </c>
      <c r="Q38" s="232">
        <v>17.337633769752191</v>
      </c>
      <c r="R38" s="232">
        <v>4.6283794907018168</v>
      </c>
      <c r="S38" s="232">
        <v>4.8113898097384631</v>
      </c>
      <c r="T38" s="232">
        <v>2.1923793977715351</v>
      </c>
      <c r="U38" s="232">
        <v>2.1892644294705428</v>
      </c>
      <c r="V38" s="232">
        <v>1.9269243610252289</v>
      </c>
      <c r="W38" s="232">
        <v>3.425276669730517</v>
      </c>
      <c r="DA38" s="71" t="s">
        <v>195</v>
      </c>
    </row>
    <row r="39" spans="1:105" ht="12" customHeight="1" x14ac:dyDescent="0.25">
      <c r="A39" s="59" t="s">
        <v>162</v>
      </c>
      <c r="B39" s="232">
        <v>363.92364952944968</v>
      </c>
      <c r="C39" s="232">
        <v>346.24310686597869</v>
      </c>
      <c r="D39" s="232">
        <v>346.93973280424439</v>
      </c>
      <c r="E39" s="232">
        <v>393.65557182367309</v>
      </c>
      <c r="F39" s="232">
        <v>377.87360380436809</v>
      </c>
      <c r="G39" s="232">
        <v>309.60934501428147</v>
      </c>
      <c r="H39" s="232">
        <v>372.47758184118658</v>
      </c>
      <c r="I39" s="232">
        <v>354.42904095935683</v>
      </c>
      <c r="J39" s="232">
        <v>350.99269921910212</v>
      </c>
      <c r="K39" s="232">
        <v>239.26520454545059</v>
      </c>
      <c r="L39" s="232">
        <v>314.88744174196228</v>
      </c>
      <c r="M39" s="232">
        <v>324.91424584176991</v>
      </c>
      <c r="N39" s="232">
        <v>294.55805629925749</v>
      </c>
      <c r="O39" s="232">
        <v>291.8968655668416</v>
      </c>
      <c r="P39" s="232">
        <v>284.28269020633297</v>
      </c>
      <c r="Q39" s="232">
        <v>293.1809258264945</v>
      </c>
      <c r="R39" s="232">
        <v>294.38667827514661</v>
      </c>
      <c r="S39" s="232">
        <v>302.20536551279292</v>
      </c>
      <c r="T39" s="232">
        <v>305.01230799453651</v>
      </c>
      <c r="U39" s="232">
        <v>282.76593571444971</v>
      </c>
      <c r="V39" s="232">
        <v>265.88772889666802</v>
      </c>
      <c r="W39" s="232">
        <v>271.51847627740142</v>
      </c>
      <c r="DA39" s="71" t="s">
        <v>196</v>
      </c>
    </row>
    <row r="40" spans="1:105" ht="12" customHeight="1" x14ac:dyDescent="0.25">
      <c r="A40" s="60" t="s">
        <v>197</v>
      </c>
      <c r="B40" s="264">
        <v>315.14725297732411</v>
      </c>
      <c r="C40" s="264">
        <v>294.7819732433731</v>
      </c>
      <c r="D40" s="264">
        <v>300.22582213080989</v>
      </c>
      <c r="E40" s="264">
        <v>349.31074477556882</v>
      </c>
      <c r="F40" s="264">
        <v>337.75707772386522</v>
      </c>
      <c r="G40" s="264">
        <v>310.94217219744593</v>
      </c>
      <c r="H40" s="264">
        <v>352.90730471216682</v>
      </c>
      <c r="I40" s="264">
        <v>313.64246138701623</v>
      </c>
      <c r="J40" s="264">
        <v>309.81263586948228</v>
      </c>
      <c r="K40" s="264">
        <v>249.74469030072811</v>
      </c>
      <c r="L40" s="264">
        <v>308.72511587040299</v>
      </c>
      <c r="M40" s="264">
        <v>343.53348343850882</v>
      </c>
      <c r="N40" s="264">
        <v>329.55024999957891</v>
      </c>
      <c r="O40" s="264">
        <v>308.33368984975021</v>
      </c>
      <c r="P40" s="264">
        <v>300.37646986658018</v>
      </c>
      <c r="Q40" s="264">
        <v>310.20784571058772</v>
      </c>
      <c r="R40" s="264">
        <v>302.91189719282897</v>
      </c>
      <c r="S40" s="264">
        <v>299.46405917695802</v>
      </c>
      <c r="T40" s="264">
        <v>304.7748184588404</v>
      </c>
      <c r="U40" s="264">
        <v>283.98851823778892</v>
      </c>
      <c r="V40" s="264">
        <v>255.95496967024701</v>
      </c>
      <c r="W40" s="264">
        <v>288.33888934607239</v>
      </c>
      <c r="DA40" s="72" t="s">
        <v>198</v>
      </c>
    </row>
    <row r="41" spans="1:105" ht="12" customHeight="1" x14ac:dyDescent="0.25">
      <c r="A41" s="64" t="s">
        <v>30</v>
      </c>
      <c r="B41" s="231">
        <v>11.22604959005872</v>
      </c>
      <c r="C41" s="231">
        <v>11.15203438988928</v>
      </c>
      <c r="D41" s="231">
        <v>22.37580042543949</v>
      </c>
      <c r="E41" s="231">
        <v>60.326968442764937</v>
      </c>
      <c r="F41" s="231">
        <v>59.041252620630331</v>
      </c>
      <c r="G41" s="231">
        <v>53.528166123997948</v>
      </c>
      <c r="H41" s="231">
        <v>58.490419007779657</v>
      </c>
      <c r="I41" s="231">
        <v>49.475878963476262</v>
      </c>
      <c r="J41" s="231">
        <v>43.18895023817349</v>
      </c>
      <c r="K41" s="231">
        <v>37.185402518388571</v>
      </c>
      <c r="L41" s="231">
        <v>37.901115877721743</v>
      </c>
      <c r="M41" s="231">
        <v>70.926688129214142</v>
      </c>
      <c r="N41" s="231">
        <v>55.534094404295807</v>
      </c>
      <c r="O41" s="231">
        <v>61.80575421607498</v>
      </c>
      <c r="P41" s="231">
        <v>49.460068729664968</v>
      </c>
      <c r="Q41" s="231">
        <v>61.452789587634037</v>
      </c>
      <c r="R41" s="231">
        <v>68.966828856406906</v>
      </c>
      <c r="S41" s="231">
        <v>62.801535630426692</v>
      </c>
      <c r="T41" s="231">
        <v>50.126163365973433</v>
      </c>
      <c r="U41" s="231">
        <v>46.072030074240061</v>
      </c>
      <c r="V41" s="231">
        <v>32.790416433649817</v>
      </c>
      <c r="W41" s="231">
        <v>42.700426262781221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0.6125329454185291</v>
      </c>
      <c r="C43" s="231">
        <v>0.83527293380402301</v>
      </c>
      <c r="D43" s="231">
        <v>0.62490098770672975</v>
      </c>
      <c r="E43" s="231">
        <v>0.50392757355691276</v>
      </c>
      <c r="F43" s="231">
        <v>0.60007678288474187</v>
      </c>
      <c r="G43" s="231">
        <v>9.1927537431921294E-2</v>
      </c>
      <c r="H43" s="231">
        <v>9.4167043260763181E-2</v>
      </c>
      <c r="I43" s="231">
        <v>0.104864137522914</v>
      </c>
      <c r="J43" s="231">
        <v>2.5231811752952349</v>
      </c>
      <c r="K43" s="231">
        <v>1.9449034482430629</v>
      </c>
      <c r="L43" s="231">
        <v>2.8554600697179771</v>
      </c>
      <c r="M43" s="231">
        <v>2.2235344528631491</v>
      </c>
      <c r="N43" s="231">
        <v>2.300150820973351</v>
      </c>
      <c r="O43" s="231">
        <v>4.2339067220371313E-2</v>
      </c>
      <c r="P43" s="231">
        <v>4.5438871051491768E-2</v>
      </c>
      <c r="Q43" s="231">
        <v>4.3091409412871692E-2</v>
      </c>
      <c r="R43" s="231">
        <v>4.3668772057309083E-2</v>
      </c>
      <c r="S43" s="231">
        <v>4.4653452083953792E-2</v>
      </c>
      <c r="T43" s="231">
        <v>4.263626719548011E-2</v>
      </c>
      <c r="U43" s="231">
        <v>4.2111742129428358E-2</v>
      </c>
      <c r="V43" s="231">
        <v>4.2375274993039898E-2</v>
      </c>
      <c r="W43" s="231">
        <v>3.9532383342076448E-2</v>
      </c>
      <c r="DA43" s="73" t="s">
        <v>201</v>
      </c>
    </row>
    <row r="44" spans="1:105" ht="12" customHeight="1" x14ac:dyDescent="0.25">
      <c r="A44" s="64" t="s">
        <v>160</v>
      </c>
      <c r="B44" s="231">
        <v>1.534380009834359</v>
      </c>
      <c r="C44" s="231">
        <v>1.1806068719874001</v>
      </c>
      <c r="D44" s="231">
        <v>1.130576396974448</v>
      </c>
      <c r="E44" s="231">
        <v>1.9022100520102201</v>
      </c>
      <c r="F44" s="231">
        <v>1.4979252494248789</v>
      </c>
      <c r="G44" s="231">
        <v>1.3641449659120499</v>
      </c>
      <c r="H44" s="231">
        <v>1.3548570651627461</v>
      </c>
      <c r="I44" s="231">
        <v>1.3881456453884671</v>
      </c>
      <c r="J44" s="231">
        <v>1.510463073069263</v>
      </c>
      <c r="K44" s="231">
        <v>0.96458075595113979</v>
      </c>
      <c r="L44" s="231">
        <v>1.539408786515172</v>
      </c>
      <c r="M44" s="231">
        <v>0.91442832110668493</v>
      </c>
      <c r="N44" s="231">
        <v>0.82318631421892252</v>
      </c>
      <c r="O44" s="231">
        <v>0.78527757051775471</v>
      </c>
      <c r="P44" s="231">
        <v>0.81255043029761054</v>
      </c>
      <c r="Q44" s="231">
        <v>3.1967160331861431</v>
      </c>
      <c r="R44" s="231">
        <v>0.9141677860839279</v>
      </c>
      <c r="S44" s="231">
        <v>0.97462635064804726</v>
      </c>
      <c r="T44" s="231">
        <v>0.42296501602586722</v>
      </c>
      <c r="U44" s="231">
        <v>0.41771883316520869</v>
      </c>
      <c r="V44" s="231">
        <v>0.37832644803628313</v>
      </c>
      <c r="W44" s="231">
        <v>0.62799016140497965</v>
      </c>
      <c r="DA44" s="73" t="s">
        <v>202</v>
      </c>
    </row>
    <row r="45" spans="1:105" ht="12" customHeight="1" x14ac:dyDescent="0.25">
      <c r="A45" s="64" t="s">
        <v>70</v>
      </c>
      <c r="B45" s="231">
        <v>0.50280438280340667</v>
      </c>
      <c r="C45" s="231">
        <v>0.35283312831769381</v>
      </c>
      <c r="D45" s="231">
        <v>0.31744208806862168</v>
      </c>
      <c r="E45" s="231">
        <v>0.2310829903708114</v>
      </c>
      <c r="F45" s="231">
        <v>0.25132925377832821</v>
      </c>
      <c r="G45" s="231">
        <v>0.19054471959412361</v>
      </c>
      <c r="H45" s="231">
        <v>0.36696040081124792</v>
      </c>
      <c r="I45" s="231">
        <v>0.3157629468123937</v>
      </c>
      <c r="J45" s="231">
        <v>0.20134996737593869</v>
      </c>
      <c r="K45" s="231">
        <v>0.12069047411555441</v>
      </c>
      <c r="L45" s="231">
        <v>0.16137216638856031</v>
      </c>
      <c r="M45" s="231">
        <v>5.8206960670435862E-2</v>
      </c>
      <c r="N45" s="231">
        <v>0.2210178879736521</v>
      </c>
      <c r="O45" s="231">
        <v>0</v>
      </c>
      <c r="P45" s="231">
        <v>0</v>
      </c>
      <c r="Q45" s="231">
        <v>0</v>
      </c>
      <c r="R45" s="231">
        <v>0</v>
      </c>
      <c r="S45" s="231">
        <v>9.4071600631472491E-2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7.0314198878412766</v>
      </c>
      <c r="F46" s="231">
        <v>4.4787147772090066</v>
      </c>
      <c r="G46" s="231">
        <v>1.276493542511254</v>
      </c>
      <c r="H46" s="231">
        <v>1.907528211171428</v>
      </c>
      <c r="I46" s="231">
        <v>1.2753865189579909</v>
      </c>
      <c r="J46" s="231">
        <v>4.4567629404799618</v>
      </c>
      <c r="K46" s="231">
        <v>6.8658615099890561</v>
      </c>
      <c r="L46" s="231">
        <v>1.9301961595970889</v>
      </c>
      <c r="M46" s="231">
        <v>3.1654625512181891</v>
      </c>
      <c r="N46" s="231">
        <v>1.8961664067563631</v>
      </c>
      <c r="O46" s="231">
        <v>2.535434565832833</v>
      </c>
      <c r="P46" s="231">
        <v>1.92352934139674</v>
      </c>
      <c r="Q46" s="231">
        <v>1.3125193408473019</v>
      </c>
      <c r="R46" s="231">
        <v>1.968337743535606</v>
      </c>
      <c r="S46" s="231">
        <v>3.2756648179098611</v>
      </c>
      <c r="T46" s="231">
        <v>3.277034803578204</v>
      </c>
      <c r="U46" s="231">
        <v>2.6184351565173389</v>
      </c>
      <c r="V46" s="231">
        <v>1.9363019034254421</v>
      </c>
      <c r="W46" s="231">
        <v>36.293669621763947</v>
      </c>
      <c r="DA46" s="73" t="s">
        <v>204</v>
      </c>
    </row>
    <row r="47" spans="1:105" ht="12" customHeight="1" x14ac:dyDescent="0.25">
      <c r="A47" s="64" t="s">
        <v>162</v>
      </c>
      <c r="B47" s="231">
        <v>70.955422575120537</v>
      </c>
      <c r="C47" s="231">
        <v>75.176809268580243</v>
      </c>
      <c r="D47" s="231">
        <v>75.081411427231245</v>
      </c>
      <c r="E47" s="231">
        <v>76.694317080725924</v>
      </c>
      <c r="F47" s="231">
        <v>74.467476781393259</v>
      </c>
      <c r="G47" s="231">
        <v>61.006853140301317</v>
      </c>
      <c r="H47" s="231">
        <v>75.733390189601408</v>
      </c>
      <c r="I47" s="231">
        <v>81.948812506098378</v>
      </c>
      <c r="J47" s="231">
        <v>79.948383101478555</v>
      </c>
      <c r="K47" s="231">
        <v>47.970232437436891</v>
      </c>
      <c r="L47" s="231">
        <v>67.061710855726062</v>
      </c>
      <c r="M47" s="231">
        <v>58.919131889010522</v>
      </c>
      <c r="N47" s="231">
        <v>51.358176221980898</v>
      </c>
      <c r="O47" s="231">
        <v>53.360441793417714</v>
      </c>
      <c r="P47" s="231">
        <v>55.146282524315957</v>
      </c>
      <c r="Q47" s="231">
        <v>54.056751841708099</v>
      </c>
      <c r="R47" s="231">
        <v>58.14536566676059</v>
      </c>
      <c r="S47" s="231">
        <v>61.216680456826879</v>
      </c>
      <c r="T47" s="231">
        <v>58.844530225985928</v>
      </c>
      <c r="U47" s="231">
        <v>53.952667907765687</v>
      </c>
      <c r="V47" s="231">
        <v>52.203585197495762</v>
      </c>
      <c r="W47" s="231">
        <v>49.780192429037953</v>
      </c>
      <c r="DA47" s="73" t="s">
        <v>205</v>
      </c>
    </row>
    <row r="48" spans="1:105" ht="12" customHeight="1" x14ac:dyDescent="0.25">
      <c r="A48" s="64" t="s">
        <v>36</v>
      </c>
      <c r="B48" s="231">
        <v>230.31606347408851</v>
      </c>
      <c r="C48" s="231">
        <v>206.08441665079451</v>
      </c>
      <c r="D48" s="231">
        <v>200.6956908053894</v>
      </c>
      <c r="E48" s="231">
        <v>190.28784658996099</v>
      </c>
      <c r="F48" s="231">
        <v>178.84243232167091</v>
      </c>
      <c r="G48" s="231">
        <v>184.9085133388935</v>
      </c>
      <c r="H48" s="231">
        <v>204.39256510431079</v>
      </c>
      <c r="I48" s="231">
        <v>163.0736372193652</v>
      </c>
      <c r="J48" s="231">
        <v>166.10492539546169</v>
      </c>
      <c r="K48" s="231">
        <v>124.2685218944323</v>
      </c>
      <c r="L48" s="231">
        <v>160.9360413360333</v>
      </c>
      <c r="M48" s="231">
        <v>161.7326746977262</v>
      </c>
      <c r="N48" s="231">
        <v>152.90150797895291</v>
      </c>
      <c r="O48" s="231">
        <v>152.12702335186091</v>
      </c>
      <c r="P48" s="231">
        <v>147.78797246955281</v>
      </c>
      <c r="Q48" s="231">
        <v>157.68205413206309</v>
      </c>
      <c r="R48" s="231">
        <v>146.4858303399358</v>
      </c>
      <c r="S48" s="231">
        <v>144.7488397739113</v>
      </c>
      <c r="T48" s="231">
        <v>163.77630747247099</v>
      </c>
      <c r="U48" s="231">
        <v>151.96037385385731</v>
      </c>
      <c r="V48" s="231">
        <v>138.99503511519961</v>
      </c>
      <c r="W48" s="231">
        <v>129.93495357236819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0.1424277941687517</v>
      </c>
      <c r="F49" s="231">
        <v>9.9815359821966307</v>
      </c>
      <c r="G49" s="231">
        <v>0.1219505264121874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6.0346397830979247E-2</v>
      </c>
      <c r="O49" s="231">
        <v>6.0517980267020523E-2</v>
      </c>
      <c r="P49" s="231">
        <v>3.853370871268321</v>
      </c>
      <c r="Q49" s="231">
        <v>1.29199507620811</v>
      </c>
      <c r="R49" s="231">
        <v>4.1039328961105397E-2</v>
      </c>
      <c r="S49" s="231">
        <v>4.0978976661818968E-2</v>
      </c>
      <c r="T49" s="231">
        <v>8.1918496687413023E-2</v>
      </c>
      <c r="U49" s="231">
        <v>8.1816893320136252E-2</v>
      </c>
      <c r="V49" s="231">
        <v>2.018569502202245E-2</v>
      </c>
      <c r="W49" s="231">
        <v>2.0128676816184861E-2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12.19054436416895</v>
      </c>
      <c r="F50" s="231">
        <v>8.596333954677096</v>
      </c>
      <c r="G50" s="231">
        <v>8.4535783023915645</v>
      </c>
      <c r="H50" s="231">
        <v>10.567417690068661</v>
      </c>
      <c r="I50" s="231">
        <v>16.059973449394668</v>
      </c>
      <c r="J50" s="231">
        <v>11.87861997814823</v>
      </c>
      <c r="K50" s="231">
        <v>30.424497262171531</v>
      </c>
      <c r="L50" s="231">
        <v>36.339810618703098</v>
      </c>
      <c r="M50" s="231">
        <v>45.593356436699473</v>
      </c>
      <c r="N50" s="231">
        <v>64.455603566596054</v>
      </c>
      <c r="O50" s="231">
        <v>37.616901304558652</v>
      </c>
      <c r="P50" s="231">
        <v>41.347256629032323</v>
      </c>
      <c r="Q50" s="231">
        <v>31.171928289528068</v>
      </c>
      <c r="R50" s="231">
        <v>26.346658699087779</v>
      </c>
      <c r="S50" s="231">
        <v>26.267008117857909</v>
      </c>
      <c r="T50" s="231">
        <v>28.203262810923029</v>
      </c>
      <c r="U50" s="231">
        <v>28.843363776793701</v>
      </c>
      <c r="V50" s="231">
        <v>29.588743602425009</v>
      </c>
      <c r="W50" s="231">
        <v>28.941996238557731</v>
      </c>
      <c r="DA50" s="73" t="s">
        <v>208</v>
      </c>
    </row>
    <row r="51" spans="1:105" ht="12" customHeight="1" x14ac:dyDescent="0.25">
      <c r="A51" s="61" t="s">
        <v>209</v>
      </c>
      <c r="B51" s="265">
        <v>236.31670453843381</v>
      </c>
      <c r="C51" s="265">
        <v>245.61129075925879</v>
      </c>
      <c r="D51" s="265">
        <v>254.9426497244269</v>
      </c>
      <c r="E51" s="265">
        <v>260.71025036321032</v>
      </c>
      <c r="F51" s="265">
        <v>277.3748729381503</v>
      </c>
      <c r="G51" s="265">
        <v>292.42549529025467</v>
      </c>
      <c r="H51" s="265">
        <v>305.48396903153741</v>
      </c>
      <c r="I51" s="265">
        <v>289.03494044309798</v>
      </c>
      <c r="J51" s="265">
        <v>283.13332610551993</v>
      </c>
      <c r="K51" s="265">
        <v>220.6704412058707</v>
      </c>
      <c r="L51" s="265">
        <v>283.30613581779761</v>
      </c>
      <c r="M51" s="265">
        <v>288.70894982528603</v>
      </c>
      <c r="N51" s="265">
        <v>276.18147852023878</v>
      </c>
      <c r="O51" s="265">
        <v>272.06763669211648</v>
      </c>
      <c r="P51" s="265">
        <v>280.90071123176142</v>
      </c>
      <c r="Q51" s="265">
        <v>280.76253100051707</v>
      </c>
      <c r="R51" s="265">
        <v>293.55378105958908</v>
      </c>
      <c r="S51" s="265">
        <v>285.11621522312049</v>
      </c>
      <c r="T51" s="265">
        <v>282.4333997513283</v>
      </c>
      <c r="U51" s="265">
        <v>260.48273852130461</v>
      </c>
      <c r="V51" s="265">
        <v>225.4789471330495</v>
      </c>
      <c r="W51" s="265">
        <v>245.82196092130619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1394.295295066993</v>
      </c>
      <c r="C54" s="225">
        <v>1359.8429265468781</v>
      </c>
      <c r="D54" s="225">
        <v>1377.246014215382</v>
      </c>
      <c r="E54" s="225">
        <v>1543.536949981526</v>
      </c>
      <c r="F54" s="225">
        <v>1534.425963435528</v>
      </c>
      <c r="G54" s="225">
        <v>1440.5248805259689</v>
      </c>
      <c r="H54" s="225">
        <v>1653.5759971586431</v>
      </c>
      <c r="I54" s="225">
        <v>1528.155207003965</v>
      </c>
      <c r="J54" s="225">
        <v>1545.1831794856489</v>
      </c>
      <c r="K54" s="225">
        <v>1284.2517649123949</v>
      </c>
      <c r="L54" s="225">
        <v>1373.00686807081</v>
      </c>
      <c r="M54" s="225">
        <v>1572.0184834715719</v>
      </c>
      <c r="N54" s="225">
        <v>1484.9322451647779</v>
      </c>
      <c r="O54" s="225">
        <v>1410.3189918066489</v>
      </c>
      <c r="P54" s="225">
        <v>1318.100104702499</v>
      </c>
      <c r="Q54" s="225">
        <v>1312.912860927139</v>
      </c>
      <c r="R54" s="225">
        <v>1318.819024301597</v>
      </c>
      <c r="S54" s="225">
        <v>1327.9763754683049</v>
      </c>
      <c r="T54" s="225">
        <v>1321.4997708133301</v>
      </c>
      <c r="U54" s="225">
        <v>1233.430138420186</v>
      </c>
      <c r="V54" s="225">
        <v>1220.8998469223029</v>
      </c>
      <c r="W54" s="225">
        <v>1317.7613527634551</v>
      </c>
      <c r="DA54" s="89" t="s">
        <v>211</v>
      </c>
    </row>
    <row r="55" spans="1:105" ht="12" customHeight="1" x14ac:dyDescent="0.25">
      <c r="A55" s="55" t="s">
        <v>92</v>
      </c>
      <c r="B55" s="261">
        <v>3.4160081490757812</v>
      </c>
      <c r="C55" s="261">
        <v>3.3976388277554359</v>
      </c>
      <c r="D55" s="261">
        <v>3.4453686253033151</v>
      </c>
      <c r="E55" s="261">
        <v>3.7917303034708172</v>
      </c>
      <c r="F55" s="261">
        <v>3.8435952863802849</v>
      </c>
      <c r="G55" s="261">
        <v>3.626881549513242</v>
      </c>
      <c r="H55" s="261">
        <v>4.1209093431102319</v>
      </c>
      <c r="I55" s="261">
        <v>3.889189953831492</v>
      </c>
      <c r="J55" s="261">
        <v>3.940469465698722</v>
      </c>
      <c r="K55" s="261">
        <v>3.2286310396663338</v>
      </c>
      <c r="L55" s="261">
        <v>3.5004028435901011</v>
      </c>
      <c r="M55" s="261">
        <v>3.9162236839072482</v>
      </c>
      <c r="N55" s="261">
        <v>3.7070268835999092</v>
      </c>
      <c r="O55" s="261">
        <v>3.5323311089476142</v>
      </c>
      <c r="P55" s="261">
        <v>3.3498703898728248</v>
      </c>
      <c r="Q55" s="261">
        <v>3.3095767000664078</v>
      </c>
      <c r="R55" s="261">
        <v>3.357861997031137</v>
      </c>
      <c r="S55" s="261">
        <v>3.3856170846283158</v>
      </c>
      <c r="T55" s="261">
        <v>3.351933908793606</v>
      </c>
      <c r="U55" s="261">
        <v>3.1240239277372721</v>
      </c>
      <c r="V55" s="261">
        <v>3.0841023743214508</v>
      </c>
      <c r="W55" s="261">
        <v>3.320663640523728</v>
      </c>
      <c r="DA55" s="67" t="s">
        <v>212</v>
      </c>
    </row>
    <row r="56" spans="1:105" ht="12" customHeight="1" x14ac:dyDescent="0.25">
      <c r="A56" s="202" t="s">
        <v>93</v>
      </c>
      <c r="B56" s="226">
        <v>2.524068051308193</v>
      </c>
      <c r="C56" s="226">
        <v>2.5104950693229351</v>
      </c>
      <c r="D56" s="226">
        <v>2.54576233211287</v>
      </c>
      <c r="E56" s="226">
        <v>2.801686910716878</v>
      </c>
      <c r="F56" s="226">
        <v>2.840009637311911</v>
      </c>
      <c r="G56" s="226">
        <v>2.6798811494294381</v>
      </c>
      <c r="H56" s="226">
        <v>3.0449153401745059</v>
      </c>
      <c r="I56" s="226">
        <v>2.8736992652054361</v>
      </c>
      <c r="J56" s="226">
        <v>2.9115893907385879</v>
      </c>
      <c r="K56" s="226">
        <v>2.3856162225165001</v>
      </c>
      <c r="L56" s="226">
        <v>2.586426787829692</v>
      </c>
      <c r="M56" s="226">
        <v>2.8936743271532142</v>
      </c>
      <c r="N56" s="226">
        <v>2.7391000588703611</v>
      </c>
      <c r="O56" s="226">
        <v>2.610018392710491</v>
      </c>
      <c r="P56" s="226">
        <v>2.475199255420085</v>
      </c>
      <c r="Q56" s="226">
        <v>2.4454264882979651</v>
      </c>
      <c r="R56" s="226">
        <v>2.4811042062945021</v>
      </c>
      <c r="S56" s="226">
        <v>2.5016122750133238</v>
      </c>
      <c r="T56" s="226">
        <v>2.4767239772456531</v>
      </c>
      <c r="U56" s="226">
        <v>2.3083226512961859</v>
      </c>
      <c r="V56" s="226">
        <v>2.278824853533985</v>
      </c>
      <c r="W56" s="226">
        <v>2.4536185624891949</v>
      </c>
      <c r="DA56" s="174" t="s">
        <v>213</v>
      </c>
    </row>
    <row r="57" spans="1:105" ht="12" customHeight="1" x14ac:dyDescent="0.25">
      <c r="A57" s="202" t="s">
        <v>94</v>
      </c>
      <c r="B57" s="226">
        <v>63.10170128270483</v>
      </c>
      <c r="C57" s="226">
        <v>62.762376733073381</v>
      </c>
      <c r="D57" s="226">
        <v>63.644058302821747</v>
      </c>
      <c r="E57" s="226">
        <v>70.042172767921997</v>
      </c>
      <c r="F57" s="226">
        <v>71.00024093279778</v>
      </c>
      <c r="G57" s="226">
        <v>66.997028735735924</v>
      </c>
      <c r="H57" s="226">
        <v>76.122883504362662</v>
      </c>
      <c r="I57" s="226">
        <v>71.842481630135893</v>
      </c>
      <c r="J57" s="226">
        <v>72.789734768464712</v>
      </c>
      <c r="K57" s="226">
        <v>59.640405562912512</v>
      </c>
      <c r="L57" s="226">
        <v>64.6606696957423</v>
      </c>
      <c r="M57" s="226">
        <v>72.34185817883035</v>
      </c>
      <c r="N57" s="226">
        <v>68.477501471758998</v>
      </c>
      <c r="O57" s="226">
        <v>65.250459817762277</v>
      </c>
      <c r="P57" s="226">
        <v>61.879981385502127</v>
      </c>
      <c r="Q57" s="226">
        <v>61.13566220744913</v>
      </c>
      <c r="R57" s="226">
        <v>62.027605157362558</v>
      </c>
      <c r="S57" s="226">
        <v>62.54030687533313</v>
      </c>
      <c r="T57" s="226">
        <v>61.918099431141322</v>
      </c>
      <c r="U57" s="226">
        <v>57.70806628240463</v>
      </c>
      <c r="V57" s="226">
        <v>56.970621338349623</v>
      </c>
      <c r="W57" s="226">
        <v>61.340464062229913</v>
      </c>
      <c r="DA57" s="174" t="s">
        <v>214</v>
      </c>
    </row>
    <row r="58" spans="1:105" ht="12" customHeight="1" x14ac:dyDescent="0.25">
      <c r="A58" s="202" t="s">
        <v>95</v>
      </c>
      <c r="B58" s="226">
        <v>1.5775425320676211</v>
      </c>
      <c r="C58" s="226">
        <v>1.5690594183268349</v>
      </c>
      <c r="D58" s="226">
        <v>1.591101457570544</v>
      </c>
      <c r="E58" s="226">
        <v>1.7510543191980501</v>
      </c>
      <c r="F58" s="226">
        <v>1.7750060233199449</v>
      </c>
      <c r="G58" s="226">
        <v>1.674925718393399</v>
      </c>
      <c r="H58" s="226">
        <v>1.903072087609067</v>
      </c>
      <c r="I58" s="226">
        <v>1.796062040753398</v>
      </c>
      <c r="J58" s="226">
        <v>1.8197433692116181</v>
      </c>
      <c r="K58" s="226">
        <v>1.4910101390728141</v>
      </c>
      <c r="L58" s="226">
        <v>1.616516742393558</v>
      </c>
      <c r="M58" s="226">
        <v>1.808546454470759</v>
      </c>
      <c r="N58" s="226">
        <v>1.711937536793976</v>
      </c>
      <c r="O58" s="226">
        <v>1.6312614954440581</v>
      </c>
      <c r="P58" s="226">
        <v>1.546999534637554</v>
      </c>
      <c r="Q58" s="226">
        <v>1.528391555186229</v>
      </c>
      <c r="R58" s="226">
        <v>1.550690128934064</v>
      </c>
      <c r="S58" s="226">
        <v>1.563507671883329</v>
      </c>
      <c r="T58" s="226">
        <v>1.5479524857785341</v>
      </c>
      <c r="U58" s="226">
        <v>1.442701657060117</v>
      </c>
      <c r="V58" s="226">
        <v>1.424265533458742</v>
      </c>
      <c r="W58" s="226">
        <v>1.5335116015557479</v>
      </c>
      <c r="DA58" s="174" t="s">
        <v>215</v>
      </c>
    </row>
    <row r="59" spans="1:105" ht="12" customHeight="1" x14ac:dyDescent="0.25">
      <c r="A59" s="56" t="s">
        <v>96</v>
      </c>
      <c r="B59" s="262">
        <v>2.4429781400380852</v>
      </c>
      <c r="C59" s="262">
        <v>2.3868396966892642</v>
      </c>
      <c r="D59" s="262">
        <v>2.4138217046069439</v>
      </c>
      <c r="E59" s="262">
        <v>2.7047661107843508</v>
      </c>
      <c r="F59" s="262">
        <v>2.6839321435255372</v>
      </c>
      <c r="G59" s="262">
        <v>2.4988627632565961</v>
      </c>
      <c r="H59" s="262">
        <v>2.8807093216783382</v>
      </c>
      <c r="I59" s="262">
        <v>2.6804331807482908</v>
      </c>
      <c r="J59" s="262">
        <v>2.708138698848793</v>
      </c>
      <c r="K59" s="262">
        <v>2.230985902275969</v>
      </c>
      <c r="L59" s="262">
        <v>2.391407841758975</v>
      </c>
      <c r="M59" s="262">
        <v>2.718924051708163</v>
      </c>
      <c r="N59" s="262">
        <v>2.5615798864408719</v>
      </c>
      <c r="O59" s="262">
        <v>2.4398005736782258</v>
      </c>
      <c r="P59" s="262">
        <v>2.2841611818501169</v>
      </c>
      <c r="Q59" s="262">
        <v>2.277486594623678</v>
      </c>
      <c r="R59" s="262">
        <v>2.2860221786539219</v>
      </c>
      <c r="S59" s="262">
        <v>2.308100823105196</v>
      </c>
      <c r="T59" s="262">
        <v>2.414163426939322</v>
      </c>
      <c r="U59" s="262">
        <v>2.2603262820991321</v>
      </c>
      <c r="V59" s="262">
        <v>2.2448009026903279</v>
      </c>
      <c r="W59" s="262">
        <v>2.4247367146404208</v>
      </c>
      <c r="DA59" s="68" t="s">
        <v>216</v>
      </c>
    </row>
    <row r="60" spans="1:105" ht="12" customHeight="1" x14ac:dyDescent="0.25">
      <c r="A60" s="37" t="s">
        <v>160</v>
      </c>
      <c r="B60" s="228">
        <v>3.1615133813562103E-2</v>
      </c>
      <c r="C60" s="228">
        <v>2.1728970618062851E-2</v>
      </c>
      <c r="D60" s="228">
        <v>2.0771208129240371E-2</v>
      </c>
      <c r="E60" s="228">
        <v>3.9763871433701359E-2</v>
      </c>
      <c r="F60" s="228">
        <v>3.0777028011683649E-2</v>
      </c>
      <c r="G60" s="228">
        <v>2.8408684400769921E-2</v>
      </c>
      <c r="H60" s="228">
        <v>2.8038374730882019E-2</v>
      </c>
      <c r="I60" s="228">
        <v>2.477816186711438E-2</v>
      </c>
      <c r="J60" s="228">
        <v>2.8026949798069588E-2</v>
      </c>
      <c r="K60" s="228">
        <v>2.3095467849588019E-2</v>
      </c>
      <c r="L60" s="228">
        <v>2.855158543570685E-2</v>
      </c>
      <c r="M60" s="228">
        <v>2.2161695910680668E-2</v>
      </c>
      <c r="N60" s="228">
        <v>2.1016074748858589E-2</v>
      </c>
      <c r="O60" s="228">
        <v>1.8443370940132209E-2</v>
      </c>
      <c r="P60" s="228">
        <v>1.6804090987651812E-2</v>
      </c>
      <c r="Q60" s="228">
        <v>6.6780807167793985E-2</v>
      </c>
      <c r="R60" s="228">
        <v>1.7855441382884099E-2</v>
      </c>
      <c r="S60" s="228">
        <v>1.8754525305192608E-2</v>
      </c>
      <c r="T60" s="228">
        <v>8.0858275573291241E-3</v>
      </c>
      <c r="U60" s="228">
        <v>8.117313012515991E-3</v>
      </c>
      <c r="V60" s="228">
        <v>7.8592405267358129E-3</v>
      </c>
      <c r="W60" s="228">
        <v>1.4154956667433259E-2</v>
      </c>
      <c r="DA60" s="69" t="s">
        <v>217</v>
      </c>
    </row>
    <row r="61" spans="1:105" ht="12" customHeight="1" x14ac:dyDescent="0.25">
      <c r="A61" s="37" t="s">
        <v>162</v>
      </c>
      <c r="B61" s="228">
        <v>1.4620010461114179</v>
      </c>
      <c r="C61" s="228">
        <v>1.383622879483061</v>
      </c>
      <c r="D61" s="228">
        <v>1.3794128619398309</v>
      </c>
      <c r="E61" s="228">
        <v>1.6032209276103271</v>
      </c>
      <c r="F61" s="228">
        <v>1.530041382065161</v>
      </c>
      <c r="G61" s="228">
        <v>1.270484061778723</v>
      </c>
      <c r="H61" s="228">
        <v>1.5672805850712219</v>
      </c>
      <c r="I61" s="228">
        <v>1.4627722586888019</v>
      </c>
      <c r="J61" s="228">
        <v>1.483458523132809</v>
      </c>
      <c r="K61" s="228">
        <v>1.148576678687345</v>
      </c>
      <c r="L61" s="228">
        <v>1.243800986284068</v>
      </c>
      <c r="M61" s="228">
        <v>1.42793902387588</v>
      </c>
      <c r="N61" s="228">
        <v>1.311182233964054</v>
      </c>
      <c r="O61" s="228">
        <v>1.253246569714785</v>
      </c>
      <c r="P61" s="228">
        <v>1.140462320387849</v>
      </c>
      <c r="Q61" s="228">
        <v>1.129269376254352</v>
      </c>
      <c r="R61" s="228">
        <v>1.135689951181335</v>
      </c>
      <c r="S61" s="228">
        <v>1.177979419460661</v>
      </c>
      <c r="T61" s="228">
        <v>1.124931628081185</v>
      </c>
      <c r="U61" s="228">
        <v>1.048434158328815</v>
      </c>
      <c r="V61" s="228">
        <v>1.084461672068237</v>
      </c>
      <c r="W61" s="228">
        <v>1.1220501689916029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0.23948877951149469</v>
      </c>
      <c r="U63" s="228">
        <v>0.23796186716279549</v>
      </c>
      <c r="V63" s="228">
        <v>0.23283139616147991</v>
      </c>
      <c r="W63" s="228">
        <v>0.27267227592381588</v>
      </c>
      <c r="DA63" s="69" t="s">
        <v>220</v>
      </c>
    </row>
    <row r="64" spans="1:105" ht="12" customHeight="1" x14ac:dyDescent="0.25">
      <c r="A64" s="37" t="s">
        <v>38</v>
      </c>
      <c r="B64" s="228">
        <v>0.94936196011310481</v>
      </c>
      <c r="C64" s="228">
        <v>0.98148784658814081</v>
      </c>
      <c r="D64" s="228">
        <v>1.0136376345378719</v>
      </c>
      <c r="E64" s="228">
        <v>1.061781311740323</v>
      </c>
      <c r="F64" s="228">
        <v>1.123113733448692</v>
      </c>
      <c r="G64" s="228">
        <v>1.1999700170771019</v>
      </c>
      <c r="H64" s="228">
        <v>1.285390361876233</v>
      </c>
      <c r="I64" s="228">
        <v>1.192882760192375</v>
      </c>
      <c r="J64" s="228">
        <v>1.1966532259179139</v>
      </c>
      <c r="K64" s="228">
        <v>1.059313755739036</v>
      </c>
      <c r="L64" s="228">
        <v>1.1190552700392</v>
      </c>
      <c r="M64" s="228">
        <v>1.2688233319216029</v>
      </c>
      <c r="N64" s="228">
        <v>1.2293815777279591</v>
      </c>
      <c r="O64" s="228">
        <v>1.1681106330233091</v>
      </c>
      <c r="P64" s="228">
        <v>1.1268947704746159</v>
      </c>
      <c r="Q64" s="228">
        <v>1.0814364112015331</v>
      </c>
      <c r="R64" s="228">
        <v>1.132476786089702</v>
      </c>
      <c r="S64" s="228">
        <v>1.111366878339342</v>
      </c>
      <c r="T64" s="228">
        <v>1.0416571917893129</v>
      </c>
      <c r="U64" s="228">
        <v>0.96581294359500569</v>
      </c>
      <c r="V64" s="228">
        <v>0.91964859393387588</v>
      </c>
      <c r="W64" s="228">
        <v>1.015859313057569</v>
      </c>
      <c r="DA64" s="69" t="s">
        <v>221</v>
      </c>
    </row>
    <row r="65" spans="1:105" ht="12" customHeight="1" x14ac:dyDescent="0.25">
      <c r="A65" s="57" t="s">
        <v>222</v>
      </c>
      <c r="B65" s="263">
        <v>195.85178813058531</v>
      </c>
      <c r="C65" s="263">
        <v>181.9478528237652</v>
      </c>
      <c r="D65" s="263">
        <v>184.60667600598839</v>
      </c>
      <c r="E65" s="263">
        <v>214.51181027469599</v>
      </c>
      <c r="F65" s="263">
        <v>204.6422612101135</v>
      </c>
      <c r="G65" s="263">
        <v>195.01371292323711</v>
      </c>
      <c r="H65" s="263">
        <v>226.572032825733</v>
      </c>
      <c r="I65" s="263">
        <v>195.4870579579736</v>
      </c>
      <c r="J65" s="263">
        <v>195.44088006466549</v>
      </c>
      <c r="K65" s="263">
        <v>169.8448373874655</v>
      </c>
      <c r="L65" s="263">
        <v>174.86706505350031</v>
      </c>
      <c r="M65" s="263">
        <v>214.9803360173207</v>
      </c>
      <c r="N65" s="263">
        <v>201.46687169456661</v>
      </c>
      <c r="O65" s="263">
        <v>192.41372789816239</v>
      </c>
      <c r="P65" s="263">
        <v>172.58575008218341</v>
      </c>
      <c r="Q65" s="263">
        <v>175.84827216085489</v>
      </c>
      <c r="R65" s="263">
        <v>173.14369031002121</v>
      </c>
      <c r="S65" s="263">
        <v>172.47563148892829</v>
      </c>
      <c r="T65" s="263">
        <v>174.56218958338471</v>
      </c>
      <c r="U65" s="263">
        <v>163.43185350732449</v>
      </c>
      <c r="V65" s="263">
        <v>160.83250118848369</v>
      </c>
      <c r="W65" s="263">
        <v>174.00836515154401</v>
      </c>
      <c r="DA65" s="70" t="s">
        <v>223</v>
      </c>
    </row>
    <row r="66" spans="1:105" ht="12" customHeight="1" x14ac:dyDescent="0.25">
      <c r="A66" s="18" t="s">
        <v>30</v>
      </c>
      <c r="B66" s="232">
        <v>7.0244073399427869</v>
      </c>
      <c r="C66" s="232">
        <v>6.9307503749225967</v>
      </c>
      <c r="D66" s="232">
        <v>13.83964005880468</v>
      </c>
      <c r="E66" s="232">
        <v>39.509185780256061</v>
      </c>
      <c r="F66" s="232">
        <v>38.650797065574309</v>
      </c>
      <c r="G66" s="232">
        <v>34.838248423150311</v>
      </c>
      <c r="H66" s="232">
        <v>39.094232013063262</v>
      </c>
      <c r="I66" s="232">
        <v>32.806756165524668</v>
      </c>
      <c r="J66" s="232">
        <v>29.162455793915299</v>
      </c>
      <c r="K66" s="232">
        <v>30.140319480852899</v>
      </c>
      <c r="L66" s="232">
        <v>24.91036199138296</v>
      </c>
      <c r="M66" s="232">
        <v>52.283691177942337</v>
      </c>
      <c r="N66" s="232">
        <v>43.029398414703962</v>
      </c>
      <c r="O66" s="232">
        <v>44.491497400072049</v>
      </c>
      <c r="P66" s="232">
        <v>33.820503309637822</v>
      </c>
      <c r="Q66" s="232">
        <v>39.556000418838217</v>
      </c>
      <c r="R66" s="232">
        <v>43.644946863753127</v>
      </c>
      <c r="S66" s="232">
        <v>40.287469663577163</v>
      </c>
      <c r="T66" s="232">
        <v>32.081499699099311</v>
      </c>
      <c r="U66" s="232">
        <v>29.88128310546459</v>
      </c>
      <c r="V66" s="232">
        <v>23.54474471894844</v>
      </c>
      <c r="W66" s="232">
        <v>33.40697456397033</v>
      </c>
      <c r="DA66" s="71" t="s">
        <v>224</v>
      </c>
    </row>
    <row r="67" spans="1:105" ht="12" customHeight="1" x14ac:dyDescent="0.25">
      <c r="A67" s="18" t="s">
        <v>70</v>
      </c>
      <c r="B67" s="232">
        <v>0.31461671078376002</v>
      </c>
      <c r="C67" s="232">
        <v>0.21927822770973771</v>
      </c>
      <c r="D67" s="232">
        <v>0.19634087518005791</v>
      </c>
      <c r="E67" s="232">
        <v>0.15134028831366669</v>
      </c>
      <c r="F67" s="232">
        <v>0.1645303165711304</v>
      </c>
      <c r="G67" s="232">
        <v>0.12401404265489149</v>
      </c>
      <c r="H67" s="232">
        <v>0.24527153835252019</v>
      </c>
      <c r="I67" s="232">
        <v>0.20937794778398991</v>
      </c>
      <c r="J67" s="232">
        <v>0.13595744954034869</v>
      </c>
      <c r="K67" s="232">
        <v>9.7824662415300273E-2</v>
      </c>
      <c r="L67" s="232">
        <v>0.10606123294738069</v>
      </c>
      <c r="M67" s="232">
        <v>4.2907329192580793E-2</v>
      </c>
      <c r="N67" s="232">
        <v>0.17125095601917339</v>
      </c>
      <c r="O67" s="232">
        <v>0</v>
      </c>
      <c r="P67" s="232">
        <v>0</v>
      </c>
      <c r="Q67" s="232">
        <v>0</v>
      </c>
      <c r="R67" s="232">
        <v>0</v>
      </c>
      <c r="S67" s="232">
        <v>6.0347358047856792E-2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44.398502531718428</v>
      </c>
      <c r="C68" s="232">
        <v>46.720775851989643</v>
      </c>
      <c r="D68" s="232">
        <v>46.438549214021947</v>
      </c>
      <c r="E68" s="232">
        <v>50.228448404582032</v>
      </c>
      <c r="F68" s="232">
        <v>48.749428667393857</v>
      </c>
      <c r="G68" s="232">
        <v>39.705673837079402</v>
      </c>
      <c r="H68" s="232">
        <v>50.619208708597633</v>
      </c>
      <c r="I68" s="232">
        <v>54.339099501931742</v>
      </c>
      <c r="J68" s="232">
        <v>53.983511410544409</v>
      </c>
      <c r="K68" s="232">
        <v>38.881873889092333</v>
      </c>
      <c r="L68" s="232">
        <v>44.076050387728259</v>
      </c>
      <c r="M68" s="232">
        <v>43.43230703998772</v>
      </c>
      <c r="N68" s="232">
        <v>39.793778042363201</v>
      </c>
      <c r="O68" s="232">
        <v>38.412053819756927</v>
      </c>
      <c r="P68" s="232">
        <v>37.708702768324763</v>
      </c>
      <c r="Q68" s="232">
        <v>34.795310560188398</v>
      </c>
      <c r="R68" s="232">
        <v>36.796695411108622</v>
      </c>
      <c r="S68" s="232">
        <v>39.270777888660909</v>
      </c>
      <c r="T68" s="232">
        <v>37.661385830699658</v>
      </c>
      <c r="U68" s="232">
        <v>34.992487664407562</v>
      </c>
      <c r="V68" s="232">
        <v>37.484125563821117</v>
      </c>
      <c r="W68" s="232">
        <v>38.945878714000962</v>
      </c>
      <c r="DA68" s="71" t="s">
        <v>226</v>
      </c>
    </row>
    <row r="69" spans="1:105" ht="12" customHeight="1" x14ac:dyDescent="0.25">
      <c r="A69" s="18" t="s">
        <v>36</v>
      </c>
      <c r="B69" s="232">
        <v>144.11426154814029</v>
      </c>
      <c r="C69" s="232">
        <v>128.07704836914331</v>
      </c>
      <c r="D69" s="232">
        <v>124.1321458579817</v>
      </c>
      <c r="E69" s="232">
        <v>124.6228358015442</v>
      </c>
      <c r="F69" s="232">
        <v>117.0775051605742</v>
      </c>
      <c r="G69" s="232">
        <v>120.3457766203525</v>
      </c>
      <c r="H69" s="232">
        <v>136.61332056571959</v>
      </c>
      <c r="I69" s="232">
        <v>108.1318243427332</v>
      </c>
      <c r="J69" s="232">
        <v>112.1589554106655</v>
      </c>
      <c r="K69" s="232">
        <v>100.7248193551049</v>
      </c>
      <c r="L69" s="232">
        <v>105.7745914414417</v>
      </c>
      <c r="M69" s="232">
        <v>119.221430470198</v>
      </c>
      <c r="N69" s="232">
        <v>118.47244428148031</v>
      </c>
      <c r="O69" s="232">
        <v>109.51017667833339</v>
      </c>
      <c r="P69" s="232">
        <v>101.0565440042208</v>
      </c>
      <c r="Q69" s="232">
        <v>101.4969611818283</v>
      </c>
      <c r="R69" s="232">
        <v>92.702048035159464</v>
      </c>
      <c r="S69" s="232">
        <v>92.857036578642365</v>
      </c>
      <c r="T69" s="232">
        <v>104.8193040535857</v>
      </c>
      <c r="U69" s="232">
        <v>98.558082737452395</v>
      </c>
      <c r="V69" s="232">
        <v>99.803630905714144</v>
      </c>
      <c r="W69" s="232">
        <v>101.65551187357271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468.65997728768701</v>
      </c>
      <c r="C71" s="263">
        <v>466.1397942737463</v>
      </c>
      <c r="D71" s="263">
        <v>472.68809417776953</v>
      </c>
      <c r="E71" s="263">
        <v>520.20725957180559</v>
      </c>
      <c r="F71" s="263">
        <v>527.32288712642753</v>
      </c>
      <c r="G71" s="263">
        <v>497.59079909686108</v>
      </c>
      <c r="H71" s="263">
        <v>565.3690491544005</v>
      </c>
      <c r="I71" s="263">
        <v>533.57825739476357</v>
      </c>
      <c r="J71" s="263">
        <v>540.61356112304134</v>
      </c>
      <c r="K71" s="263">
        <v>442.9527342110498</v>
      </c>
      <c r="L71" s="263">
        <v>480.23852566585288</v>
      </c>
      <c r="M71" s="263">
        <v>537.28715584301017</v>
      </c>
      <c r="N71" s="263">
        <v>508.58635555152972</v>
      </c>
      <c r="O71" s="263">
        <v>484.61893094133069</v>
      </c>
      <c r="P71" s="263">
        <v>459.58619310063762</v>
      </c>
      <c r="Q71" s="263">
        <v>454.05809160748919</v>
      </c>
      <c r="R71" s="263">
        <v>460.68260337422521</v>
      </c>
      <c r="S71" s="263">
        <v>464.49046862373632</v>
      </c>
      <c r="T71" s="263">
        <v>459.86929802555028</v>
      </c>
      <c r="U71" s="263">
        <v>428.60113885139918</v>
      </c>
      <c r="V71" s="263">
        <v>423.12409269089483</v>
      </c>
      <c r="W71" s="263">
        <v>455.57916680291089</v>
      </c>
      <c r="DA71" s="70" t="s">
        <v>229</v>
      </c>
    </row>
    <row r="72" spans="1:105" ht="12" customHeight="1" x14ac:dyDescent="0.25">
      <c r="A72" s="57" t="s">
        <v>181</v>
      </c>
      <c r="B72" s="263">
        <v>498.24296714165558</v>
      </c>
      <c r="C72" s="263">
        <v>486.82455880116999</v>
      </c>
      <c r="D72" s="263">
        <v>492.14921557934377</v>
      </c>
      <c r="E72" s="263">
        <v>551.33956581764039</v>
      </c>
      <c r="F72" s="263">
        <v>547.17924774521475</v>
      </c>
      <c r="G72" s="263">
        <v>509.04407098555049</v>
      </c>
      <c r="H72" s="263">
        <v>586.89974504209806</v>
      </c>
      <c r="I72" s="263">
        <v>546.05107220078935</v>
      </c>
      <c r="J72" s="263">
        <v>553.51266570813129</v>
      </c>
      <c r="K72" s="263">
        <v>456.26021694319212</v>
      </c>
      <c r="L72" s="263">
        <v>489.19570782256562</v>
      </c>
      <c r="M72" s="263">
        <v>555.82238974844563</v>
      </c>
      <c r="N72" s="263">
        <v>524.07016873190128</v>
      </c>
      <c r="O72" s="263">
        <v>496.89487878959432</v>
      </c>
      <c r="P72" s="263">
        <v>465.19813622051959</v>
      </c>
      <c r="Q72" s="263">
        <v>463.83637635886322</v>
      </c>
      <c r="R72" s="263">
        <v>465.57336621463162</v>
      </c>
      <c r="S72" s="263">
        <v>470.10560274024249</v>
      </c>
      <c r="T72" s="263">
        <v>466.72090223307657</v>
      </c>
      <c r="U72" s="263">
        <v>435.51092288826322</v>
      </c>
      <c r="V72" s="263">
        <v>432.89682200898312</v>
      </c>
      <c r="W72" s="263">
        <v>465.31735386645312</v>
      </c>
      <c r="DA72" s="70" t="s">
        <v>230</v>
      </c>
    </row>
    <row r="73" spans="1:105" ht="12" customHeight="1" x14ac:dyDescent="0.25">
      <c r="A73" s="60" t="s">
        <v>183</v>
      </c>
      <c r="B73" s="264">
        <v>306.42595029223861</v>
      </c>
      <c r="C73" s="264">
        <v>288.45570384189722</v>
      </c>
      <c r="D73" s="264">
        <v>286.9524498170922</v>
      </c>
      <c r="E73" s="264">
        <v>336.12857394621182</v>
      </c>
      <c r="F73" s="264">
        <v>319.69026952774033</v>
      </c>
      <c r="G73" s="264">
        <v>265.17192287683429</v>
      </c>
      <c r="H73" s="264">
        <v>325.88609707105718</v>
      </c>
      <c r="I73" s="264">
        <v>303.71880486289871</v>
      </c>
      <c r="J73" s="264">
        <v>313.41246822461392</v>
      </c>
      <c r="K73" s="264">
        <v>244.31779364607439</v>
      </c>
      <c r="L73" s="264">
        <v>265.51111304389241</v>
      </c>
      <c r="M73" s="264">
        <v>301.61055334865802</v>
      </c>
      <c r="N73" s="264">
        <v>278.71772030288611</v>
      </c>
      <c r="O73" s="264">
        <v>259.0919501739516</v>
      </c>
      <c r="P73" s="264">
        <v>235.78623164627081</v>
      </c>
      <c r="Q73" s="264">
        <v>243.67641592564681</v>
      </c>
      <c r="R73" s="264">
        <v>235.01813106512441</v>
      </c>
      <c r="S73" s="264">
        <v>244.0079240355098</v>
      </c>
      <c r="T73" s="264">
        <v>243.24791650765869</v>
      </c>
      <c r="U73" s="264">
        <v>227.6097403130419</v>
      </c>
      <c r="V73" s="264">
        <v>235.11109844948919</v>
      </c>
      <c r="W73" s="264">
        <v>245.7601140887617</v>
      </c>
      <c r="DA73" s="72" t="s">
        <v>231</v>
      </c>
    </row>
    <row r="74" spans="1:105" ht="12" customHeight="1" x14ac:dyDescent="0.25">
      <c r="A74" s="59" t="s">
        <v>33</v>
      </c>
      <c r="B74" s="232">
        <v>2.550039169908231</v>
      </c>
      <c r="C74" s="232">
        <v>3.107068405455522</v>
      </c>
      <c r="D74" s="232">
        <v>2.3241322583436581</v>
      </c>
      <c r="E74" s="232">
        <v>2.1351465204106712</v>
      </c>
      <c r="F74" s="232">
        <v>2.4973532913426708</v>
      </c>
      <c r="G74" s="232">
        <v>0.38907025779783749</v>
      </c>
      <c r="H74" s="232">
        <v>0.39571860276304788</v>
      </c>
      <c r="I74" s="232">
        <v>0.3802546411977567</v>
      </c>
      <c r="J74" s="232">
        <v>9.3937362116904648</v>
      </c>
      <c r="K74" s="232">
        <v>9.317073062788845</v>
      </c>
      <c r="L74" s="232">
        <v>10.58612207524499</v>
      </c>
      <c r="M74" s="232">
        <v>10.796718991742109</v>
      </c>
      <c r="N74" s="232">
        <v>11.71961842682337</v>
      </c>
      <c r="O74" s="232">
        <v>0.20243780294525021</v>
      </c>
      <c r="P74" s="232">
        <v>0.1913043385126601</v>
      </c>
      <c r="Q74" s="232">
        <v>0.18326336404966609</v>
      </c>
      <c r="R74" s="232">
        <v>0.17364462175441381</v>
      </c>
      <c r="S74" s="232">
        <v>0.1748081272999272</v>
      </c>
      <c r="T74" s="232">
        <v>0.17486360085636229</v>
      </c>
      <c r="U74" s="232">
        <v>0.17615516576936791</v>
      </c>
      <c r="V74" s="232">
        <v>0.18932128174504431</v>
      </c>
      <c r="W74" s="232">
        <v>0.19258519529374099</v>
      </c>
      <c r="DA74" s="71" t="s">
        <v>232</v>
      </c>
    </row>
    <row r="75" spans="1:105" ht="12" customHeight="1" x14ac:dyDescent="0.25">
      <c r="A75" s="59" t="s">
        <v>160</v>
      </c>
      <c r="B75" s="232">
        <v>6.3877855972764346</v>
      </c>
      <c r="C75" s="232">
        <v>4.3916499179612902</v>
      </c>
      <c r="D75" s="232">
        <v>4.2048406490332093</v>
      </c>
      <c r="E75" s="232">
        <v>8.0596843410893904</v>
      </c>
      <c r="F75" s="232">
        <v>6.2339498186435014</v>
      </c>
      <c r="G75" s="232">
        <v>5.7735499980523164</v>
      </c>
      <c r="H75" s="232">
        <v>5.6935221305099804</v>
      </c>
      <c r="I75" s="232">
        <v>5.0336448359390698</v>
      </c>
      <c r="J75" s="232">
        <v>5.6234137305862619</v>
      </c>
      <c r="K75" s="232">
        <v>4.6208306053831958</v>
      </c>
      <c r="L75" s="232">
        <v>5.7070906053201798</v>
      </c>
      <c r="M75" s="232">
        <v>4.4401496043232376</v>
      </c>
      <c r="N75" s="232">
        <v>4.1942595280540846</v>
      </c>
      <c r="O75" s="232">
        <v>3.754685129230015</v>
      </c>
      <c r="P75" s="232">
        <v>3.420956968761629</v>
      </c>
      <c r="Q75" s="232">
        <v>13.59530686360428</v>
      </c>
      <c r="R75" s="232">
        <v>3.635099224367687</v>
      </c>
      <c r="S75" s="232">
        <v>3.8154408947739729</v>
      </c>
      <c r="T75" s="232">
        <v>1.734701243883582</v>
      </c>
      <c r="U75" s="232">
        <v>1.747335222443412</v>
      </c>
      <c r="V75" s="232">
        <v>1.6902603716918281</v>
      </c>
      <c r="W75" s="232">
        <v>3.0593047434102281</v>
      </c>
      <c r="DA75" s="71" t="s">
        <v>233</v>
      </c>
    </row>
    <row r="76" spans="1:105" ht="12" customHeight="1" x14ac:dyDescent="0.25">
      <c r="A76" s="59" t="s">
        <v>70</v>
      </c>
      <c r="B76" s="232">
        <v>2.0932276060255708</v>
      </c>
      <c r="C76" s="232">
        <v>1.312477180843449</v>
      </c>
      <c r="D76" s="232">
        <v>1.180630870409979</v>
      </c>
      <c r="E76" s="232">
        <v>0.9791011024337356</v>
      </c>
      <c r="F76" s="232">
        <v>1.0459627118327639</v>
      </c>
      <c r="G76" s="232">
        <v>0.80645348766581115</v>
      </c>
      <c r="H76" s="232">
        <v>1.542079394765296</v>
      </c>
      <c r="I76" s="232">
        <v>1.1450084736305239</v>
      </c>
      <c r="J76" s="232">
        <v>0.74962055768378744</v>
      </c>
      <c r="K76" s="232">
        <v>0.57816852879409075</v>
      </c>
      <c r="L76" s="232">
        <v>0.59825926863854484</v>
      </c>
      <c r="M76" s="232">
        <v>0.28263299312176632</v>
      </c>
      <c r="N76" s="232">
        <v>1.1261197695973211</v>
      </c>
      <c r="O76" s="232">
        <v>0</v>
      </c>
      <c r="P76" s="232">
        <v>0</v>
      </c>
      <c r="Q76" s="232">
        <v>0</v>
      </c>
      <c r="R76" s="232">
        <v>0</v>
      </c>
      <c r="S76" s="232">
        <v>0.36826895953255268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295.39489791902832</v>
      </c>
      <c r="C77" s="232">
        <v>279.64450833763698</v>
      </c>
      <c r="D77" s="232">
        <v>279.24284603930528</v>
      </c>
      <c r="E77" s="232">
        <v>324.95464198227802</v>
      </c>
      <c r="F77" s="232">
        <v>309.91300370592143</v>
      </c>
      <c r="G77" s="232">
        <v>258.2028491333183</v>
      </c>
      <c r="H77" s="232">
        <v>318.2547769430189</v>
      </c>
      <c r="I77" s="232">
        <v>297.15989691213127</v>
      </c>
      <c r="J77" s="232">
        <v>297.64569772465342</v>
      </c>
      <c r="K77" s="232">
        <v>229.8017214491083</v>
      </c>
      <c r="L77" s="232">
        <v>248.61964109468869</v>
      </c>
      <c r="M77" s="232">
        <v>286.09105175947087</v>
      </c>
      <c r="N77" s="232">
        <v>261.67772257841131</v>
      </c>
      <c r="O77" s="232">
        <v>255.13482724177629</v>
      </c>
      <c r="P77" s="232">
        <v>232.1739703389965</v>
      </c>
      <c r="Q77" s="232">
        <v>229.89784569799281</v>
      </c>
      <c r="R77" s="232">
        <v>231.20938721900231</v>
      </c>
      <c r="S77" s="232">
        <v>239.64940605390339</v>
      </c>
      <c r="T77" s="232">
        <v>241.3383516629188</v>
      </c>
      <c r="U77" s="232">
        <v>225.68624992482921</v>
      </c>
      <c r="V77" s="232">
        <v>233.2315167960524</v>
      </c>
      <c r="W77" s="232">
        <v>242.50822415005771</v>
      </c>
      <c r="DA77" s="71" t="s">
        <v>235</v>
      </c>
    </row>
    <row r="78" spans="1:105" ht="12" customHeight="1" x14ac:dyDescent="0.25">
      <c r="A78" s="60" t="s">
        <v>189</v>
      </c>
      <c r="B78" s="264">
        <v>191.817016849417</v>
      </c>
      <c r="C78" s="264">
        <v>198.3688549592728</v>
      </c>
      <c r="D78" s="264">
        <v>205.19676576225169</v>
      </c>
      <c r="E78" s="264">
        <v>215.21099187142849</v>
      </c>
      <c r="F78" s="264">
        <v>227.4889782174744</v>
      </c>
      <c r="G78" s="264">
        <v>243.87214810871629</v>
      </c>
      <c r="H78" s="264">
        <v>261.01364797104083</v>
      </c>
      <c r="I78" s="264">
        <v>242.3322673378907</v>
      </c>
      <c r="J78" s="264">
        <v>240.10019748351749</v>
      </c>
      <c r="K78" s="264">
        <v>211.94242329711761</v>
      </c>
      <c r="L78" s="264">
        <v>223.6845947786733</v>
      </c>
      <c r="M78" s="264">
        <v>254.21183639978759</v>
      </c>
      <c r="N78" s="264">
        <v>245.3524484290152</v>
      </c>
      <c r="O78" s="264">
        <v>237.80292861564271</v>
      </c>
      <c r="P78" s="264">
        <v>229.41190457424881</v>
      </c>
      <c r="Q78" s="264">
        <v>220.15996043321641</v>
      </c>
      <c r="R78" s="264">
        <v>230.55523514950721</v>
      </c>
      <c r="S78" s="264">
        <v>226.09767870473269</v>
      </c>
      <c r="T78" s="264">
        <v>223.4729857254178</v>
      </c>
      <c r="U78" s="264">
        <v>207.90118257522121</v>
      </c>
      <c r="V78" s="264">
        <v>197.78572355949379</v>
      </c>
      <c r="W78" s="264">
        <v>219.55723977769139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158.47826435187011</v>
      </c>
      <c r="C79" s="263">
        <f t="shared" si="1"/>
        <v>152.30431090302844</v>
      </c>
      <c r="D79" s="263">
        <f t="shared" si="1"/>
        <v>154.16191602986476</v>
      </c>
      <c r="E79" s="263">
        <f t="shared" si="1"/>
        <v>176.38690390529189</v>
      </c>
      <c r="F79" s="263">
        <f t="shared" si="1"/>
        <v>173.13878333043704</v>
      </c>
      <c r="G79" s="263">
        <f t="shared" si="1"/>
        <v>161.39871760399137</v>
      </c>
      <c r="H79" s="263">
        <f t="shared" si="1"/>
        <v>186.66268053947721</v>
      </c>
      <c r="I79" s="263">
        <f t="shared" si="1"/>
        <v>169.95695337976369</v>
      </c>
      <c r="J79" s="263">
        <f t="shared" si="1"/>
        <v>171.44639689684806</v>
      </c>
      <c r="K79" s="263">
        <f t="shared" si="1"/>
        <v>146.21732750424383</v>
      </c>
      <c r="L79" s="263">
        <f t="shared" si="1"/>
        <v>153.95014561757682</v>
      </c>
      <c r="M79" s="263">
        <f t="shared" si="1"/>
        <v>180.24937516672543</v>
      </c>
      <c r="N79" s="263">
        <f t="shared" si="1"/>
        <v>171.61170334931674</v>
      </c>
      <c r="O79" s="263">
        <f t="shared" si="1"/>
        <v>160.92758278901934</v>
      </c>
      <c r="P79" s="263">
        <f t="shared" si="1"/>
        <v>149.19381355187585</v>
      </c>
      <c r="Q79" s="263">
        <f t="shared" si="1"/>
        <v>148.47357725430851</v>
      </c>
      <c r="R79" s="263">
        <f t="shared" si="1"/>
        <v>147.71608073444301</v>
      </c>
      <c r="S79" s="263">
        <f t="shared" si="1"/>
        <v>148.60552788543453</v>
      </c>
      <c r="T79" s="263">
        <f t="shared" si="1"/>
        <v>148.6385077414198</v>
      </c>
      <c r="U79" s="263">
        <f t="shared" si="1"/>
        <v>139.04278237260155</v>
      </c>
      <c r="V79" s="263">
        <f t="shared" si="1"/>
        <v>138.0438160315878</v>
      </c>
      <c r="W79" s="263">
        <f t="shared" si="1"/>
        <v>151.78347236110804</v>
      </c>
      <c r="DA79" s="70"/>
    </row>
    <row r="80" spans="1:105" ht="12" customHeight="1" x14ac:dyDescent="0.25">
      <c r="A80" s="60" t="s">
        <v>192</v>
      </c>
      <c r="B80" s="264">
        <v>64.139800750903049</v>
      </c>
      <c r="C80" s="264">
        <v>60.438812769997618</v>
      </c>
      <c r="D80" s="264">
        <v>60.134279220352333</v>
      </c>
      <c r="E80" s="264">
        <v>70.484462083540961</v>
      </c>
      <c r="F80" s="264">
        <v>67.023071440913142</v>
      </c>
      <c r="G80" s="264">
        <v>55.590042080765791</v>
      </c>
      <c r="H80" s="264">
        <v>68.264215745161721</v>
      </c>
      <c r="I80" s="264">
        <v>63.654471057691033</v>
      </c>
      <c r="J80" s="264">
        <v>65.733579691979173</v>
      </c>
      <c r="K80" s="264">
        <v>51.238616506920764</v>
      </c>
      <c r="L80" s="264">
        <v>55.688239491955187</v>
      </c>
      <c r="M80" s="264">
        <v>63.301362610574401</v>
      </c>
      <c r="N80" s="264">
        <v>58.40076554497103</v>
      </c>
      <c r="O80" s="264">
        <v>54.404011770834153</v>
      </c>
      <c r="P80" s="264">
        <v>49.510287422175622</v>
      </c>
      <c r="Q80" s="264">
        <v>51.167064786817853</v>
      </c>
      <c r="R80" s="264">
        <v>49.34900200582122</v>
      </c>
      <c r="S80" s="264">
        <v>51.195616816504668</v>
      </c>
      <c r="T80" s="264">
        <v>51.077088670754158</v>
      </c>
      <c r="U80" s="264">
        <v>47.793391430468994</v>
      </c>
      <c r="V80" s="264">
        <v>49.368523255593317</v>
      </c>
      <c r="W80" s="264">
        <v>51.604598794790142</v>
      </c>
      <c r="DA80" s="72" t="s">
        <v>237</v>
      </c>
    </row>
    <row r="81" spans="1:105" ht="12" customHeight="1" x14ac:dyDescent="0.25">
      <c r="A81" s="59" t="s">
        <v>33</v>
      </c>
      <c r="B81" s="232">
        <v>0.53743482732072889</v>
      </c>
      <c r="C81" s="232">
        <v>0.65398556603449776</v>
      </c>
      <c r="D81" s="232">
        <v>0.48906158306092867</v>
      </c>
      <c r="E81" s="232">
        <v>0.44903741809207581</v>
      </c>
      <c r="F81" s="232">
        <v>0.52528880786048726</v>
      </c>
      <c r="G81" s="232">
        <v>8.1812621191904952E-2</v>
      </c>
      <c r="H81" s="232">
        <v>8.3286321316865197E-2</v>
      </c>
      <c r="I81" s="232">
        <v>7.9996709369819702E-2</v>
      </c>
      <c r="J81" s="232">
        <v>1.9749193499778139</v>
      </c>
      <c r="K81" s="232">
        <v>1.9586225809672571</v>
      </c>
      <c r="L81" s="232">
        <v>2.2253450257927252</v>
      </c>
      <c r="M81" s="232">
        <v>2.268117149895517</v>
      </c>
      <c r="N81" s="232">
        <v>2.465617427568227</v>
      </c>
      <c r="O81" s="232">
        <v>4.2507799284774751E-2</v>
      </c>
      <c r="P81" s="232">
        <v>4.0169999404716231E-2</v>
      </c>
      <c r="Q81" s="232">
        <v>3.8481559184786587E-2</v>
      </c>
      <c r="R81" s="232">
        <v>3.6461819981387221E-2</v>
      </c>
      <c r="S81" s="232">
        <v>3.6732156343215278E-2</v>
      </c>
      <c r="T81" s="232">
        <v>3.6717780667800987E-2</v>
      </c>
      <c r="U81" s="232">
        <v>3.6988982890343129E-2</v>
      </c>
      <c r="V81" s="232">
        <v>3.9753598031940382E-2</v>
      </c>
      <c r="W81" s="232">
        <v>4.043895313850801E-2</v>
      </c>
      <c r="DA81" s="71" t="s">
        <v>238</v>
      </c>
    </row>
    <row r="82" spans="1:105" ht="12" customHeight="1" x14ac:dyDescent="0.25">
      <c r="A82" s="59" t="s">
        <v>160</v>
      </c>
      <c r="B82" s="232">
        <v>1.346261065298713</v>
      </c>
      <c r="C82" s="232">
        <v>0.92436833781334116</v>
      </c>
      <c r="D82" s="232">
        <v>0.8848145439884223</v>
      </c>
      <c r="E82" s="232">
        <v>1.6950124090143559</v>
      </c>
      <c r="F82" s="232">
        <v>1.31123781318773</v>
      </c>
      <c r="G82" s="232">
        <v>1.214046176638391</v>
      </c>
      <c r="H82" s="232">
        <v>1.198307358500097</v>
      </c>
      <c r="I82" s="232">
        <v>1.058961494179619</v>
      </c>
      <c r="J82" s="232">
        <v>1.182254678989668</v>
      </c>
      <c r="K82" s="232">
        <v>0.97138480137871597</v>
      </c>
      <c r="L82" s="232">
        <v>1.199707088207155</v>
      </c>
      <c r="M82" s="232">
        <v>0.93276295079736604</v>
      </c>
      <c r="N82" s="232">
        <v>0.88240410322960516</v>
      </c>
      <c r="O82" s="232">
        <v>0.788407103459837</v>
      </c>
      <c r="P82" s="232">
        <v>0.71833101364619767</v>
      </c>
      <c r="Q82" s="232">
        <v>2.8547364522095098</v>
      </c>
      <c r="R82" s="232">
        <v>0.76329650866371201</v>
      </c>
      <c r="S82" s="232">
        <v>0.80173258320348784</v>
      </c>
      <c r="T82" s="232">
        <v>0.36425179102539013</v>
      </c>
      <c r="U82" s="232">
        <v>0.36690466819050471</v>
      </c>
      <c r="V82" s="232">
        <v>0.35492011656694761</v>
      </c>
      <c r="W82" s="232">
        <v>0.64239144118261382</v>
      </c>
      <c r="DA82" s="71" t="s">
        <v>239</v>
      </c>
    </row>
    <row r="83" spans="1:105" ht="12" customHeight="1" x14ac:dyDescent="0.25">
      <c r="A83" s="59" t="s">
        <v>162</v>
      </c>
      <c r="B83" s="232">
        <v>62.256104858283607</v>
      </c>
      <c r="C83" s="232">
        <v>58.860458866149777</v>
      </c>
      <c r="D83" s="232">
        <v>58.760403093302983</v>
      </c>
      <c r="E83" s="232">
        <v>68.340412256434533</v>
      </c>
      <c r="F83" s="232">
        <v>65.18654481986492</v>
      </c>
      <c r="G83" s="232">
        <v>54.294183282935492</v>
      </c>
      <c r="H83" s="232">
        <v>66.982622065344756</v>
      </c>
      <c r="I83" s="232">
        <v>62.515512854141591</v>
      </c>
      <c r="J83" s="232">
        <v>62.576405663011677</v>
      </c>
      <c r="K83" s="232">
        <v>48.308609124574787</v>
      </c>
      <c r="L83" s="232">
        <v>52.263187377955312</v>
      </c>
      <c r="M83" s="232">
        <v>60.100482509881523</v>
      </c>
      <c r="N83" s="232">
        <v>55.0527440141732</v>
      </c>
      <c r="O83" s="232">
        <v>53.573096868089543</v>
      </c>
      <c r="P83" s="232">
        <v>48.751786409124698</v>
      </c>
      <c r="Q83" s="232">
        <v>48.27384677542355</v>
      </c>
      <c r="R83" s="232">
        <v>48.549243677176122</v>
      </c>
      <c r="S83" s="232">
        <v>50.357152076957973</v>
      </c>
      <c r="T83" s="232">
        <v>50.676119099060983</v>
      </c>
      <c r="U83" s="232">
        <v>47.389497779388137</v>
      </c>
      <c r="V83" s="232">
        <v>48.973849540994443</v>
      </c>
      <c r="W83" s="232">
        <v>50.92176840046902</v>
      </c>
      <c r="DA83" s="71" t="s">
        <v>240</v>
      </c>
    </row>
    <row r="84" spans="1:105" ht="12" customHeight="1" x14ac:dyDescent="0.25">
      <c r="A84" s="60" t="s">
        <v>197</v>
      </c>
      <c r="B84" s="264">
        <v>53.911968767417633</v>
      </c>
      <c r="C84" s="264">
        <v>50.112195352065598</v>
      </c>
      <c r="D84" s="264">
        <v>50.848572992297171</v>
      </c>
      <c r="E84" s="264">
        <v>60.641946951172301</v>
      </c>
      <c r="F84" s="264">
        <v>58.266088616954747</v>
      </c>
      <c r="G84" s="264">
        <v>54.527912543800937</v>
      </c>
      <c r="H84" s="264">
        <v>63.463300257660528</v>
      </c>
      <c r="I84" s="264">
        <v>55.321424207710692</v>
      </c>
      <c r="J84" s="264">
        <v>55.234656518008229</v>
      </c>
      <c r="K84" s="264">
        <v>50.424459534750483</v>
      </c>
      <c r="L84" s="264">
        <v>51.240400346730247</v>
      </c>
      <c r="M84" s="264">
        <v>63.544545606071857</v>
      </c>
      <c r="N84" s="264">
        <v>61.592766400527587</v>
      </c>
      <c r="O84" s="264">
        <v>56.589818468720772</v>
      </c>
      <c r="P84" s="264">
        <v>51.511717054013573</v>
      </c>
      <c r="Q84" s="264">
        <v>51.077422482898442</v>
      </c>
      <c r="R84" s="264">
        <v>49.955193610308001</v>
      </c>
      <c r="S84" s="264">
        <v>49.900362106307028</v>
      </c>
      <c r="T84" s="264">
        <v>50.636661517579007</v>
      </c>
      <c r="U84" s="264">
        <v>47.594393647161368</v>
      </c>
      <c r="V84" s="264">
        <v>47.144335039139783</v>
      </c>
      <c r="W84" s="264">
        <v>54.076342595294783</v>
      </c>
      <c r="DA84" s="72" t="s">
        <v>241</v>
      </c>
    </row>
    <row r="85" spans="1:105" ht="12" customHeight="1" x14ac:dyDescent="0.25">
      <c r="A85" s="64" t="s">
        <v>30</v>
      </c>
      <c r="B85" s="231">
        <v>1.920430621441193</v>
      </c>
      <c r="C85" s="231">
        <v>1.895817847238896</v>
      </c>
      <c r="D85" s="231">
        <v>3.789739047490388</v>
      </c>
      <c r="E85" s="231">
        <v>10.47303833262178</v>
      </c>
      <c r="F85" s="231">
        <v>10.185139214350169</v>
      </c>
      <c r="G85" s="231">
        <v>9.3868874087172873</v>
      </c>
      <c r="H85" s="231">
        <v>10.518328677595999</v>
      </c>
      <c r="I85" s="231">
        <v>8.7267396005110083</v>
      </c>
      <c r="J85" s="231">
        <v>7.6999016682580868</v>
      </c>
      <c r="K85" s="231">
        <v>7.5078826393228306</v>
      </c>
      <c r="L85" s="231">
        <v>6.2906069228832049</v>
      </c>
      <c r="M85" s="231">
        <v>13.119548416075199</v>
      </c>
      <c r="N85" s="231">
        <v>10.379292699407779</v>
      </c>
      <c r="O85" s="231">
        <v>11.343477947915501</v>
      </c>
      <c r="P85" s="231">
        <v>8.4819329124089649</v>
      </c>
      <c r="Q85" s="231">
        <v>10.118538715002961</v>
      </c>
      <c r="R85" s="231">
        <v>11.373773430951079</v>
      </c>
      <c r="S85" s="231">
        <v>10.4647595354293</v>
      </c>
      <c r="T85" s="231">
        <v>8.3281866276640901</v>
      </c>
      <c r="U85" s="231">
        <v>7.7213344718436536</v>
      </c>
      <c r="V85" s="231">
        <v>6.0396654161960566</v>
      </c>
      <c r="W85" s="231">
        <v>8.0082256153100975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0.10478548269241671</v>
      </c>
      <c r="C87" s="231">
        <v>0.14199430165467611</v>
      </c>
      <c r="D87" s="231">
        <v>0.1058380763548033</v>
      </c>
      <c r="E87" s="231">
        <v>8.7484137376035928E-2</v>
      </c>
      <c r="F87" s="231">
        <v>0.1035185620510507</v>
      </c>
      <c r="G87" s="231">
        <v>1.6120736167855091E-2</v>
      </c>
      <c r="H87" s="231">
        <v>1.6934053959886449E-2</v>
      </c>
      <c r="I87" s="231">
        <v>1.8496326710440061E-2</v>
      </c>
      <c r="J87" s="231">
        <v>0.44984299997644078</v>
      </c>
      <c r="K87" s="231">
        <v>0.39268384487709418</v>
      </c>
      <c r="L87" s="231">
        <v>0.47393266574356607</v>
      </c>
      <c r="M87" s="231">
        <v>0.41129465760482542</v>
      </c>
      <c r="N87" s="231">
        <v>0.42989696473413191</v>
      </c>
      <c r="O87" s="231">
        <v>7.7706725116652694E-3</v>
      </c>
      <c r="P87" s="231">
        <v>7.7923356310096578E-3</v>
      </c>
      <c r="Q87" s="231">
        <v>7.0952368046108107E-3</v>
      </c>
      <c r="R87" s="231">
        <v>7.2017044660962403E-3</v>
      </c>
      <c r="S87" s="231">
        <v>7.4407040177373431E-3</v>
      </c>
      <c r="T87" s="231">
        <v>7.0837815317808138E-3</v>
      </c>
      <c r="U87" s="231">
        <v>7.0576192464145314E-3</v>
      </c>
      <c r="V87" s="231">
        <v>7.8051001089031796E-3</v>
      </c>
      <c r="W87" s="231">
        <v>7.4140769219959244E-3</v>
      </c>
      <c r="DA87" s="73" t="s">
        <v>244</v>
      </c>
    </row>
    <row r="88" spans="1:105" ht="12" customHeight="1" x14ac:dyDescent="0.25">
      <c r="A88" s="64" t="s">
        <v>160</v>
      </c>
      <c r="B88" s="231">
        <v>0.26248506495308732</v>
      </c>
      <c r="C88" s="231">
        <v>0.20070020412740319</v>
      </c>
      <c r="D88" s="231">
        <v>0.19148318434739989</v>
      </c>
      <c r="E88" s="231">
        <v>0.33023238703437208</v>
      </c>
      <c r="F88" s="231">
        <v>0.25840537795012181</v>
      </c>
      <c r="G88" s="231">
        <v>0.23922125735677091</v>
      </c>
      <c r="H88" s="231">
        <v>0.2436438679068004</v>
      </c>
      <c r="I88" s="231">
        <v>0.24484629335905589</v>
      </c>
      <c r="J88" s="231">
        <v>0.26929149868265301</v>
      </c>
      <c r="K88" s="231">
        <v>0.19475274224204589</v>
      </c>
      <c r="L88" s="231">
        <v>0.25550212296761748</v>
      </c>
      <c r="M88" s="231">
        <v>0.1691448867587558</v>
      </c>
      <c r="N88" s="231">
        <v>0.1538530841832533</v>
      </c>
      <c r="O88" s="231">
        <v>0.14412539604352881</v>
      </c>
      <c r="P88" s="231">
        <v>0.1393446959284089</v>
      </c>
      <c r="Q88" s="231">
        <v>0.52635682057261035</v>
      </c>
      <c r="R88" s="231">
        <v>0.1507614232697439</v>
      </c>
      <c r="S88" s="231">
        <v>0.1624041561092559</v>
      </c>
      <c r="T88" s="231">
        <v>7.0273313453459205E-2</v>
      </c>
      <c r="U88" s="231">
        <v>7.0006614009834989E-2</v>
      </c>
      <c r="V88" s="231">
        <v>6.968393246424838E-2</v>
      </c>
      <c r="W88" s="231">
        <v>0.1177760349692237</v>
      </c>
      <c r="DA88" s="73" t="s">
        <v>245</v>
      </c>
    </row>
    <row r="89" spans="1:105" ht="12" customHeight="1" x14ac:dyDescent="0.25">
      <c r="A89" s="64" t="s">
        <v>70</v>
      </c>
      <c r="B89" s="231">
        <v>8.6014312121478073E-2</v>
      </c>
      <c r="C89" s="231">
        <v>5.9980745967593493E-2</v>
      </c>
      <c r="D89" s="231">
        <v>5.3764453275280288E-2</v>
      </c>
      <c r="E89" s="231">
        <v>4.0117066689112371E-2</v>
      </c>
      <c r="F89" s="231">
        <v>4.3356523189288787E-2</v>
      </c>
      <c r="G89" s="231">
        <v>3.341459195542594E-2</v>
      </c>
      <c r="H89" s="231">
        <v>6.5990467718853058E-2</v>
      </c>
      <c r="I89" s="231">
        <v>5.5695443316044431E-2</v>
      </c>
      <c r="J89" s="231">
        <v>3.5897490935803501E-2</v>
      </c>
      <c r="K89" s="231">
        <v>2.4367893150967559E-2</v>
      </c>
      <c r="L89" s="231">
        <v>2.6783614242904919E-2</v>
      </c>
      <c r="M89" s="231">
        <v>1.076673758229277E-2</v>
      </c>
      <c r="N89" s="231">
        <v>4.1308125678304053E-2</v>
      </c>
      <c r="O89" s="231">
        <v>0</v>
      </c>
      <c r="P89" s="231">
        <v>0</v>
      </c>
      <c r="Q89" s="231">
        <v>0</v>
      </c>
      <c r="R89" s="231">
        <v>0</v>
      </c>
      <c r="S89" s="231">
        <v>1.5675360002572119E-2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1.220686732965655</v>
      </c>
      <c r="F90" s="231">
        <v>0.77261798289323025</v>
      </c>
      <c r="G90" s="231">
        <v>0.2238503955796062</v>
      </c>
      <c r="H90" s="231">
        <v>0.34303068822637722</v>
      </c>
      <c r="I90" s="231">
        <v>0.22495741913276299</v>
      </c>
      <c r="J90" s="231">
        <v>0.79456981962254236</v>
      </c>
      <c r="K90" s="231">
        <v>1.386245110816015</v>
      </c>
      <c r="L90" s="231">
        <v>0.3203627398005226</v>
      </c>
      <c r="M90" s="231">
        <v>0.58552627079276121</v>
      </c>
      <c r="N90" s="231">
        <v>0.35439249264117301</v>
      </c>
      <c r="O90" s="231">
        <v>0.46533929487146558</v>
      </c>
      <c r="P90" s="231">
        <v>0.32986704725284482</v>
      </c>
      <c r="Q90" s="231">
        <v>0.21611350523989961</v>
      </c>
      <c r="R90" s="231">
        <v>0.32461152559552148</v>
      </c>
      <c r="S90" s="231">
        <v>0.54583131278536234</v>
      </c>
      <c r="T90" s="231">
        <v>0.54446132711756612</v>
      </c>
      <c r="U90" s="231">
        <v>0.43883053565744451</v>
      </c>
      <c r="V90" s="231">
        <v>0.35664736570506378</v>
      </c>
      <c r="W90" s="231">
        <v>6.8066743163158572</v>
      </c>
      <c r="DA90" s="73" t="s">
        <v>247</v>
      </c>
    </row>
    <row r="91" spans="1:105" ht="12" customHeight="1" x14ac:dyDescent="0.25">
      <c r="A91" s="64" t="s">
        <v>162</v>
      </c>
      <c r="B91" s="231">
        <v>12.138282944271969</v>
      </c>
      <c r="C91" s="231">
        <v>12.77986883174092</v>
      </c>
      <c r="D91" s="231">
        <v>12.7163699718635</v>
      </c>
      <c r="E91" s="231">
        <v>13.31448510366881</v>
      </c>
      <c r="F91" s="231">
        <v>12.84629956673473</v>
      </c>
      <c r="G91" s="231">
        <v>10.69837625786735</v>
      </c>
      <c r="H91" s="231">
        <v>13.619131190988741</v>
      </c>
      <c r="I91" s="231">
        <v>14.454436430320939</v>
      </c>
      <c r="J91" s="231">
        <v>14.253522834493539</v>
      </c>
      <c r="K91" s="231">
        <v>9.6853832668131776</v>
      </c>
      <c r="L91" s="231">
        <v>11.13051298886402</v>
      </c>
      <c r="M91" s="231">
        <v>10.89847029150377</v>
      </c>
      <c r="N91" s="231">
        <v>9.5988158127679828</v>
      </c>
      <c r="O91" s="231">
        <v>9.7934731555663497</v>
      </c>
      <c r="P91" s="231">
        <v>9.4570646736577491</v>
      </c>
      <c r="Q91" s="231">
        <v>8.9007405520236471</v>
      </c>
      <c r="R91" s="231">
        <v>9.5891347495543151</v>
      </c>
      <c r="S91" s="231">
        <v>10.200671593570631</v>
      </c>
      <c r="T91" s="231">
        <v>9.7766953788427937</v>
      </c>
      <c r="U91" s="231">
        <v>9.0420715972984027</v>
      </c>
      <c r="V91" s="231">
        <v>9.6153761498193084</v>
      </c>
      <c r="W91" s="231">
        <v>9.3359960786331033</v>
      </c>
      <c r="DA91" s="73" t="s">
        <v>248</v>
      </c>
    </row>
    <row r="92" spans="1:105" ht="12" customHeight="1" x14ac:dyDescent="0.25">
      <c r="A92" s="64" t="s">
        <v>36</v>
      </c>
      <c r="B92" s="231">
        <v>39.399970341937482</v>
      </c>
      <c r="C92" s="231">
        <v>35.033833421336119</v>
      </c>
      <c r="D92" s="231">
        <v>33.991378258965803</v>
      </c>
      <c r="E92" s="231">
        <v>33.034842675037893</v>
      </c>
      <c r="F92" s="231">
        <v>30.851904215743762</v>
      </c>
      <c r="G92" s="231">
        <v>32.426207010430907</v>
      </c>
      <c r="H92" s="231">
        <v>36.75590319737892</v>
      </c>
      <c r="I92" s="231">
        <v>28.763534828196821</v>
      </c>
      <c r="J92" s="231">
        <v>29.61386153414621</v>
      </c>
      <c r="K92" s="231">
        <v>25.090315418372629</v>
      </c>
      <c r="L92" s="231">
        <v>26.711228741551341</v>
      </c>
      <c r="M92" s="231">
        <v>29.916237626837429</v>
      </c>
      <c r="N92" s="231">
        <v>28.577210495965581</v>
      </c>
      <c r="O92" s="231">
        <v>27.920531940131831</v>
      </c>
      <c r="P92" s="231">
        <v>25.344236268637729</v>
      </c>
      <c r="Q92" s="231">
        <v>25.963214690542419</v>
      </c>
      <c r="R92" s="231">
        <v>24.157941908567139</v>
      </c>
      <c r="S92" s="231">
        <v>24.119821053109401</v>
      </c>
      <c r="T92" s="231">
        <v>27.210533626164509</v>
      </c>
      <c r="U92" s="231">
        <v>25.467444588426691</v>
      </c>
      <c r="V92" s="231">
        <v>25.601489639721152</v>
      </c>
      <c r="W92" s="231">
        <v>24.368572274168049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2.4726118127008201E-2</v>
      </c>
      <c r="F93" s="231">
        <v>1.721903398712695</v>
      </c>
      <c r="G93" s="231">
        <v>2.138567307187823E-2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1.127870964965603E-2</v>
      </c>
      <c r="O93" s="231">
        <v>1.110712721361445E-2</v>
      </c>
      <c r="P93" s="231">
        <v>0.660816574990436</v>
      </c>
      <c r="Q93" s="231">
        <v>0.21273407254461929</v>
      </c>
      <c r="R93" s="231">
        <v>6.7680657078452791E-3</v>
      </c>
      <c r="S93" s="231">
        <v>6.828418007124951E-3</v>
      </c>
      <c r="T93" s="231">
        <v>1.361030812770263E-2</v>
      </c>
      <c r="U93" s="231">
        <v>1.371191149497753E-2</v>
      </c>
      <c r="V93" s="231">
        <v>3.7180023124463841E-3</v>
      </c>
      <c r="W93" s="231">
        <v>3.7750205182886382E-3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2.11633439765163</v>
      </c>
      <c r="F94" s="231">
        <v>1.4829437753296919</v>
      </c>
      <c r="G94" s="231">
        <v>1.482449212653846</v>
      </c>
      <c r="H94" s="231">
        <v>1.900338113884952</v>
      </c>
      <c r="I94" s="231">
        <v>2.8327178661636161</v>
      </c>
      <c r="J94" s="231">
        <v>2.11776867189295</v>
      </c>
      <c r="K94" s="231">
        <v>6.1428286191557238</v>
      </c>
      <c r="L94" s="231">
        <v>6.031470550677084</v>
      </c>
      <c r="M94" s="231">
        <v>8.4335567189168295</v>
      </c>
      <c r="N94" s="231">
        <v>12.046718015499721</v>
      </c>
      <c r="O94" s="231">
        <v>6.9039929344668218</v>
      </c>
      <c r="P94" s="231">
        <v>7.0906625455064258</v>
      </c>
      <c r="Q94" s="231">
        <v>5.1326288901676742</v>
      </c>
      <c r="R94" s="231">
        <v>4.3450008021962674</v>
      </c>
      <c r="S94" s="231">
        <v>4.3769299732756357</v>
      </c>
      <c r="T94" s="231">
        <v>4.6858171546770997</v>
      </c>
      <c r="U94" s="231">
        <v>4.8339363091839438</v>
      </c>
      <c r="V94" s="231">
        <v>5.4499494328125966</v>
      </c>
      <c r="W94" s="231">
        <v>5.4279091784581697</v>
      </c>
      <c r="DA94" s="73" t="s">
        <v>251</v>
      </c>
    </row>
    <row r="95" spans="1:105" ht="12" customHeight="1" x14ac:dyDescent="0.25">
      <c r="A95" s="61" t="s">
        <v>209</v>
      </c>
      <c r="B95" s="265">
        <v>40.42649483354942</v>
      </c>
      <c r="C95" s="265">
        <v>41.753302780965207</v>
      </c>
      <c r="D95" s="265">
        <v>43.179063817215251</v>
      </c>
      <c r="E95" s="265">
        <v>45.260494870578611</v>
      </c>
      <c r="F95" s="265">
        <v>47.849623272569161</v>
      </c>
      <c r="G95" s="265">
        <v>51.280762979424637</v>
      </c>
      <c r="H95" s="265">
        <v>54.935164536654952</v>
      </c>
      <c r="I95" s="265">
        <v>50.981058114361957</v>
      </c>
      <c r="J95" s="265">
        <v>50.478160686860662</v>
      </c>
      <c r="K95" s="265">
        <v>44.554251462572573</v>
      </c>
      <c r="L95" s="265">
        <v>47.021505778891402</v>
      </c>
      <c r="M95" s="265">
        <v>53.403466950079178</v>
      </c>
      <c r="N95" s="265">
        <v>51.618171403818131</v>
      </c>
      <c r="O95" s="265">
        <v>49.933752549464408</v>
      </c>
      <c r="P95" s="265">
        <v>48.17180907568666</v>
      </c>
      <c r="Q95" s="265">
        <v>46.2290899845922</v>
      </c>
      <c r="R95" s="265">
        <v>48.411885118313798</v>
      </c>
      <c r="S95" s="265">
        <v>47.509548962622837</v>
      </c>
      <c r="T95" s="265">
        <v>46.924757553086629</v>
      </c>
      <c r="U95" s="265">
        <v>43.65499729497121</v>
      </c>
      <c r="V95" s="265">
        <v>41.530957736854702</v>
      </c>
      <c r="W95" s="265">
        <v>46.102530971023107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</v>
      </c>
      <c r="D100" s="234">
        <f t="shared" si="2"/>
        <v>1</v>
      </c>
      <c r="E100" s="234">
        <f t="shared" si="2"/>
        <v>1</v>
      </c>
      <c r="F100" s="234">
        <f t="shared" si="2"/>
        <v>1.0000000000000002</v>
      </c>
      <c r="G100" s="234">
        <f t="shared" si="2"/>
        <v>1.0000000000000002</v>
      </c>
      <c r="H100" s="234">
        <f t="shared" si="2"/>
        <v>1.0000000000000002</v>
      </c>
      <c r="I100" s="234">
        <f t="shared" si="2"/>
        <v>0.99999999999999978</v>
      </c>
      <c r="J100" s="234">
        <f t="shared" si="2"/>
        <v>1</v>
      </c>
      <c r="K100" s="234">
        <f t="shared" si="2"/>
        <v>0.99999999999999978</v>
      </c>
      <c r="L100" s="234">
        <f t="shared" si="2"/>
        <v>1</v>
      </c>
      <c r="M100" s="234">
        <f t="shared" si="2"/>
        <v>1</v>
      </c>
      <c r="N100" s="234">
        <f t="shared" si="2"/>
        <v>1</v>
      </c>
      <c r="O100" s="234">
        <f t="shared" si="2"/>
        <v>0.99999999999999978</v>
      </c>
      <c r="P100" s="234">
        <f t="shared" si="2"/>
        <v>1</v>
      </c>
      <c r="Q100" s="234">
        <f t="shared" si="2"/>
        <v>1</v>
      </c>
      <c r="R100" s="234">
        <f t="shared" si="2"/>
        <v>1</v>
      </c>
      <c r="S100" s="234">
        <f t="shared" si="2"/>
        <v>0.99999999999999978</v>
      </c>
      <c r="T100" s="234">
        <f t="shared" si="2"/>
        <v>0.99999999999999989</v>
      </c>
      <c r="U100" s="234">
        <f t="shared" si="2"/>
        <v>1</v>
      </c>
      <c r="V100" s="234">
        <f t="shared" si="2"/>
        <v>1.0000000000000002</v>
      </c>
      <c r="W100" s="234">
        <f t="shared" si="2"/>
        <v>0.99999999999999978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2.3079185855826123E-3</v>
      </c>
      <c r="C101" s="268">
        <f t="shared" si="3"/>
        <v>2.4521928988133E-3</v>
      </c>
      <c r="D101" s="268">
        <f t="shared" si="3"/>
        <v>2.4546532093547295E-3</v>
      </c>
      <c r="E101" s="268">
        <f t="shared" si="3"/>
        <v>2.3322827050007901E-3</v>
      </c>
      <c r="F101" s="268">
        <f t="shared" si="3"/>
        <v>2.534397406257171E-3</v>
      </c>
      <c r="G101" s="268">
        <f t="shared" si="3"/>
        <v>2.5345626405325517E-3</v>
      </c>
      <c r="H101" s="268">
        <f t="shared" si="3"/>
        <v>2.4245280930458067E-3</v>
      </c>
      <c r="I101" s="268">
        <f t="shared" si="3"/>
        <v>2.6108674935194044E-3</v>
      </c>
      <c r="J101" s="268">
        <f t="shared" si="3"/>
        <v>2.6738703951530206E-3</v>
      </c>
      <c r="K101" s="268">
        <f t="shared" si="3"/>
        <v>2.5621864982021793E-3</v>
      </c>
      <c r="L101" s="268">
        <f t="shared" si="3"/>
        <v>2.656974860969683E-3</v>
      </c>
      <c r="M101" s="268">
        <f t="shared" si="3"/>
        <v>2.4854803586106021E-3</v>
      </c>
      <c r="N101" s="268">
        <f t="shared" si="3"/>
        <v>2.5200999733441414E-3</v>
      </c>
      <c r="O101" s="268">
        <f t="shared" si="3"/>
        <v>2.5134027881473964E-3</v>
      </c>
      <c r="P101" s="268">
        <f t="shared" si="3"/>
        <v>2.6262780039858617E-3</v>
      </c>
      <c r="Q101" s="268">
        <f t="shared" si="3"/>
        <v>2.5752629344654499E-3</v>
      </c>
      <c r="R101" s="268">
        <f t="shared" si="3"/>
        <v>2.634015936978307E-3</v>
      </c>
      <c r="S101" s="268">
        <f t="shared" si="3"/>
        <v>2.6510797697105442E-3</v>
      </c>
      <c r="T101" s="268">
        <f t="shared" si="3"/>
        <v>2.6124632585136681E-3</v>
      </c>
      <c r="U101" s="268">
        <f t="shared" si="3"/>
        <v>2.603700756082428E-3</v>
      </c>
      <c r="V101" s="268">
        <f t="shared" si="3"/>
        <v>2.6019015929509312E-3</v>
      </c>
      <c r="W101" s="268">
        <f t="shared" si="3"/>
        <v>2.5894715521564957E-3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1.2308899123107267E-3</v>
      </c>
      <c r="C102" s="269">
        <f t="shared" si="4"/>
        <v>1.3078362127004271E-3</v>
      </c>
      <c r="D102" s="269">
        <f t="shared" si="4"/>
        <v>1.309148378322523E-3</v>
      </c>
      <c r="E102" s="269">
        <f t="shared" si="4"/>
        <v>1.2438841093337554E-3</v>
      </c>
      <c r="F102" s="269">
        <f t="shared" si="4"/>
        <v>1.351678616670491E-3</v>
      </c>
      <c r="G102" s="269">
        <f t="shared" si="4"/>
        <v>1.351766741617361E-3</v>
      </c>
      <c r="H102" s="269">
        <f t="shared" si="4"/>
        <v>1.2930816496244295E-3</v>
      </c>
      <c r="I102" s="269">
        <f t="shared" si="4"/>
        <v>1.3924626632103494E-3</v>
      </c>
      <c r="J102" s="269">
        <f t="shared" si="4"/>
        <v>1.4260642107482781E-3</v>
      </c>
      <c r="K102" s="269">
        <f t="shared" si="4"/>
        <v>1.366499465707829E-3</v>
      </c>
      <c r="L102" s="269">
        <f t="shared" si="4"/>
        <v>1.4170532591838314E-3</v>
      </c>
      <c r="M102" s="269">
        <f t="shared" si="4"/>
        <v>1.3255895245923215E-3</v>
      </c>
      <c r="N102" s="269">
        <f t="shared" si="4"/>
        <v>1.3440533191168755E-3</v>
      </c>
      <c r="O102" s="269">
        <f t="shared" si="4"/>
        <v>1.3404814870119446E-3</v>
      </c>
      <c r="P102" s="269">
        <f t="shared" si="4"/>
        <v>1.400681602125793E-3</v>
      </c>
      <c r="Q102" s="269">
        <f t="shared" si="4"/>
        <v>1.3734735650482394E-3</v>
      </c>
      <c r="R102" s="269">
        <f t="shared" si="4"/>
        <v>1.4048084997217646E-3</v>
      </c>
      <c r="S102" s="269">
        <f t="shared" si="4"/>
        <v>1.4139092105122911E-3</v>
      </c>
      <c r="T102" s="269">
        <f t="shared" si="4"/>
        <v>1.3933137378739561E-3</v>
      </c>
      <c r="U102" s="269">
        <f t="shared" si="4"/>
        <v>1.3886404032439619E-3</v>
      </c>
      <c r="V102" s="269">
        <f t="shared" si="4"/>
        <v>1.3876808495738304E-3</v>
      </c>
      <c r="W102" s="269">
        <f t="shared" si="4"/>
        <v>1.3810514944834645E-3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3.0772247807768164E-2</v>
      </c>
      <c r="C103" s="269">
        <f t="shared" si="5"/>
        <v>3.2695905317510675E-2</v>
      </c>
      <c r="D103" s="269">
        <f t="shared" si="5"/>
        <v>3.2728709458063068E-2</v>
      </c>
      <c r="E103" s="269">
        <f t="shared" si="5"/>
        <v>3.109710273334388E-2</v>
      </c>
      <c r="F103" s="269">
        <f t="shared" si="5"/>
        <v>3.3791965416762278E-2</v>
      </c>
      <c r="G103" s="269">
        <f t="shared" si="5"/>
        <v>3.3794168540434023E-2</v>
      </c>
      <c r="H103" s="269">
        <f t="shared" si="5"/>
        <v>3.2327041240610747E-2</v>
      </c>
      <c r="I103" s="269">
        <f t="shared" si="5"/>
        <v>3.4811566580258739E-2</v>
      </c>
      <c r="J103" s="269">
        <f t="shared" si="5"/>
        <v>3.5651605268706942E-2</v>
      </c>
      <c r="K103" s="269">
        <f t="shared" si="5"/>
        <v>3.4162486642695757E-2</v>
      </c>
      <c r="L103" s="269">
        <f t="shared" si="5"/>
        <v>3.5426331479595792E-2</v>
      </c>
      <c r="M103" s="269">
        <f t="shared" si="5"/>
        <v>3.3139738114808033E-2</v>
      </c>
      <c r="N103" s="269">
        <f t="shared" si="5"/>
        <v>3.3601332977921901E-2</v>
      </c>
      <c r="O103" s="269">
        <f t="shared" si="5"/>
        <v>3.3512037175298617E-2</v>
      </c>
      <c r="P103" s="269">
        <f t="shared" si="5"/>
        <v>3.5017040053144842E-2</v>
      </c>
      <c r="Q103" s="269">
        <f t="shared" si="5"/>
        <v>3.4336839126205984E-2</v>
      </c>
      <c r="R103" s="269">
        <f t="shared" si="5"/>
        <v>3.5120212493044096E-2</v>
      </c>
      <c r="S103" s="269">
        <f t="shared" si="5"/>
        <v>3.534773026280727E-2</v>
      </c>
      <c r="T103" s="269">
        <f t="shared" si="5"/>
        <v>3.4832843446848893E-2</v>
      </c>
      <c r="U103" s="269">
        <f t="shared" si="5"/>
        <v>3.471601008109905E-2</v>
      </c>
      <c r="V103" s="269">
        <f t="shared" si="5"/>
        <v>3.4692021239345769E-2</v>
      </c>
      <c r="W103" s="269">
        <f t="shared" si="5"/>
        <v>3.4526287362086627E-2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7.6930619519420399E-4</v>
      </c>
      <c r="C104" s="269">
        <f t="shared" si="6"/>
        <v>8.1739763293776685E-4</v>
      </c>
      <c r="D104" s="269">
        <f t="shared" si="6"/>
        <v>8.1821773645157679E-4</v>
      </c>
      <c r="E104" s="269">
        <f t="shared" si="6"/>
        <v>7.7742756833359711E-4</v>
      </c>
      <c r="F104" s="269">
        <f t="shared" si="6"/>
        <v>8.4479913541905675E-4</v>
      </c>
      <c r="G104" s="269">
        <f t="shared" si="6"/>
        <v>8.4485421351085074E-4</v>
      </c>
      <c r="H104" s="269">
        <f t="shared" si="6"/>
        <v>8.0817603101526877E-4</v>
      </c>
      <c r="I104" s="269">
        <f t="shared" si="6"/>
        <v>8.7028916450646802E-4</v>
      </c>
      <c r="J104" s="269">
        <f t="shared" si="6"/>
        <v>8.9129013171767365E-4</v>
      </c>
      <c r="K104" s="269">
        <f t="shared" si="6"/>
        <v>8.5406216606739339E-4</v>
      </c>
      <c r="L104" s="269">
        <f t="shared" si="6"/>
        <v>8.8565828698989463E-4</v>
      </c>
      <c r="M104" s="269">
        <f t="shared" si="6"/>
        <v>8.2849345287020078E-4</v>
      </c>
      <c r="N104" s="269">
        <f t="shared" si="6"/>
        <v>8.4003332444804733E-4</v>
      </c>
      <c r="O104" s="269">
        <f t="shared" si="6"/>
        <v>8.3780092938246539E-4</v>
      </c>
      <c r="P104" s="269">
        <f t="shared" si="6"/>
        <v>8.7542600132862038E-4</v>
      </c>
      <c r="Q104" s="269">
        <f t="shared" si="6"/>
        <v>8.5842097815514958E-4</v>
      </c>
      <c r="R104" s="269">
        <f t="shared" si="6"/>
        <v>8.7800531232610254E-4</v>
      </c>
      <c r="S104" s="269">
        <f t="shared" si="6"/>
        <v>8.8369325657018151E-4</v>
      </c>
      <c r="T104" s="269">
        <f t="shared" si="6"/>
        <v>8.7082108617122221E-4</v>
      </c>
      <c r="U104" s="269">
        <f t="shared" si="6"/>
        <v>8.6790025202747615E-4</v>
      </c>
      <c r="V104" s="269">
        <f t="shared" si="6"/>
        <v>8.6730053098364387E-4</v>
      </c>
      <c r="W104" s="269">
        <f t="shared" si="6"/>
        <v>8.6315718405216514E-4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1.6505214295496862E-3</v>
      </c>
      <c r="C105" s="270">
        <f t="shared" si="7"/>
        <v>1.7226643712138568E-3</v>
      </c>
      <c r="D105" s="270">
        <f t="shared" si="7"/>
        <v>1.7197275062263953E-3</v>
      </c>
      <c r="E105" s="270">
        <f t="shared" si="7"/>
        <v>1.6636940700872672E-3</v>
      </c>
      <c r="F105" s="270">
        <f t="shared" si="7"/>
        <v>1.7697364462966937E-3</v>
      </c>
      <c r="G105" s="270">
        <f t="shared" si="7"/>
        <v>1.7462726910444908E-3</v>
      </c>
      <c r="H105" s="270">
        <f t="shared" si="7"/>
        <v>1.6948590946280428E-3</v>
      </c>
      <c r="I105" s="270">
        <f t="shared" si="7"/>
        <v>1.7994122023461737E-3</v>
      </c>
      <c r="J105" s="270">
        <f t="shared" si="7"/>
        <v>1.8376520756863679E-3</v>
      </c>
      <c r="K105" s="270">
        <f t="shared" si="7"/>
        <v>1.7704723414545505E-3</v>
      </c>
      <c r="L105" s="270">
        <f t="shared" si="7"/>
        <v>1.8151940795941733E-3</v>
      </c>
      <c r="M105" s="270">
        <f t="shared" si="7"/>
        <v>1.7255991670864566E-3</v>
      </c>
      <c r="N105" s="270">
        <f t="shared" si="7"/>
        <v>1.7414056078464773E-3</v>
      </c>
      <c r="O105" s="270">
        <f t="shared" si="7"/>
        <v>1.7360211642881444E-3</v>
      </c>
      <c r="P105" s="270">
        <f t="shared" si="7"/>
        <v>1.7907684690090515E-3</v>
      </c>
      <c r="Q105" s="270">
        <f t="shared" si="7"/>
        <v>1.7721682687573323E-3</v>
      </c>
      <c r="R105" s="270">
        <f t="shared" si="7"/>
        <v>1.7932299946168606E-3</v>
      </c>
      <c r="S105" s="270">
        <f t="shared" si="7"/>
        <v>1.8073394733173723E-3</v>
      </c>
      <c r="T105" s="270">
        <f t="shared" si="7"/>
        <v>1.8815744655288678E-3</v>
      </c>
      <c r="U105" s="270">
        <f t="shared" si="7"/>
        <v>1.883856649573472E-3</v>
      </c>
      <c r="V105" s="270">
        <f t="shared" si="7"/>
        <v>1.8938252806386508E-3</v>
      </c>
      <c r="W105" s="270">
        <f t="shared" si="7"/>
        <v>1.8908228666726676E-3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0.20668209029423573</v>
      </c>
      <c r="C106" s="271">
        <f t="shared" si="8"/>
        <v>0.20598354216958067</v>
      </c>
      <c r="D106" s="271">
        <f t="shared" si="8"/>
        <v>0.20606518965505005</v>
      </c>
      <c r="E106" s="271">
        <f t="shared" si="8"/>
        <v>0.20607633499015596</v>
      </c>
      <c r="F106" s="271">
        <f t="shared" si="8"/>
        <v>0.21258457193314181</v>
      </c>
      <c r="G106" s="271">
        <f t="shared" si="8"/>
        <v>0.21271180863284087</v>
      </c>
      <c r="H106" s="271">
        <f t="shared" si="8"/>
        <v>0.2073883607109912</v>
      </c>
      <c r="I106" s="271">
        <f t="shared" si="8"/>
        <v>0.20682546346277972</v>
      </c>
      <c r="J106" s="271">
        <f t="shared" si="8"/>
        <v>0.21007818505425643</v>
      </c>
      <c r="K106" s="271">
        <f t="shared" si="8"/>
        <v>0.2104182831030495</v>
      </c>
      <c r="L106" s="271">
        <f t="shared" si="8"/>
        <v>0.20957892316735943</v>
      </c>
      <c r="M106" s="271">
        <f t="shared" si="8"/>
        <v>0.21268536744987979</v>
      </c>
      <c r="N106" s="271">
        <f t="shared" si="8"/>
        <v>0.21365666408974071</v>
      </c>
      <c r="O106" s="271">
        <f t="shared" si="8"/>
        <v>0.21335936247271309</v>
      </c>
      <c r="P106" s="271">
        <f t="shared" si="8"/>
        <v>0.21228519115990063</v>
      </c>
      <c r="Q106" s="271">
        <f t="shared" si="8"/>
        <v>0.21455003011938917</v>
      </c>
      <c r="R106" s="271">
        <f t="shared" si="8"/>
        <v>0.21329460312565074</v>
      </c>
      <c r="S106" s="271">
        <f t="shared" si="8"/>
        <v>0.21269178109678807</v>
      </c>
      <c r="T106" s="271">
        <f t="shared" si="8"/>
        <v>0.2138440524919053</v>
      </c>
      <c r="U106" s="271">
        <f t="shared" si="8"/>
        <v>0.21398629774559919</v>
      </c>
      <c r="V106" s="271">
        <f t="shared" si="8"/>
        <v>0.21333278922870727</v>
      </c>
      <c r="W106" s="271">
        <f t="shared" si="8"/>
        <v>0.21268326080118644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0.41382810352109001</v>
      </c>
      <c r="C107" s="271">
        <f t="shared" si="9"/>
        <v>0.39948812939914247</v>
      </c>
      <c r="D107" s="271">
        <f t="shared" si="9"/>
        <v>0.39994079013645289</v>
      </c>
      <c r="E107" s="271">
        <f t="shared" si="9"/>
        <v>0.41073653339227478</v>
      </c>
      <c r="F107" s="271">
        <f t="shared" si="9"/>
        <v>0.38047078539335599</v>
      </c>
      <c r="G107" s="271">
        <f t="shared" si="9"/>
        <v>0.38523545323911285</v>
      </c>
      <c r="H107" s="271">
        <f t="shared" si="9"/>
        <v>0.40247857174303897</v>
      </c>
      <c r="I107" s="271">
        <f t="shared" si="9"/>
        <v>0.38147874722554564</v>
      </c>
      <c r="J107" s="271">
        <f t="shared" si="9"/>
        <v>0.36880446158529373</v>
      </c>
      <c r="K107" s="271">
        <f t="shared" si="9"/>
        <v>0.37913037661889637</v>
      </c>
      <c r="L107" s="271">
        <f t="shared" si="9"/>
        <v>0.37165076550884024</v>
      </c>
      <c r="M107" s="271">
        <f t="shared" si="9"/>
        <v>0.38595147937151836</v>
      </c>
      <c r="N107" s="271">
        <f t="shared" si="9"/>
        <v>0.37946361197462858</v>
      </c>
      <c r="O107" s="271">
        <f t="shared" si="9"/>
        <v>0.38420333523452282</v>
      </c>
      <c r="P107" s="271">
        <f t="shared" si="9"/>
        <v>0.37347421535403197</v>
      </c>
      <c r="Q107" s="271">
        <f t="shared" si="9"/>
        <v>0.376142940359175</v>
      </c>
      <c r="R107" s="271">
        <f t="shared" si="9"/>
        <v>0.3733601029731482</v>
      </c>
      <c r="S107" s="271">
        <f t="shared" si="9"/>
        <v>0.37126019189400977</v>
      </c>
      <c r="T107" s="271">
        <f t="shared" si="9"/>
        <v>0.37399914396293565</v>
      </c>
      <c r="U107" s="271">
        <f t="shared" si="9"/>
        <v>0.37443730156472332</v>
      </c>
      <c r="V107" s="271">
        <f t="shared" si="9"/>
        <v>0.37299377197774231</v>
      </c>
      <c r="W107" s="271">
        <f t="shared" si="9"/>
        <v>0.3730113674997666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0.21255581372586643</v>
      </c>
      <c r="C108" s="271">
        <f t="shared" si="10"/>
        <v>0.22186056911383453</v>
      </c>
      <c r="D108" s="271">
        <f t="shared" si="10"/>
        <v>0.22140196509348911</v>
      </c>
      <c r="E108" s="271">
        <f t="shared" si="10"/>
        <v>0.21413770143680849</v>
      </c>
      <c r="F108" s="271">
        <f t="shared" si="10"/>
        <v>0.22782265343550862</v>
      </c>
      <c r="G108" s="271">
        <f t="shared" si="10"/>
        <v>0.22462353866554091</v>
      </c>
      <c r="H108" s="271">
        <f t="shared" si="10"/>
        <v>0.21803604989549402</v>
      </c>
      <c r="I108" s="271">
        <f t="shared" si="10"/>
        <v>0.23146704348121397</v>
      </c>
      <c r="J108" s="271">
        <f t="shared" si="10"/>
        <v>0.23716476843250481</v>
      </c>
      <c r="K108" s="271">
        <f t="shared" si="10"/>
        <v>0.22863101670124045</v>
      </c>
      <c r="L108" s="271">
        <f t="shared" si="10"/>
        <v>0.23446729854576182</v>
      </c>
      <c r="M108" s="271">
        <f t="shared" si="10"/>
        <v>0.22274558641399736</v>
      </c>
      <c r="N108" s="271">
        <f t="shared" si="10"/>
        <v>0.22496331236583644</v>
      </c>
      <c r="O108" s="271">
        <f t="shared" si="10"/>
        <v>0.22325203769157412</v>
      </c>
      <c r="P108" s="271">
        <f t="shared" si="10"/>
        <v>0.23029307712572</v>
      </c>
      <c r="Q108" s="271">
        <f t="shared" si="10"/>
        <v>0.2278999113777741</v>
      </c>
      <c r="R108" s="271">
        <f t="shared" si="10"/>
        <v>0.23060775468261022</v>
      </c>
      <c r="S108" s="271">
        <f t="shared" si="10"/>
        <v>0.23243986237100983</v>
      </c>
      <c r="T108" s="271">
        <f t="shared" si="10"/>
        <v>0.22969006998831548</v>
      </c>
      <c r="U108" s="271">
        <f t="shared" si="10"/>
        <v>0.22919545111607192</v>
      </c>
      <c r="V108" s="271">
        <f t="shared" si="10"/>
        <v>0.23060923934372651</v>
      </c>
      <c r="W108" s="271">
        <f t="shared" si="10"/>
        <v>0.22912144069589524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0.13072460929001084</v>
      </c>
      <c r="C109" s="272">
        <f t="shared" si="11"/>
        <v>0.13145792557403174</v>
      </c>
      <c r="D109" s="272">
        <f t="shared" si="11"/>
        <v>0.12909059745855167</v>
      </c>
      <c r="E109" s="272">
        <f t="shared" si="11"/>
        <v>0.13055076158978465</v>
      </c>
      <c r="F109" s="272">
        <f t="shared" si="11"/>
        <v>0.13310571587180536</v>
      </c>
      <c r="G109" s="272">
        <f t="shared" si="11"/>
        <v>0.1170111962133651</v>
      </c>
      <c r="H109" s="272">
        <f t="shared" si="11"/>
        <v>0.12106823681808909</v>
      </c>
      <c r="I109" s="272">
        <f t="shared" si="11"/>
        <v>0.12874417319230616</v>
      </c>
      <c r="J109" s="272">
        <f t="shared" si="11"/>
        <v>0.13428851777990738</v>
      </c>
      <c r="K109" s="272">
        <f t="shared" si="11"/>
        <v>0.12242712269270828</v>
      </c>
      <c r="L109" s="272">
        <f t="shared" si="11"/>
        <v>0.12725719464378377</v>
      </c>
      <c r="M109" s="272">
        <f t="shared" si="11"/>
        <v>0.12087030104113386</v>
      </c>
      <c r="N109" s="272">
        <f t="shared" si="11"/>
        <v>0.11964287478165569</v>
      </c>
      <c r="O109" s="272">
        <f t="shared" si="11"/>
        <v>0.11640853688554816</v>
      </c>
      <c r="P109" s="272">
        <f t="shared" si="11"/>
        <v>0.11672432153502338</v>
      </c>
      <c r="Q109" s="272">
        <f t="shared" si="11"/>
        <v>0.11972720645640529</v>
      </c>
      <c r="R109" s="272">
        <f t="shared" si="11"/>
        <v>0.11640915792774677</v>
      </c>
      <c r="S109" s="272">
        <f t="shared" si="11"/>
        <v>0.12064771819277562</v>
      </c>
      <c r="T109" s="272">
        <f t="shared" si="11"/>
        <v>0.11971101079859983</v>
      </c>
      <c r="U109" s="272">
        <f t="shared" si="11"/>
        <v>0.11978371693525555</v>
      </c>
      <c r="V109" s="272">
        <f t="shared" si="11"/>
        <v>0.12524645323817973</v>
      </c>
      <c r="W109" s="272">
        <f t="shared" si="11"/>
        <v>0.12101184479306014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8.1831204435855509E-2</v>
      </c>
      <c r="C110" s="272">
        <f t="shared" si="12"/>
        <v>9.040264353980286E-2</v>
      </c>
      <c r="D110" s="272">
        <f t="shared" si="12"/>
        <v>9.2311367634937497E-2</v>
      </c>
      <c r="E110" s="272">
        <f t="shared" si="12"/>
        <v>8.358693984702395E-2</v>
      </c>
      <c r="F110" s="272">
        <f t="shared" si="12"/>
        <v>9.4716937563703335E-2</v>
      </c>
      <c r="G110" s="272">
        <f t="shared" si="12"/>
        <v>0.10761234245217578</v>
      </c>
      <c r="H110" s="272">
        <f t="shared" si="12"/>
        <v>9.6967813077404943E-2</v>
      </c>
      <c r="I110" s="272">
        <f t="shared" si="12"/>
        <v>0.10272287028890779</v>
      </c>
      <c r="J110" s="272">
        <f t="shared" si="12"/>
        <v>0.10287625065259744</v>
      </c>
      <c r="K110" s="272">
        <f t="shared" si="12"/>
        <v>0.10620389400853221</v>
      </c>
      <c r="L110" s="272">
        <f t="shared" si="12"/>
        <v>0.10721010390197801</v>
      </c>
      <c r="M110" s="272">
        <f t="shared" si="12"/>
        <v>0.10187528537286347</v>
      </c>
      <c r="N110" s="272">
        <f t="shared" si="12"/>
        <v>0.10532043758418085</v>
      </c>
      <c r="O110" s="272">
        <f t="shared" si="12"/>
        <v>0.10684350080602592</v>
      </c>
      <c r="P110" s="272">
        <f t="shared" si="12"/>
        <v>0.11356875559069667</v>
      </c>
      <c r="Q110" s="272">
        <f t="shared" si="12"/>
        <v>0.10817270492136884</v>
      </c>
      <c r="R110" s="272">
        <f t="shared" si="12"/>
        <v>0.11419859675486344</v>
      </c>
      <c r="S110" s="272">
        <f t="shared" si="12"/>
        <v>0.11179214417823416</v>
      </c>
      <c r="T110" s="272">
        <f t="shared" si="12"/>
        <v>0.10997905918971575</v>
      </c>
      <c r="U110" s="272">
        <f t="shared" si="12"/>
        <v>0.10941173418081636</v>
      </c>
      <c r="V110" s="272">
        <f t="shared" si="12"/>
        <v>0.10536278610554678</v>
      </c>
      <c r="W110" s="272">
        <f t="shared" si="12"/>
        <v>0.10810959590283513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0.13020310852840261</v>
      </c>
      <c r="C111" s="271">
        <f t="shared" si="13"/>
        <v>0.13367176288426624</v>
      </c>
      <c r="D111" s="271">
        <f t="shared" si="13"/>
        <v>0.13356159882658958</v>
      </c>
      <c r="E111" s="271">
        <f t="shared" si="13"/>
        <v>0.13193503899466133</v>
      </c>
      <c r="F111" s="271">
        <f t="shared" si="13"/>
        <v>0.13882941221658801</v>
      </c>
      <c r="G111" s="271">
        <f t="shared" si="13"/>
        <v>0.13715757463536632</v>
      </c>
      <c r="H111" s="271">
        <f t="shared" si="13"/>
        <v>0.1335493315415518</v>
      </c>
      <c r="I111" s="271">
        <f t="shared" si="13"/>
        <v>0.13874414772661933</v>
      </c>
      <c r="J111" s="271">
        <f t="shared" si="13"/>
        <v>0.14147210284593276</v>
      </c>
      <c r="K111" s="271">
        <f t="shared" si="13"/>
        <v>0.14110461646268571</v>
      </c>
      <c r="L111" s="271">
        <f t="shared" si="13"/>
        <v>0.14210180081170515</v>
      </c>
      <c r="M111" s="271">
        <f t="shared" si="13"/>
        <v>0.13911266614663695</v>
      </c>
      <c r="N111" s="271">
        <f t="shared" si="13"/>
        <v>0.14186948636711688</v>
      </c>
      <c r="O111" s="271">
        <f t="shared" si="13"/>
        <v>0.13924552105706126</v>
      </c>
      <c r="P111" s="271">
        <f t="shared" si="13"/>
        <v>0.14223732223075308</v>
      </c>
      <c r="Q111" s="271">
        <f t="shared" si="13"/>
        <v>0.14049095327102951</v>
      </c>
      <c r="R111" s="271">
        <f t="shared" si="13"/>
        <v>0.14090726698190387</v>
      </c>
      <c r="S111" s="271">
        <f t="shared" si="13"/>
        <v>0.14150441266527441</v>
      </c>
      <c r="T111" s="271">
        <f t="shared" si="13"/>
        <v>0.14087571756190678</v>
      </c>
      <c r="U111" s="271">
        <f t="shared" si="13"/>
        <v>0.14092084143157935</v>
      </c>
      <c r="V111" s="271">
        <f t="shared" si="13"/>
        <v>0.14162146995633121</v>
      </c>
      <c r="W111" s="271">
        <f t="shared" si="13"/>
        <v>0.14393314054370013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5.2696194473822199E-2</v>
      </c>
      <c r="C112" s="272">
        <f t="shared" si="14"/>
        <v>5.3044871820742689E-2</v>
      </c>
      <c r="D112" s="272">
        <f t="shared" si="14"/>
        <v>5.2098667970621931E-2</v>
      </c>
      <c r="E112" s="272">
        <f t="shared" si="14"/>
        <v>5.2721432530517434E-2</v>
      </c>
      <c r="F112" s="272">
        <f t="shared" si="14"/>
        <v>5.3741706127933851E-2</v>
      </c>
      <c r="G112" s="272">
        <f t="shared" si="14"/>
        <v>4.7240743042231172E-2</v>
      </c>
      <c r="H112" s="272">
        <f t="shared" si="14"/>
        <v>4.8840187843796387E-2</v>
      </c>
      <c r="I112" s="272">
        <f t="shared" si="14"/>
        <v>5.1964248359724179E-2</v>
      </c>
      <c r="J112" s="272">
        <f t="shared" si="14"/>
        <v>5.4241255079919164E-2</v>
      </c>
      <c r="K112" s="272">
        <f t="shared" si="14"/>
        <v>4.9446980420824953E-2</v>
      </c>
      <c r="L112" s="272">
        <f t="shared" si="14"/>
        <v>5.1402349014321815E-2</v>
      </c>
      <c r="M112" s="272">
        <f t="shared" si="14"/>
        <v>4.8854656585226613E-2</v>
      </c>
      <c r="N112" s="272">
        <f t="shared" si="14"/>
        <v>4.8279263299698776E-2</v>
      </c>
      <c r="O112" s="272">
        <f t="shared" si="14"/>
        <v>4.7074061732201716E-2</v>
      </c>
      <c r="P112" s="272">
        <f t="shared" si="14"/>
        <v>4.7201760838136687E-2</v>
      </c>
      <c r="Q112" s="272">
        <f t="shared" si="14"/>
        <v>4.8416087501333312E-2</v>
      </c>
      <c r="R112" s="272">
        <f t="shared" si="14"/>
        <v>4.707431287339444E-2</v>
      </c>
      <c r="S112" s="272">
        <f t="shared" si="14"/>
        <v>4.8749234242759266E-2</v>
      </c>
      <c r="T112" s="272">
        <f t="shared" si="14"/>
        <v>4.8409538193046053E-2</v>
      </c>
      <c r="U112" s="272">
        <f t="shared" si="14"/>
        <v>4.8438939586249799E-2</v>
      </c>
      <c r="V112" s="272">
        <f t="shared" si="14"/>
        <v>5.0647997382444084E-2</v>
      </c>
      <c r="W112" s="272">
        <f t="shared" si="14"/>
        <v>4.8935578133044423E-2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4.429317767399623E-2</v>
      </c>
      <c r="C113" s="272">
        <f t="shared" si="15"/>
        <v>4.3981588275438237E-2</v>
      </c>
      <c r="D113" s="272">
        <f t="shared" si="15"/>
        <v>4.4053790208381231E-2</v>
      </c>
      <c r="E113" s="272">
        <f t="shared" si="15"/>
        <v>4.5359363187252241E-2</v>
      </c>
      <c r="F113" s="272">
        <f t="shared" si="15"/>
        <v>4.6720016620501639E-2</v>
      </c>
      <c r="G113" s="272">
        <f t="shared" si="15"/>
        <v>4.6338139146727318E-2</v>
      </c>
      <c r="H113" s="272">
        <f t="shared" si="15"/>
        <v>4.5405333847859712E-2</v>
      </c>
      <c r="I113" s="272">
        <f t="shared" si="15"/>
        <v>4.5161575917231557E-2</v>
      </c>
      <c r="J113" s="272">
        <f t="shared" si="15"/>
        <v>4.5577878269887864E-2</v>
      </c>
      <c r="K113" s="272">
        <f t="shared" si="15"/>
        <v>4.8661291684343411E-2</v>
      </c>
      <c r="L113" s="272">
        <f t="shared" si="15"/>
        <v>4.7296825438999504E-2</v>
      </c>
      <c r="M113" s="272">
        <f t="shared" si="15"/>
        <v>4.904234009222283E-2</v>
      </c>
      <c r="N113" s="272">
        <f t="shared" si="15"/>
        <v>5.0918054903202781E-2</v>
      </c>
      <c r="O113" s="272">
        <f t="shared" si="15"/>
        <v>4.8965370775078849E-2</v>
      </c>
      <c r="P113" s="272">
        <f t="shared" si="15"/>
        <v>4.9109869389614369E-2</v>
      </c>
      <c r="Q113" s="272">
        <f t="shared" si="15"/>
        <v>4.8331264780927703E-2</v>
      </c>
      <c r="R113" s="272">
        <f t="shared" si="15"/>
        <v>4.7652562728324965E-2</v>
      </c>
      <c r="S113" s="272">
        <f t="shared" si="15"/>
        <v>4.7515873279499833E-2</v>
      </c>
      <c r="T113" s="272">
        <f t="shared" si="15"/>
        <v>4.7992112774962306E-2</v>
      </c>
      <c r="U113" s="272">
        <f t="shared" si="15"/>
        <v>4.8237253928150779E-2</v>
      </c>
      <c r="V113" s="272">
        <f t="shared" si="15"/>
        <v>4.8366165325572863E-2</v>
      </c>
      <c r="W113" s="272">
        <f t="shared" si="15"/>
        <v>5.127948186835786E-2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3.321373638058419E-2</v>
      </c>
      <c r="C114" s="273">
        <f t="shared" si="16"/>
        <v>3.6645302788085303E-2</v>
      </c>
      <c r="D114" s="273">
        <f t="shared" si="16"/>
        <v>3.7409140647586395E-2</v>
      </c>
      <c r="E114" s="273">
        <f t="shared" si="16"/>
        <v>3.3854243276891655E-2</v>
      </c>
      <c r="F114" s="273">
        <f t="shared" si="16"/>
        <v>3.8367689468152513E-2</v>
      </c>
      <c r="G114" s="273">
        <f t="shared" si="16"/>
        <v>4.3578692446407816E-2</v>
      </c>
      <c r="H114" s="273">
        <f t="shared" si="16"/>
        <v>3.930380984989567E-2</v>
      </c>
      <c r="I114" s="273">
        <f t="shared" si="16"/>
        <v>4.1618323449663611E-2</v>
      </c>
      <c r="J114" s="273">
        <f t="shared" si="16"/>
        <v>4.1652969496125722E-2</v>
      </c>
      <c r="K114" s="273">
        <f t="shared" si="16"/>
        <v>4.2996344357517348E-2</v>
      </c>
      <c r="L114" s="273">
        <f t="shared" si="16"/>
        <v>4.3402626358383843E-2</v>
      </c>
      <c r="M114" s="273">
        <f t="shared" si="16"/>
        <v>4.1215669469187491E-2</v>
      </c>
      <c r="N114" s="273">
        <f t="shared" si="16"/>
        <v>4.2672168164215339E-2</v>
      </c>
      <c r="O114" s="273">
        <f t="shared" si="16"/>
        <v>4.3206088549780711E-2</v>
      </c>
      <c r="P114" s="273">
        <f t="shared" si="16"/>
        <v>4.5925692003002047E-2</v>
      </c>
      <c r="Q114" s="273">
        <f t="shared" si="16"/>
        <v>4.3743600988768505E-2</v>
      </c>
      <c r="R114" s="273">
        <f t="shared" si="16"/>
        <v>4.6180391380184461E-2</v>
      </c>
      <c r="S114" s="273">
        <f t="shared" si="16"/>
        <v>4.5239305143015301E-2</v>
      </c>
      <c r="T114" s="273">
        <f t="shared" si="16"/>
        <v>4.4474066593898388E-2</v>
      </c>
      <c r="U114" s="273">
        <f t="shared" si="16"/>
        <v>4.4244647917178775E-2</v>
      </c>
      <c r="V114" s="273">
        <f t="shared" si="16"/>
        <v>4.2607307248314276E-2</v>
      </c>
      <c r="W114" s="273">
        <f t="shared" si="16"/>
        <v>4.3718080542297831E-2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0.99999999999999956</v>
      </c>
      <c r="C117" s="234">
        <f t="shared" si="17"/>
        <v>0.99999999999999978</v>
      </c>
      <c r="D117" s="234">
        <f t="shared" si="17"/>
        <v>1</v>
      </c>
      <c r="E117" s="234">
        <f t="shared" si="17"/>
        <v>0.99999999999999978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1.0000000000000002</v>
      </c>
      <c r="I117" s="234">
        <f t="shared" si="17"/>
        <v>1</v>
      </c>
      <c r="J117" s="234">
        <f t="shared" si="17"/>
        <v>0.99999999999999978</v>
      </c>
      <c r="K117" s="234">
        <f t="shared" si="17"/>
        <v>1.0000000000000002</v>
      </c>
      <c r="L117" s="234">
        <f t="shared" si="17"/>
        <v>1.0000000000000002</v>
      </c>
      <c r="M117" s="234">
        <f t="shared" si="17"/>
        <v>0.99999999999999978</v>
      </c>
      <c r="N117" s="234">
        <f t="shared" si="17"/>
        <v>1.0000000000000004</v>
      </c>
      <c r="O117" s="234">
        <f t="shared" si="17"/>
        <v>1.0000000000000004</v>
      </c>
      <c r="P117" s="234">
        <f t="shared" si="17"/>
        <v>1</v>
      </c>
      <c r="Q117" s="234">
        <f t="shared" si="17"/>
        <v>1</v>
      </c>
      <c r="R117" s="234">
        <f t="shared" si="17"/>
        <v>1.0000000000000002</v>
      </c>
      <c r="S117" s="234">
        <f t="shared" si="17"/>
        <v>1</v>
      </c>
      <c r="T117" s="234">
        <f t="shared" si="17"/>
        <v>0.99999999999999978</v>
      </c>
      <c r="U117" s="234">
        <f t="shared" si="17"/>
        <v>0.99999999999999978</v>
      </c>
      <c r="V117" s="234">
        <f t="shared" si="17"/>
        <v>1.0000000000000004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2.4499890096176856E-3</v>
      </c>
      <c r="C118" s="268">
        <f t="shared" si="18"/>
        <v>2.498552414713986E-3</v>
      </c>
      <c r="D118" s="268">
        <f t="shared" si="18"/>
        <v>2.5016363015333493E-3</v>
      </c>
      <c r="E118" s="268">
        <f t="shared" si="18"/>
        <v>2.4565205928605716E-3</v>
      </c>
      <c r="F118" s="268">
        <f t="shared" si="18"/>
        <v>2.5049076188561124E-3</v>
      </c>
      <c r="G118" s="268">
        <f t="shared" si="18"/>
        <v>2.5177500219149174E-3</v>
      </c>
      <c r="H118" s="268">
        <f t="shared" si="18"/>
        <v>2.492119715205853E-3</v>
      </c>
      <c r="I118" s="268">
        <f t="shared" si="18"/>
        <v>2.5450228720265071E-3</v>
      </c>
      <c r="J118" s="268">
        <f t="shared" si="18"/>
        <v>2.5501633191544327E-3</v>
      </c>
      <c r="K118" s="268">
        <f t="shared" si="18"/>
        <v>2.5140172105479444E-3</v>
      </c>
      <c r="L118" s="268">
        <f t="shared" si="18"/>
        <v>2.5494430690710681E-3</v>
      </c>
      <c r="M118" s="268">
        <f t="shared" si="18"/>
        <v>2.4912071486963964E-3</v>
      </c>
      <c r="N118" s="268">
        <f t="shared" si="18"/>
        <v>2.4964283021469123E-3</v>
      </c>
      <c r="O118" s="268">
        <f t="shared" si="18"/>
        <v>2.5046327316507466E-3</v>
      </c>
      <c r="P118" s="268">
        <f t="shared" si="18"/>
        <v>2.5414385280159773E-3</v>
      </c>
      <c r="Q118" s="268">
        <f t="shared" si="18"/>
        <v>2.5207893064047569E-3</v>
      </c>
      <c r="R118" s="268">
        <f t="shared" si="18"/>
        <v>2.5461127987665708E-3</v>
      </c>
      <c r="S118" s="268">
        <f t="shared" si="18"/>
        <v>2.5494558089818376E-3</v>
      </c>
      <c r="T118" s="268">
        <f t="shared" si="18"/>
        <v>2.5364619675496613E-3</v>
      </c>
      <c r="U118" s="268">
        <f t="shared" si="18"/>
        <v>2.5327935733260214E-3</v>
      </c>
      <c r="V118" s="268">
        <f t="shared" si="18"/>
        <v>2.5260895740924117E-3</v>
      </c>
      <c r="W118" s="268">
        <f t="shared" si="18"/>
        <v>2.5199279319886112E-3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1.8102822696442625E-3</v>
      </c>
      <c r="C119" s="269">
        <f t="shared" si="19"/>
        <v>1.8461654800808278E-3</v>
      </c>
      <c r="D119" s="269">
        <f t="shared" si="19"/>
        <v>1.8484441456620897E-3</v>
      </c>
      <c r="E119" s="269">
        <f t="shared" si="19"/>
        <v>1.8151084175538593E-3</v>
      </c>
      <c r="F119" s="269">
        <f t="shared" si="19"/>
        <v>1.8508613025246426E-3</v>
      </c>
      <c r="G119" s="269">
        <f t="shared" si="19"/>
        <v>1.8603504775640887E-3</v>
      </c>
      <c r="H119" s="269">
        <f t="shared" si="19"/>
        <v>1.8414123967731848E-3</v>
      </c>
      <c r="I119" s="269">
        <f t="shared" si="19"/>
        <v>1.8805022238804437E-3</v>
      </c>
      <c r="J119" s="269">
        <f t="shared" si="19"/>
        <v>1.8843004696101986E-3</v>
      </c>
      <c r="K119" s="269">
        <f t="shared" si="19"/>
        <v>1.8575923255042088E-3</v>
      </c>
      <c r="L119" s="269">
        <f t="shared" si="19"/>
        <v>1.8837682811185343E-3</v>
      </c>
      <c r="M119" s="269">
        <f t="shared" si="19"/>
        <v>1.8407381068210849E-3</v>
      </c>
      <c r="N119" s="269">
        <f t="shared" si="19"/>
        <v>1.8445959859713413E-3</v>
      </c>
      <c r="O119" s="269">
        <f t="shared" si="19"/>
        <v>1.8506581900077806E-3</v>
      </c>
      <c r="P119" s="269">
        <f t="shared" si="19"/>
        <v>1.8778537734649133E-3</v>
      </c>
      <c r="Q119" s="269">
        <f t="shared" si="19"/>
        <v>1.8625961867500325E-3</v>
      </c>
      <c r="R119" s="269">
        <f t="shared" si="19"/>
        <v>1.88130756424932E-3</v>
      </c>
      <c r="S119" s="269">
        <f t="shared" si="19"/>
        <v>1.8837776945626321E-3</v>
      </c>
      <c r="T119" s="269">
        <f t="shared" si="19"/>
        <v>1.8741766226121469E-3</v>
      </c>
      <c r="U119" s="269">
        <f t="shared" si="19"/>
        <v>1.87146606799535E-3</v>
      </c>
      <c r="V119" s="269">
        <f t="shared" si="19"/>
        <v>1.8665125229383435E-3</v>
      </c>
      <c r="W119" s="269">
        <f t="shared" si="19"/>
        <v>1.8619597223304149E-3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4.5257056741106569E-2</v>
      </c>
      <c r="C120" s="269">
        <f t="shared" si="20"/>
        <v>4.6154137002020701E-2</v>
      </c>
      <c r="D120" s="269">
        <f t="shared" si="20"/>
        <v>4.6211103641552238E-2</v>
      </c>
      <c r="E120" s="269">
        <f t="shared" si="20"/>
        <v>4.5377710438846509E-2</v>
      </c>
      <c r="F120" s="269">
        <f t="shared" si="20"/>
        <v>4.6271532563116065E-2</v>
      </c>
      <c r="G120" s="269">
        <f t="shared" si="20"/>
        <v>4.6508761939102201E-2</v>
      </c>
      <c r="H120" s="269">
        <f t="shared" si="20"/>
        <v>4.603530991932963E-2</v>
      </c>
      <c r="I120" s="269">
        <f t="shared" si="20"/>
        <v>4.7012555597011091E-2</v>
      </c>
      <c r="J120" s="269">
        <f t="shared" si="20"/>
        <v>4.7107511740254973E-2</v>
      </c>
      <c r="K120" s="269">
        <f t="shared" si="20"/>
        <v>4.6439808137605225E-2</v>
      </c>
      <c r="L120" s="269">
        <f t="shared" si="20"/>
        <v>4.709420702796336E-2</v>
      </c>
      <c r="M120" s="269">
        <f t="shared" si="20"/>
        <v>4.6018452670527121E-2</v>
      </c>
      <c r="N120" s="269">
        <f t="shared" si="20"/>
        <v>4.6114899649283517E-2</v>
      </c>
      <c r="O120" s="269">
        <f t="shared" si="20"/>
        <v>4.6266454750194516E-2</v>
      </c>
      <c r="P120" s="269">
        <f t="shared" si="20"/>
        <v>4.6946344336622835E-2</v>
      </c>
      <c r="Q120" s="269">
        <f t="shared" si="20"/>
        <v>4.6564904668750816E-2</v>
      </c>
      <c r="R120" s="269">
        <f t="shared" si="20"/>
        <v>4.7032689106233004E-2</v>
      </c>
      <c r="S120" s="269">
        <f t="shared" si="20"/>
        <v>4.7094442364065826E-2</v>
      </c>
      <c r="T120" s="269">
        <f t="shared" si="20"/>
        <v>4.6854415565303668E-2</v>
      </c>
      <c r="U120" s="269">
        <f t="shared" si="20"/>
        <v>4.678665169988374E-2</v>
      </c>
      <c r="V120" s="269">
        <f t="shared" si="20"/>
        <v>4.6662813073458584E-2</v>
      </c>
      <c r="W120" s="269">
        <f t="shared" si="20"/>
        <v>4.6548993058260407E-2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1.1314264185276644E-3</v>
      </c>
      <c r="C121" s="269">
        <f t="shared" si="21"/>
        <v>1.1538534250505178E-3</v>
      </c>
      <c r="D121" s="269">
        <f t="shared" si="21"/>
        <v>1.1552775910388061E-3</v>
      </c>
      <c r="E121" s="269">
        <f t="shared" si="21"/>
        <v>1.1344427609711629E-3</v>
      </c>
      <c r="F121" s="269">
        <f t="shared" si="21"/>
        <v>1.1567883140779019E-3</v>
      </c>
      <c r="G121" s="269">
        <f t="shared" si="21"/>
        <v>1.1627190484775555E-3</v>
      </c>
      <c r="H121" s="269">
        <f t="shared" si="21"/>
        <v>1.1508827479832409E-3</v>
      </c>
      <c r="I121" s="269">
        <f t="shared" si="21"/>
        <v>1.1753138899252777E-3</v>
      </c>
      <c r="J121" s="269">
        <f t="shared" si="21"/>
        <v>1.1776877935063745E-3</v>
      </c>
      <c r="K121" s="269">
        <f t="shared" si="21"/>
        <v>1.1609952034401317E-3</v>
      </c>
      <c r="L121" s="269">
        <f t="shared" si="21"/>
        <v>1.1773551756990843E-3</v>
      </c>
      <c r="M121" s="269">
        <f t="shared" si="21"/>
        <v>1.1504613167631782E-3</v>
      </c>
      <c r="N121" s="269">
        <f t="shared" si="21"/>
        <v>1.1528724912320885E-3</v>
      </c>
      <c r="O121" s="269">
        <f t="shared" si="21"/>
        <v>1.1566613687548639E-3</v>
      </c>
      <c r="P121" s="269">
        <f t="shared" si="21"/>
        <v>1.1736586084155713E-3</v>
      </c>
      <c r="Q121" s="269">
        <f t="shared" si="21"/>
        <v>1.164122616718771E-3</v>
      </c>
      <c r="R121" s="269">
        <f t="shared" si="21"/>
        <v>1.1758172276558252E-3</v>
      </c>
      <c r="S121" s="269">
        <f t="shared" si="21"/>
        <v>1.1773610591016464E-3</v>
      </c>
      <c r="T121" s="269">
        <f t="shared" si="21"/>
        <v>1.1713603891325924E-3</v>
      </c>
      <c r="U121" s="269">
        <f t="shared" si="21"/>
        <v>1.1696662924970944E-3</v>
      </c>
      <c r="V121" s="269">
        <f t="shared" si="21"/>
        <v>1.1665703268364659E-3</v>
      </c>
      <c r="W121" s="269">
        <f t="shared" si="21"/>
        <v>1.1637248264565103E-3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1.7521239214399738E-3</v>
      </c>
      <c r="C122" s="270">
        <f t="shared" si="22"/>
        <v>1.7552319095781848E-3</v>
      </c>
      <c r="D122" s="270">
        <f t="shared" si="22"/>
        <v>1.7526438121384577E-3</v>
      </c>
      <c r="E122" s="270">
        <f t="shared" si="22"/>
        <v>1.7523170474258638E-3</v>
      </c>
      <c r="F122" s="270">
        <f t="shared" si="22"/>
        <v>1.7491441147908522E-3</v>
      </c>
      <c r="G122" s="270">
        <f t="shared" si="22"/>
        <v>1.7346890685735353E-3</v>
      </c>
      <c r="H122" s="270">
        <f t="shared" si="22"/>
        <v>1.742108815457101E-3</v>
      </c>
      <c r="I122" s="270">
        <f t="shared" si="22"/>
        <v>1.7540320305575717E-3</v>
      </c>
      <c r="J122" s="270">
        <f t="shared" si="22"/>
        <v>1.7526327847745932E-3</v>
      </c>
      <c r="K122" s="270">
        <f t="shared" si="22"/>
        <v>1.7371873360268696E-3</v>
      </c>
      <c r="L122" s="270">
        <f t="shared" si="22"/>
        <v>1.7417304293015693E-3</v>
      </c>
      <c r="M122" s="270">
        <f t="shared" si="22"/>
        <v>1.7295751165112376E-3</v>
      </c>
      <c r="N122" s="270">
        <f t="shared" si="22"/>
        <v>1.7250483278155376E-3</v>
      </c>
      <c r="O122" s="270">
        <f t="shared" si="22"/>
        <v>1.7299636379091718E-3</v>
      </c>
      <c r="P122" s="270">
        <f t="shared" si="22"/>
        <v>1.7329193539254457E-3</v>
      </c>
      <c r="Q122" s="270">
        <f t="shared" si="22"/>
        <v>1.7346822187539442E-3</v>
      </c>
      <c r="R122" s="270">
        <f t="shared" si="22"/>
        <v>1.7333858069453645E-3</v>
      </c>
      <c r="S122" s="270">
        <f t="shared" si="22"/>
        <v>1.7380586475352429E-3</v>
      </c>
      <c r="T122" s="270">
        <f t="shared" si="22"/>
        <v>1.8268360542003737E-3</v>
      </c>
      <c r="U122" s="270">
        <f t="shared" si="22"/>
        <v>1.832553147269634E-3</v>
      </c>
      <c r="V122" s="270">
        <f t="shared" si="22"/>
        <v>1.838644593452214E-3</v>
      </c>
      <c r="W122" s="270">
        <f t="shared" si="22"/>
        <v>1.8400423639345215E-3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0.14046650578504249</v>
      </c>
      <c r="C123" s="271">
        <f t="shared" si="23"/>
        <v>0.13380063922955801</v>
      </c>
      <c r="D123" s="271">
        <f t="shared" si="23"/>
        <v>0.13404045036293602</v>
      </c>
      <c r="E123" s="271">
        <f t="shared" si="23"/>
        <v>0.13897419836775751</v>
      </c>
      <c r="F123" s="271">
        <f t="shared" si="23"/>
        <v>0.13336730874386821</v>
      </c>
      <c r="G123" s="271">
        <f t="shared" si="23"/>
        <v>0.13537684462071428</v>
      </c>
      <c r="H123" s="271">
        <f t="shared" si="23"/>
        <v>0.13701942530313338</v>
      </c>
      <c r="I123" s="271">
        <f t="shared" si="23"/>
        <v>0.12792356238554922</v>
      </c>
      <c r="J123" s="271">
        <f t="shared" si="23"/>
        <v>0.12648395520958405</v>
      </c>
      <c r="K123" s="271">
        <f t="shared" si="23"/>
        <v>0.13225197895605106</v>
      </c>
      <c r="L123" s="271">
        <f t="shared" si="23"/>
        <v>0.12736066302363311</v>
      </c>
      <c r="M123" s="271">
        <f t="shared" si="23"/>
        <v>0.13675433099397674</v>
      </c>
      <c r="N123" s="271">
        <f t="shared" si="23"/>
        <v>0.13567411735490362</v>
      </c>
      <c r="O123" s="271">
        <f t="shared" si="23"/>
        <v>0.1364327708950982</v>
      </c>
      <c r="P123" s="271">
        <f t="shared" si="23"/>
        <v>0.13093523736661622</v>
      </c>
      <c r="Q123" s="271">
        <f t="shared" si="23"/>
        <v>0.13393750445606589</v>
      </c>
      <c r="R123" s="271">
        <f t="shared" si="23"/>
        <v>0.13128692195027472</v>
      </c>
      <c r="S123" s="271">
        <f t="shared" si="23"/>
        <v>0.12987853901249224</v>
      </c>
      <c r="T123" s="271">
        <f t="shared" si="23"/>
        <v>0.13209399913550396</v>
      </c>
      <c r="U123" s="271">
        <f t="shared" si="23"/>
        <v>0.13250191349844334</v>
      </c>
      <c r="V123" s="271">
        <f t="shared" si="23"/>
        <v>0.13173275563422929</v>
      </c>
      <c r="W123" s="271">
        <f t="shared" si="23"/>
        <v>0.13204846597347389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0.33612677238874916</v>
      </c>
      <c r="C124" s="271">
        <f t="shared" si="24"/>
        <v>0.34278943926078287</v>
      </c>
      <c r="D124" s="271">
        <f t="shared" si="24"/>
        <v>0.34321253378036476</v>
      </c>
      <c r="E124" s="271">
        <f t="shared" si="24"/>
        <v>0.33702287436528922</v>
      </c>
      <c r="F124" s="271">
        <f t="shared" si="24"/>
        <v>0.34366134286842315</v>
      </c>
      <c r="G124" s="271">
        <f t="shared" si="24"/>
        <v>0.34542325913536404</v>
      </c>
      <c r="H124" s="271">
        <f t="shared" si="24"/>
        <v>0.34190690365963222</v>
      </c>
      <c r="I124" s="271">
        <f t="shared" si="24"/>
        <v>0.34916496370867595</v>
      </c>
      <c r="J124" s="271">
        <f t="shared" si="24"/>
        <v>0.34987020846486139</v>
      </c>
      <c r="K124" s="271">
        <f t="shared" si="24"/>
        <v>0.34491113527203582</v>
      </c>
      <c r="L124" s="271">
        <f t="shared" si="24"/>
        <v>0.34977139359880138</v>
      </c>
      <c r="M124" s="271">
        <f t="shared" si="24"/>
        <v>0.34178170389987428</v>
      </c>
      <c r="N124" s="271">
        <f t="shared" si="24"/>
        <v>0.34249802117745354</v>
      </c>
      <c r="O124" s="271">
        <f t="shared" si="24"/>
        <v>0.34362362965879334</v>
      </c>
      <c r="P124" s="271">
        <f t="shared" si="24"/>
        <v>0.34867320885644587</v>
      </c>
      <c r="Q124" s="271">
        <f t="shared" si="24"/>
        <v>0.3458402344286941</v>
      </c>
      <c r="R124" s="271">
        <f t="shared" si="24"/>
        <v>0.34931449644365536</v>
      </c>
      <c r="S124" s="271">
        <f t="shared" si="24"/>
        <v>0.34977314145361649</v>
      </c>
      <c r="T124" s="271">
        <f t="shared" si="24"/>
        <v>0.34799044856626737</v>
      </c>
      <c r="U124" s="271">
        <f t="shared" si="24"/>
        <v>0.34748716242685967</v>
      </c>
      <c r="V124" s="271">
        <f t="shared" si="24"/>
        <v>0.34656740580115913</v>
      </c>
      <c r="W124" s="271">
        <f t="shared" si="24"/>
        <v>0.34572205797925665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0.35734393489272731</v>
      </c>
      <c r="C125" s="271">
        <f t="shared" si="25"/>
        <v>0.35800058175644567</v>
      </c>
      <c r="D125" s="271">
        <f t="shared" si="25"/>
        <v>0.35734299500566824</v>
      </c>
      <c r="E125" s="271">
        <f t="shared" si="25"/>
        <v>0.35719233402494133</v>
      </c>
      <c r="F125" s="271">
        <f t="shared" si="25"/>
        <v>0.35660192201134217</v>
      </c>
      <c r="G125" s="271">
        <f t="shared" si="25"/>
        <v>0.35337402211316665</v>
      </c>
      <c r="H125" s="271">
        <f t="shared" si="25"/>
        <v>0.35492759090031184</v>
      </c>
      <c r="I125" s="271">
        <f t="shared" si="25"/>
        <v>0.35732697156550836</v>
      </c>
      <c r="J125" s="271">
        <f t="shared" si="25"/>
        <v>0.35821815371584692</v>
      </c>
      <c r="K125" s="271">
        <f t="shared" si="25"/>
        <v>0.35527318662031648</v>
      </c>
      <c r="L125" s="271">
        <f t="shared" si="25"/>
        <v>0.35629516442982306</v>
      </c>
      <c r="M125" s="271">
        <f t="shared" si="25"/>
        <v>0.35357242652834053</v>
      </c>
      <c r="N125" s="271">
        <f t="shared" si="25"/>
        <v>0.35292530715685749</v>
      </c>
      <c r="O125" s="271">
        <f t="shared" si="25"/>
        <v>0.35232800641297563</v>
      </c>
      <c r="P125" s="271">
        <f t="shared" si="25"/>
        <v>0.35293080894301032</v>
      </c>
      <c r="Q125" s="271">
        <f t="shared" si="25"/>
        <v>0.35328801336542326</v>
      </c>
      <c r="R125" s="271">
        <f t="shared" si="25"/>
        <v>0.35302293767045401</v>
      </c>
      <c r="S125" s="271">
        <f t="shared" si="25"/>
        <v>0.35400148031583911</v>
      </c>
      <c r="T125" s="271">
        <f t="shared" si="25"/>
        <v>0.35317516698911616</v>
      </c>
      <c r="U125" s="271">
        <f t="shared" si="25"/>
        <v>0.35308925031301613</v>
      </c>
      <c r="V125" s="271">
        <f t="shared" si="25"/>
        <v>0.35457193569173434</v>
      </c>
      <c r="W125" s="271">
        <f t="shared" si="25"/>
        <v>0.35311200536473769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0.21977120010113457</v>
      </c>
      <c r="C126" s="272">
        <f t="shared" si="26"/>
        <v>0.21212428157006943</v>
      </c>
      <c r="D126" s="272">
        <f t="shared" si="26"/>
        <v>0.20835235452147538</v>
      </c>
      <c r="E126" s="272">
        <f t="shared" si="26"/>
        <v>0.21776516198736595</v>
      </c>
      <c r="F126" s="272">
        <f t="shared" si="26"/>
        <v>0.20834519041372618</v>
      </c>
      <c r="G126" s="272">
        <f t="shared" si="26"/>
        <v>0.18408007141120247</v>
      </c>
      <c r="H126" s="272">
        <f t="shared" si="26"/>
        <v>0.19707960059352014</v>
      </c>
      <c r="I126" s="272">
        <f t="shared" si="26"/>
        <v>0.19874866340203537</v>
      </c>
      <c r="J126" s="272">
        <f t="shared" si="26"/>
        <v>0.20283191817357263</v>
      </c>
      <c r="K126" s="272">
        <f t="shared" si="26"/>
        <v>0.19024135323087565</v>
      </c>
      <c r="L126" s="272">
        <f t="shared" si="26"/>
        <v>0.19337930437082068</v>
      </c>
      <c r="M126" s="272">
        <f t="shared" si="26"/>
        <v>0.19186196378721668</v>
      </c>
      <c r="N126" s="272">
        <f t="shared" si="26"/>
        <v>0.18769726444451865</v>
      </c>
      <c r="O126" s="272">
        <f t="shared" si="26"/>
        <v>0.18371159409974991</v>
      </c>
      <c r="P126" s="272">
        <f t="shared" si="26"/>
        <v>0.1788834025618174</v>
      </c>
      <c r="Q126" s="272">
        <f t="shared" si="26"/>
        <v>0.1855998392410978</v>
      </c>
      <c r="R126" s="272">
        <f t="shared" si="26"/>
        <v>0.17820347351266203</v>
      </c>
      <c r="S126" s="272">
        <f t="shared" si="26"/>
        <v>0.18374417538072657</v>
      </c>
      <c r="T126" s="272">
        <f t="shared" si="26"/>
        <v>0.18406958660155451</v>
      </c>
      <c r="U126" s="272">
        <f t="shared" si="26"/>
        <v>0.18453395390887012</v>
      </c>
      <c r="V126" s="272">
        <f t="shared" si="26"/>
        <v>0.19257197798997797</v>
      </c>
      <c r="W126" s="272">
        <f t="shared" si="26"/>
        <v>0.18649819527138378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0.13757273479159277</v>
      </c>
      <c r="C127" s="272">
        <f t="shared" si="27"/>
        <v>0.14587630018637626</v>
      </c>
      <c r="D127" s="272">
        <f t="shared" si="27"/>
        <v>0.14899064048419294</v>
      </c>
      <c r="E127" s="272">
        <f t="shared" si="27"/>
        <v>0.13942717203757529</v>
      </c>
      <c r="F127" s="272">
        <f t="shared" si="27"/>
        <v>0.14825673159761599</v>
      </c>
      <c r="G127" s="272">
        <f t="shared" si="27"/>
        <v>0.16929395070196424</v>
      </c>
      <c r="H127" s="272">
        <f t="shared" si="27"/>
        <v>0.15784799030679164</v>
      </c>
      <c r="I127" s="272">
        <f t="shared" si="27"/>
        <v>0.15857830816347304</v>
      </c>
      <c r="J127" s="272">
        <f t="shared" si="27"/>
        <v>0.1553862355422744</v>
      </c>
      <c r="K127" s="272">
        <f t="shared" si="27"/>
        <v>0.16503183338944077</v>
      </c>
      <c r="L127" s="272">
        <f t="shared" si="27"/>
        <v>0.16291586005900244</v>
      </c>
      <c r="M127" s="272">
        <f t="shared" si="27"/>
        <v>0.1617104627411238</v>
      </c>
      <c r="N127" s="272">
        <f t="shared" si="27"/>
        <v>0.16522804271233887</v>
      </c>
      <c r="O127" s="272">
        <f t="shared" si="27"/>
        <v>0.16861641231322572</v>
      </c>
      <c r="P127" s="272">
        <f t="shared" si="27"/>
        <v>0.17404740638119293</v>
      </c>
      <c r="Q127" s="272">
        <f t="shared" si="27"/>
        <v>0.16768817412432549</v>
      </c>
      <c r="R127" s="272">
        <f t="shared" si="27"/>
        <v>0.17481946415779198</v>
      </c>
      <c r="S127" s="272">
        <f t="shared" si="27"/>
        <v>0.17025730493511254</v>
      </c>
      <c r="T127" s="272">
        <f t="shared" si="27"/>
        <v>0.16910558038756157</v>
      </c>
      <c r="U127" s="272">
        <f t="shared" si="27"/>
        <v>0.16855529640414593</v>
      </c>
      <c r="V127" s="272">
        <f t="shared" si="27"/>
        <v>0.16199995770175629</v>
      </c>
      <c r="W127" s="272">
        <f t="shared" si="27"/>
        <v>0.16661381009335385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0.11366190857314451</v>
      </c>
      <c r="C128" s="271">
        <f t="shared" si="28"/>
        <v>0.11200139952176898</v>
      </c>
      <c r="D128" s="271">
        <f t="shared" si="28"/>
        <v>0.11193491535910591</v>
      </c>
      <c r="E128" s="271">
        <f t="shared" si="28"/>
        <v>0.11427449398435391</v>
      </c>
      <c r="F128" s="271">
        <f t="shared" si="28"/>
        <v>0.11283619246300104</v>
      </c>
      <c r="G128" s="271">
        <f t="shared" si="28"/>
        <v>0.11204160357512254</v>
      </c>
      <c r="H128" s="271">
        <f t="shared" si="28"/>
        <v>0.11288424654217384</v>
      </c>
      <c r="I128" s="271">
        <f t="shared" si="28"/>
        <v>0.11121707572686543</v>
      </c>
      <c r="J128" s="271">
        <f t="shared" si="28"/>
        <v>0.11095538650240684</v>
      </c>
      <c r="K128" s="271">
        <f t="shared" si="28"/>
        <v>0.11385409893847256</v>
      </c>
      <c r="L128" s="271">
        <f t="shared" si="28"/>
        <v>0.112126274964589</v>
      </c>
      <c r="M128" s="271">
        <f t="shared" si="28"/>
        <v>0.11466110421848931</v>
      </c>
      <c r="N128" s="271">
        <f t="shared" si="28"/>
        <v>0.11556870955433632</v>
      </c>
      <c r="O128" s="271">
        <f t="shared" si="28"/>
        <v>0.11410722235461614</v>
      </c>
      <c r="P128" s="271">
        <f t="shared" si="28"/>
        <v>0.11318853023348295</v>
      </c>
      <c r="Q128" s="271">
        <f t="shared" si="28"/>
        <v>0.11308715275243857</v>
      </c>
      <c r="R128" s="271">
        <f t="shared" si="28"/>
        <v>0.11200633143176607</v>
      </c>
      <c r="S128" s="271">
        <f t="shared" si="28"/>
        <v>0.111903743643805</v>
      </c>
      <c r="T128" s="271">
        <f t="shared" si="28"/>
        <v>0.11247713471031384</v>
      </c>
      <c r="U128" s="271">
        <f t="shared" si="28"/>
        <v>0.11272854298070881</v>
      </c>
      <c r="V128" s="271">
        <f t="shared" si="28"/>
        <v>0.1130672727820997</v>
      </c>
      <c r="W128" s="271">
        <f t="shared" si="28"/>
        <v>0.11518282277956132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4.6001590178084382E-2</v>
      </c>
      <c r="C129" s="272">
        <f t="shared" si="29"/>
        <v>4.4445436741339772E-2</v>
      </c>
      <c r="D129" s="272">
        <f t="shared" si="29"/>
        <v>4.3662699764363357E-2</v>
      </c>
      <c r="E129" s="272">
        <f t="shared" si="29"/>
        <v>4.5664253184469969E-2</v>
      </c>
      <c r="F129" s="272">
        <f t="shared" si="29"/>
        <v>4.367957336361198E-2</v>
      </c>
      <c r="G129" s="272">
        <f t="shared" si="29"/>
        <v>3.8590129773023139E-2</v>
      </c>
      <c r="H129" s="272">
        <f t="shared" si="29"/>
        <v>4.1282780992504028E-2</v>
      </c>
      <c r="I129" s="272">
        <f t="shared" si="29"/>
        <v>4.1654454184983758E-2</v>
      </c>
      <c r="J129" s="272">
        <f t="shared" si="29"/>
        <v>4.2540962498608198E-2</v>
      </c>
      <c r="K129" s="272">
        <f t="shared" si="29"/>
        <v>3.9897641495876005E-2</v>
      </c>
      <c r="L129" s="272">
        <f t="shared" si="29"/>
        <v>4.0559330610051382E-2</v>
      </c>
      <c r="M129" s="272">
        <f t="shared" si="29"/>
        <v>4.026756890973867E-2</v>
      </c>
      <c r="N129" s="272">
        <f t="shared" si="29"/>
        <v>3.9328909271877585E-2</v>
      </c>
      <c r="O129" s="272">
        <f t="shared" si="29"/>
        <v>3.8575678330149583E-2</v>
      </c>
      <c r="P129" s="272">
        <f t="shared" si="29"/>
        <v>3.7561856831314272E-2</v>
      </c>
      <c r="Q129" s="272">
        <f t="shared" si="29"/>
        <v>3.8972171200063674E-2</v>
      </c>
      <c r="R129" s="272">
        <f t="shared" si="29"/>
        <v>3.741908563379636E-2</v>
      </c>
      <c r="S129" s="272">
        <f t="shared" si="29"/>
        <v>3.8551602093411311E-2</v>
      </c>
      <c r="T129" s="272">
        <f t="shared" si="29"/>
        <v>3.865084943550029E-2</v>
      </c>
      <c r="U129" s="272">
        <f t="shared" si="29"/>
        <v>3.8748357074916452E-2</v>
      </c>
      <c r="V129" s="272">
        <f t="shared" si="29"/>
        <v>4.0436177774977711E-2</v>
      </c>
      <c r="W129" s="272">
        <f t="shared" si="29"/>
        <v>3.9160807597347587E-2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3.866610534953234E-2</v>
      </c>
      <c r="C130" s="272">
        <f t="shared" si="30"/>
        <v>3.6851458630827442E-2</v>
      </c>
      <c r="D130" s="272">
        <f t="shared" si="30"/>
        <v>3.6920472063421174E-2</v>
      </c>
      <c r="E130" s="272">
        <f t="shared" si="30"/>
        <v>3.9287654857823845E-2</v>
      </c>
      <c r="F130" s="272">
        <f t="shared" si="30"/>
        <v>3.797256433702343E-2</v>
      </c>
      <c r="G130" s="272">
        <f t="shared" si="30"/>
        <v>3.7852808570645123E-2</v>
      </c>
      <c r="H130" s="272">
        <f t="shared" si="30"/>
        <v>3.837942759613721E-2</v>
      </c>
      <c r="I130" s="272">
        <f t="shared" si="30"/>
        <v>3.6201443383602039E-2</v>
      </c>
      <c r="J130" s="272">
        <f t="shared" si="30"/>
        <v>3.5746348556806321E-2</v>
      </c>
      <c r="K130" s="272">
        <f t="shared" si="30"/>
        <v>3.9263687161987415E-2</v>
      </c>
      <c r="L130" s="272">
        <f t="shared" si="30"/>
        <v>3.7319842703137616E-2</v>
      </c>
      <c r="M130" s="272">
        <f t="shared" si="30"/>
        <v>4.0422263652869439E-2</v>
      </c>
      <c r="N130" s="272">
        <f t="shared" si="30"/>
        <v>4.1478502875188658E-2</v>
      </c>
      <c r="O130" s="272">
        <f t="shared" si="30"/>
        <v>4.0125545211745321E-2</v>
      </c>
      <c r="P130" s="272">
        <f t="shared" si="30"/>
        <v>3.9080276885070118E-2</v>
      </c>
      <c r="Q130" s="272">
        <f t="shared" si="30"/>
        <v>3.890389377923309E-2</v>
      </c>
      <c r="R130" s="272">
        <f t="shared" si="30"/>
        <v>3.7878732934386219E-2</v>
      </c>
      <c r="S130" s="272">
        <f t="shared" si="30"/>
        <v>3.7576242339936124E-2</v>
      </c>
      <c r="T130" s="272">
        <f t="shared" si="30"/>
        <v>3.8317571168713996E-2</v>
      </c>
      <c r="U130" s="272">
        <f t="shared" si="30"/>
        <v>3.8587020184314355E-2</v>
      </c>
      <c r="V130" s="272">
        <f t="shared" si="30"/>
        <v>3.8614416373286685E-2</v>
      </c>
      <c r="W130" s="272">
        <f t="shared" si="30"/>
        <v>4.103652188758776E-2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2.8994213045527784E-2</v>
      </c>
      <c r="C131" s="273">
        <f t="shared" si="31"/>
        <v>3.0704504149601752E-2</v>
      </c>
      <c r="D131" s="273">
        <f t="shared" si="31"/>
        <v>3.1351743531321377E-2</v>
      </c>
      <c r="E131" s="273">
        <f t="shared" si="31"/>
        <v>2.9322585942060095E-2</v>
      </c>
      <c r="F131" s="273">
        <f t="shared" si="31"/>
        <v>3.1184054762365639E-2</v>
      </c>
      <c r="G131" s="273">
        <f t="shared" si="31"/>
        <v>3.5598665231454281E-2</v>
      </c>
      <c r="H131" s="273">
        <f t="shared" si="31"/>
        <v>3.3222037953532596E-2</v>
      </c>
      <c r="I131" s="273">
        <f t="shared" si="31"/>
        <v>3.3361178158279624E-2</v>
      </c>
      <c r="J131" s="273">
        <f t="shared" si="31"/>
        <v>3.2668075446992323E-2</v>
      </c>
      <c r="K131" s="273">
        <f t="shared" si="31"/>
        <v>3.4692770280609138E-2</v>
      </c>
      <c r="L131" s="273">
        <f t="shared" si="31"/>
        <v>3.4247101651400019E-2</v>
      </c>
      <c r="M131" s="273">
        <f t="shared" si="31"/>
        <v>3.3971271655881215E-2</v>
      </c>
      <c r="N131" s="273">
        <f t="shared" si="31"/>
        <v>3.4761297407270082E-2</v>
      </c>
      <c r="O131" s="273">
        <f t="shared" si="31"/>
        <v>3.5405998812721225E-2</v>
      </c>
      <c r="P131" s="273">
        <f t="shared" si="31"/>
        <v>3.654639651709856E-2</v>
      </c>
      <c r="Q131" s="273">
        <f t="shared" si="31"/>
        <v>3.5211087773141796E-2</v>
      </c>
      <c r="R131" s="273">
        <f t="shared" si="31"/>
        <v>3.6708512863583488E-2</v>
      </c>
      <c r="S131" s="273">
        <f t="shared" si="31"/>
        <v>3.5775899210457568E-2</v>
      </c>
      <c r="T131" s="273">
        <f t="shared" si="31"/>
        <v>3.5508714106099556E-2</v>
      </c>
      <c r="U131" s="273">
        <f t="shared" si="31"/>
        <v>3.5393165721478013E-2</v>
      </c>
      <c r="V131" s="273">
        <f t="shared" si="31"/>
        <v>3.4016678633835312E-2</v>
      </c>
      <c r="W131" s="273">
        <f t="shared" si="31"/>
        <v>3.4985493294625969E-2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215.27107071615063</v>
      </c>
      <c r="C136" s="274">
        <f t="shared" si="32"/>
        <v>211.74107780167282</v>
      </c>
      <c r="D136" s="274">
        <f t="shared" si="32"/>
        <v>214.24951805839558</v>
      </c>
      <c r="E136" s="274">
        <f t="shared" si="32"/>
        <v>245.43026983559457</v>
      </c>
      <c r="F136" s="274">
        <f t="shared" si="32"/>
        <v>224.81034983528028</v>
      </c>
      <c r="G136" s="274">
        <f t="shared" si="32"/>
        <v>217.46489924263057</v>
      </c>
      <c r="H136" s="274">
        <f t="shared" si="32"/>
        <v>238.78284841550123</v>
      </c>
      <c r="I136" s="274">
        <f t="shared" si="32"/>
        <v>207.09099388299177</v>
      </c>
      <c r="J136" s="274">
        <f t="shared" si="32"/>
        <v>217.91200300899391</v>
      </c>
      <c r="K136" s="274">
        <f t="shared" si="32"/>
        <v>240.56214719062723</v>
      </c>
      <c r="L136" s="274">
        <f t="shared" si="32"/>
        <v>213.20789708964534</v>
      </c>
      <c r="M136" s="274">
        <f t="shared" si="32"/>
        <v>232.87765929463976</v>
      </c>
      <c r="N136" s="274">
        <f t="shared" si="32"/>
        <v>224.16558104497932</v>
      </c>
      <c r="O136" s="274">
        <f t="shared" si="32"/>
        <v>215.75813313703446</v>
      </c>
      <c r="P136" s="274">
        <f t="shared" si="32"/>
        <v>204.69091734054092</v>
      </c>
      <c r="Q136" s="274">
        <f t="shared" si="32"/>
        <v>213.56209399396886</v>
      </c>
      <c r="R136" s="274">
        <f t="shared" si="32"/>
        <v>215.58058307775909</v>
      </c>
      <c r="S136" s="274">
        <f t="shared" si="32"/>
        <v>208.06623760745958</v>
      </c>
      <c r="T136" s="274">
        <f t="shared" si="32"/>
        <v>213.59445843232592</v>
      </c>
      <c r="U136" s="274">
        <f t="shared" si="32"/>
        <v>212.36971347560274</v>
      </c>
      <c r="V136" s="274">
        <f t="shared" si="32"/>
        <v>219.08285703300868</v>
      </c>
      <c r="W136" s="274">
        <f t="shared" si="32"/>
        <v>207.29641113229826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0.49682810504407277</v>
      </c>
      <c r="C137" s="275">
        <f>IF(C$6=0,0,C$6/ISI!C$8*1000)</f>
        <v>0.51922996737233662</v>
      </c>
      <c r="D137" s="275">
        <f>IF(D$6=0,0,D$6/ISI!D$8*1000)</f>
        <v>0.5259082671047447</v>
      </c>
      <c r="E137" s="275">
        <f>IF(E$6=0,0,E$6/ISI!E$8*1000)</f>
        <v>0.57241277362123433</v>
      </c>
      <c r="F137" s="275">
        <f>IF(F$6=0,0,F$6/ISI!F$8*1000)</f>
        <v>0.56975876752230159</v>
      </c>
      <c r="G137" s="275">
        <f>IF(G$6=0,0,G$6/ISI!G$8*1000)</f>
        <v>0.5511784092475468</v>
      </c>
      <c r="H137" s="275">
        <f>IF(H$6=0,0,H$6/ISI!H$8*1000)</f>
        <v>0.57893572412088101</v>
      </c>
      <c r="I137" s="275">
        <f>IF(I$6=0,0,I$6/ISI!I$8*1000)</f>
        <v>0.54068714412972918</v>
      </c>
      <c r="J137" s="275">
        <f>IF(J$6=0,0,J$6/ISI!J$8*1000)</f>
        <v>0.58266845359424468</v>
      </c>
      <c r="K137" s="275">
        <f>IF(K$6=0,0,K$6/ISI!K$8*1000)</f>
        <v>0.61636508551035041</v>
      </c>
      <c r="L137" s="275">
        <f>IF(L$6=0,0,L$6/ISI!L$8*1000)</f>
        <v>0.56648802272739895</v>
      </c>
      <c r="M137" s="275">
        <f>IF(M$6=0,0,M$6/ISI!M$8*1000)</f>
        <v>0.57881284813603884</v>
      </c>
      <c r="N137" s="275">
        <f>IF(N$6=0,0,N$6/ISI!N$8*1000)</f>
        <v>0.56491967481612637</v>
      </c>
      <c r="O137" s="275">
        <f>IF(O$6=0,0,O$6/ISI!O$8*1000)</f>
        <v>0.54228709339209968</v>
      </c>
      <c r="P137" s="275">
        <f>IF(P$6=0,0,P$6/ISI!P$8*1000)</f>
        <v>0.53757525382715077</v>
      </c>
      <c r="Q137" s="275">
        <f>IF(Q$6=0,0,Q$6/ISI!Q$8*1000)</f>
        <v>0.5499785448694946</v>
      </c>
      <c r="R137" s="275">
        <f>IF(R$6=0,0,R$6/ISI!R$8*1000)</f>
        <v>0.56784269152989331</v>
      </c>
      <c r="S137" s="275">
        <f>IF(S$6=0,0,S$6/ISI!S$8*1000)</f>
        <v>0.55160019328092347</v>
      </c>
      <c r="T137" s="275">
        <f>IF(T$6=0,0,T$6/ISI!T$8*1000)</f>
        <v>0.55800767487657654</v>
      </c>
      <c r="U137" s="275">
        <f>IF(U$6=0,0,U$6/ISI!U$8*1000)</f>
        <v>0.55294718354543537</v>
      </c>
      <c r="V137" s="275">
        <f>IF(V$6=0,0,V$6/ISI!V$8*1000)</f>
        <v>0.57003203470242625</v>
      </c>
      <c r="W137" s="275">
        <f>IF(W$6=0,0,W$6/ISI!W$8*1000)</f>
        <v>0.5367881594912236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0.26497498935683883</v>
      </c>
      <c r="C138" s="276">
        <f>IF(C$7=0,0,C$7/ISI!C$8*1000)</f>
        <v>0.27692264926524623</v>
      </c>
      <c r="D138" s="276">
        <f>IF(D$7=0,0,D$7/ISI!D$8*1000)</f>
        <v>0.2804844091225307</v>
      </c>
      <c r="E138" s="276">
        <f>IF(E$7=0,0,E$7/ISI!E$8*1000)</f>
        <v>0.30528681259799184</v>
      </c>
      <c r="F138" s="276">
        <f>IF(F$7=0,0,F$7/ISI!F$8*1000)</f>
        <v>0.30387134267856075</v>
      </c>
      <c r="G138" s="276">
        <f>IF(G$7=0,0,G$7/ISI!G$8*1000)</f>
        <v>0.29396181826535833</v>
      </c>
      <c r="H138" s="276">
        <f>IF(H$7=0,0,H$7/ISI!H$8*1000)</f>
        <v>0.30876571953113635</v>
      </c>
      <c r="I138" s="276">
        <f>IF(I$7=0,0,I$7/ISI!I$8*1000)</f>
        <v>0.28836647686918898</v>
      </c>
      <c r="J138" s="276">
        <f>IF(J$7=0,0,J$7/ISI!J$8*1000)</f>
        <v>0.31075650858359727</v>
      </c>
      <c r="K138" s="276">
        <f>IF(K$7=0,0,K$7/ISI!K$8*1000)</f>
        <v>0.32872804560552032</v>
      </c>
      <c r="L138" s="276">
        <f>IF(L$7=0,0,L$7/ISI!L$8*1000)</f>
        <v>0.30212694545461288</v>
      </c>
      <c r="M138" s="276">
        <f>IF(M$7=0,0,M$7/ISI!M$8*1000)</f>
        <v>0.30870018567255414</v>
      </c>
      <c r="N138" s="276">
        <f>IF(N$7=0,0,N$7/ISI!N$8*1000)</f>
        <v>0.30129049323526741</v>
      </c>
      <c r="O138" s="276">
        <f>IF(O$7=0,0,O$7/ISI!O$8*1000)</f>
        <v>0.28921978314245306</v>
      </c>
      <c r="P138" s="276">
        <f>IF(P$7=0,0,P$7/ISI!P$8*1000)</f>
        <v>0.28670680204114712</v>
      </c>
      <c r="Q138" s="276">
        <f>IF(Q$7=0,0,Q$7/ISI!Q$8*1000)</f>
        <v>0.29332189059706359</v>
      </c>
      <c r="R138" s="276">
        <f>IF(R$7=0,0,R$7/ISI!R$8*1000)</f>
        <v>0.30284943548260995</v>
      </c>
      <c r="S138" s="276">
        <f>IF(S$7=0,0,S$7/ISI!S$8*1000)</f>
        <v>0.29418676974982599</v>
      </c>
      <c r="T138" s="276">
        <f>IF(T$7=0,0,T$7/ISI!T$8*1000)</f>
        <v>0.29760409326750742</v>
      </c>
      <c r="U138" s="276">
        <f>IF(U$7=0,0,U$7/ISI!U$8*1000)</f>
        <v>0.2949051645575656</v>
      </c>
      <c r="V138" s="276">
        <f>IF(V$7=0,0,V$7/ISI!V$8*1000)</f>
        <v>0.30401708517462744</v>
      </c>
      <c r="W138" s="276">
        <f>IF(W$7=0,0,W$7/ISI!W$8*1000)</f>
        <v>0.28628701839531928</v>
      </c>
      <c r="DA138" s="77"/>
    </row>
    <row r="139" spans="1:105" ht="12" customHeight="1" x14ac:dyDescent="0.25">
      <c r="A139" s="202" t="s">
        <v>94</v>
      </c>
      <c r="B139" s="276">
        <f>IF(B$8=0,0,B$8/ISI!B$8*1000)</f>
        <v>6.6243747339209698</v>
      </c>
      <c r="C139" s="276">
        <f>IF(C$8=0,0,C$8/ISI!C$8*1000)</f>
        <v>6.9230662316311564</v>
      </c>
      <c r="D139" s="276">
        <f>IF(D$8=0,0,D$8/ISI!D$8*1000)</f>
        <v>7.0121102280632659</v>
      </c>
      <c r="E139" s="276">
        <f>IF(E$8=0,0,E$8/ISI!E$8*1000)</f>
        <v>7.6321703149497946</v>
      </c>
      <c r="F139" s="276">
        <f>IF(F$8=0,0,F$8/ISI!F$8*1000)</f>
        <v>7.5967835669640191</v>
      </c>
      <c r="G139" s="276">
        <f>IF(G$8=0,0,G$8/ISI!G$8*1000)</f>
        <v>7.3490454566339585</v>
      </c>
      <c r="H139" s="276">
        <f>IF(H$8=0,0,H$8/ISI!H$8*1000)</f>
        <v>7.7191429882784117</v>
      </c>
      <c r="I139" s="276">
        <f>IF(I$8=0,0,I$8/ISI!I$8*1000)</f>
        <v>7.2091619217297245</v>
      </c>
      <c r="J139" s="276">
        <f>IF(J$8=0,0,J$8/ISI!J$8*1000)</f>
        <v>7.7689127145899288</v>
      </c>
      <c r="K139" s="276">
        <f>IF(K$8=0,0,K$8/ISI!K$8*1000)</f>
        <v>8.2182011401380137</v>
      </c>
      <c r="L139" s="276">
        <f>IF(L$8=0,0,L$8/ISI!L$8*1000)</f>
        <v>7.5531736363653241</v>
      </c>
      <c r="M139" s="276">
        <f>IF(M$8=0,0,M$8/ISI!M$8*1000)</f>
        <v>7.7175046418138518</v>
      </c>
      <c r="N139" s="276">
        <f>IF(N$8=0,0,N$8/ISI!N$8*1000)</f>
        <v>7.5322623308816876</v>
      </c>
      <c r="O139" s="276">
        <f>IF(O$8=0,0,O$8/ISI!O$8*1000)</f>
        <v>7.2304945785613288</v>
      </c>
      <c r="P139" s="276">
        <f>IF(P$8=0,0,P$8/ISI!P$8*1000)</f>
        <v>7.1676700510286819</v>
      </c>
      <c r="Q139" s="276">
        <f>IF(Q$8=0,0,Q$8/ISI!Q$8*1000)</f>
        <v>7.3330472649265905</v>
      </c>
      <c r="R139" s="276">
        <f>IF(R$8=0,0,R$8/ISI!R$8*1000)</f>
        <v>7.5712358870652441</v>
      </c>
      <c r="S139" s="276">
        <f>IF(S$8=0,0,S$8/ISI!S$8*1000)</f>
        <v>7.3546692437456489</v>
      </c>
      <c r="T139" s="276">
        <f>IF(T$8=0,0,T$8/ISI!T$8*1000)</f>
        <v>7.440102331687684</v>
      </c>
      <c r="U139" s="276">
        <f>IF(U$8=0,0,U$8/ISI!U$8*1000)</f>
        <v>7.3726291139391407</v>
      </c>
      <c r="V139" s="276">
        <f>IF(V$8=0,0,V$8/ISI!V$8*1000)</f>
        <v>7.6004271293656886</v>
      </c>
      <c r="W139" s="276">
        <f>IF(W$8=0,0,W$8/ISI!W$8*1000)</f>
        <v>7.1571754598829838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0.16560936834802423</v>
      </c>
      <c r="C140" s="276">
        <f>IF(C$9=0,0,C$9/ISI!C$8*1000)</f>
        <v>0.17307665579077888</v>
      </c>
      <c r="D140" s="276">
        <f>IF(D$9=0,0,D$9/ISI!D$8*1000)</f>
        <v>0.17530275570158163</v>
      </c>
      <c r="E140" s="276">
        <f>IF(E$9=0,0,E$9/ISI!E$8*1000)</f>
        <v>0.19080425787374489</v>
      </c>
      <c r="F140" s="276">
        <f>IF(F$9=0,0,F$9/ISI!F$8*1000)</f>
        <v>0.18991958917410046</v>
      </c>
      <c r="G140" s="276">
        <f>IF(G$9=0,0,G$9/ISI!G$8*1000)</f>
        <v>0.18372613641584898</v>
      </c>
      <c r="H140" s="276">
        <f>IF(H$9=0,0,H$9/ISI!H$8*1000)</f>
        <v>0.19297857470696031</v>
      </c>
      <c r="I140" s="276">
        <f>IF(I$9=0,0,I$9/ISI!I$8*1000)</f>
        <v>0.18022904804324302</v>
      </c>
      <c r="J140" s="276">
        <f>IF(J$9=0,0,J$9/ISI!J$8*1000)</f>
        <v>0.19422281786474824</v>
      </c>
      <c r="K140" s="276">
        <f>IF(K$9=0,0,K$9/ISI!K$8*1000)</f>
        <v>0.20545502850345027</v>
      </c>
      <c r="L140" s="276">
        <f>IF(L$9=0,0,L$9/ISI!L$8*1000)</f>
        <v>0.18882934090913303</v>
      </c>
      <c r="M140" s="276">
        <f>IF(M$9=0,0,M$9/ISI!M$8*1000)</f>
        <v>0.19293761604534629</v>
      </c>
      <c r="N140" s="276">
        <f>IF(N$9=0,0,N$9/ISI!N$8*1000)</f>
        <v>0.18830655827204215</v>
      </c>
      <c r="O140" s="276">
        <f>IF(O$9=0,0,O$9/ISI!O$8*1000)</f>
        <v>0.18076236446403321</v>
      </c>
      <c r="P140" s="276">
        <f>IF(P$9=0,0,P$9/ISI!P$8*1000)</f>
        <v>0.1791917512757169</v>
      </c>
      <c r="Q140" s="276">
        <f>IF(Q$9=0,0,Q$9/ISI!Q$8*1000)</f>
        <v>0.18332618162316477</v>
      </c>
      <c r="R140" s="276">
        <f>IF(R$9=0,0,R$9/ISI!R$8*1000)</f>
        <v>0.18928089717663113</v>
      </c>
      <c r="S140" s="276">
        <f>IF(S$9=0,0,S$9/ISI!S$8*1000)</f>
        <v>0.18386673109364118</v>
      </c>
      <c r="T140" s="276">
        <f>IF(T$9=0,0,T$9/ISI!T$8*1000)</f>
        <v>0.18600255829219203</v>
      </c>
      <c r="U140" s="276">
        <f>IF(U$9=0,0,U$9/ISI!U$8*1000)</f>
        <v>0.18431572784847849</v>
      </c>
      <c r="V140" s="276">
        <f>IF(V$9=0,0,V$9/ISI!V$8*1000)</f>
        <v>0.19001067823414214</v>
      </c>
      <c r="W140" s="276">
        <f>IF(W$9=0,0,W$9/ISI!W$8*1000)</f>
        <v>0.17892938649707452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0.35530951537911248</v>
      </c>
      <c r="C141" s="277">
        <f>IF(C$10=0,0,C$10/ISI!C$8*1000)</f>
        <v>0.36475881065136306</v>
      </c>
      <c r="D141" s="277">
        <f>IF(D$10=0,0,D$10/ISI!D$8*1000)</f>
        <v>0.36845078940077169</v>
      </c>
      <c r="E141" s="277">
        <f>IF(E$10=0,0,E$10/ISI!E$8*1000)</f>
        <v>0.40832088454539661</v>
      </c>
      <c r="F141" s="277">
        <f>IF(F$10=0,0,F$10/ISI!F$8*1000)</f>
        <v>0.39785506960820538</v>
      </c>
      <c r="G141" s="277">
        <f>IF(G$10=0,0,G$10/ISI!G$8*1000)</f>
        <v>0.37975301480814744</v>
      </c>
      <c r="H141" s="277">
        <f>IF(H$10=0,0,H$10/ISI!H$8*1000)</f>
        <v>0.40470328227820146</v>
      </c>
      <c r="I141" s="277">
        <f>IF(I$10=0,0,I$10/ISI!I$8*1000)</f>
        <v>0.37264206138905226</v>
      </c>
      <c r="J141" s="277">
        <f>IF(J$10=0,0,J$10/ISI!J$8*1000)</f>
        <v>0.40044644464645163</v>
      </c>
      <c r="K141" s="277">
        <f>IF(K$10=0,0,K$10/ISI!K$8*1000)</f>
        <v>0.42590862800192408</v>
      </c>
      <c r="L141" s="277">
        <f>IF(L$10=0,0,L$10/ISI!L$8*1000)</f>
        <v>0.38701371251984801</v>
      </c>
      <c r="M141" s="277">
        <f>IF(M$10=0,0,M$10/ISI!M$8*1000)</f>
        <v>0.401853494911874</v>
      </c>
      <c r="N141" s="277">
        <f>IF(N$10=0,0,N$10/ISI!N$8*1000)</f>
        <v>0.39036319991789104</v>
      </c>
      <c r="O141" s="277">
        <f>IF(O$10=0,0,O$10/ISI!O$8*1000)</f>
        <v>0.3745606854931911</v>
      </c>
      <c r="P141" s="277">
        <f>IF(P$10=0,0,P$10/ISI!P$8*1000)</f>
        <v>0.3665540406659788</v>
      </c>
      <c r="Q141" s="277">
        <f>IF(Q$10=0,0,Q$10/ISI!Q$8*1000)</f>
        <v>0.37846796638548247</v>
      </c>
      <c r="R141" s="277">
        <f>IF(R$10=0,0,R$10/ISI!R$8*1000)</f>
        <v>0.38658556783202952</v>
      </c>
      <c r="S141" s="277">
        <f>IF(S$10=0,0,S$10/ISI!S$8*1000)</f>
        <v>0.37604632429259333</v>
      </c>
      <c r="T141" s="277">
        <f>IF(T$10=0,0,T$10/ISI!T$8*1000)</f>
        <v>0.40189387896473167</v>
      </c>
      <c r="U141" s="277">
        <f>IF(U$10=0,0,U$10/ISI!U$8*1000)</f>
        <v>0.40007409689902718</v>
      </c>
      <c r="V141" s="277">
        <f>IF(V$10=0,0,V$10/ISI!V$8*1000)</f>
        <v>0.41490465320365499</v>
      </c>
      <c r="W141" s="277">
        <f>IF(W$10=0,0,W$10/ISI!W$8*1000)</f>
        <v>0.39196079434812814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44.492674875492234</v>
      </c>
      <c r="C142" s="278">
        <f>IF(C$16=0,0,C$16/ISI!C$8*1000)</f>
        <v>43.615177228393335</v>
      </c>
      <c r="D142" s="278">
        <f>IF(D$16=0,0,D$16/ISI!D$8*1000)</f>
        <v>44.149367572206351</v>
      </c>
      <c r="E142" s="278">
        <f>IF(E$16=0,0,E$16/ISI!E$8*1000)</f>
        <v>50.577370503364364</v>
      </c>
      <c r="F142" s="278">
        <f>IF(F$16=0,0,F$16/ISI!F$8*1000)</f>
        <v>47.791211985872913</v>
      </c>
      <c r="G142" s="278">
        <f>IF(G$16=0,0,G$16/ISI!G$8*1000)</f>
        <v>46.257352032058442</v>
      </c>
      <c r="H142" s="278">
        <f>IF(H$16=0,0,H$16/ISI!H$8*1000)</f>
        <v>49.520783498791886</v>
      </c>
      <c r="I142" s="278">
        <f>IF(I$16=0,0,I$16/ISI!I$8*1000)</f>
        <v>42.831690788817461</v>
      </c>
      <c r="J142" s="278">
        <f>IF(J$16=0,0,J$16/ISI!J$8*1000)</f>
        <v>45.778558093667101</v>
      </c>
      <c r="K142" s="278">
        <f>IF(K$16=0,0,K$16/ISI!K$8*1000)</f>
        <v>50.618673991434875</v>
      </c>
      <c r="L142" s="278">
        <f>IF(L$16=0,0,L$16/ISI!L$8*1000)</f>
        <v>44.683881482825058</v>
      </c>
      <c r="M142" s="278">
        <f>IF(M$16=0,0,M$16/ISI!M$8*1000)</f>
        <v>49.529670537948363</v>
      </c>
      <c r="N142" s="278">
        <f>IF(N$16=0,0,N$16/ISI!N$8*1000)</f>
        <v>47.894470249808698</v>
      </c>
      <c r="O142" s="278">
        <f>IF(O$16=0,0,O$16/ISI!O$8*1000)</f>
        <v>46.034017734420431</v>
      </c>
      <c r="P142" s="278">
        <f>IF(P$16=0,0,P$16/ISI!P$8*1000)</f>
        <v>43.452850516332148</v>
      </c>
      <c r="Q142" s="278">
        <f>IF(Q$16=0,0,Q$16/ISI!Q$8*1000)</f>
        <v>45.819753698765844</v>
      </c>
      <c r="R142" s="278">
        <f>IF(R$16=0,0,R$16/ISI!R$8*1000)</f>
        <v>45.982174909167</v>
      </c>
      <c r="S142" s="278">
        <f>IF(S$16=0,0,S$16/ISI!S$8*1000)</f>
        <v>44.253978662838101</v>
      </c>
      <c r="T142" s="278">
        <f>IF(T$16=0,0,T$16/ISI!T$8*1000)</f>
        <v>45.675904580982397</v>
      </c>
      <c r="U142" s="278">
        <f>IF(U$16=0,0,U$16/ISI!U$8*1000)</f>
        <v>45.444208739937906</v>
      </c>
      <c r="V142" s="278">
        <f>IF(V$16=0,0,V$16/ISI!V$8*1000)</f>
        <v>46.737556963045847</v>
      </c>
      <c r="W142" s="278">
        <f>IF(W$16=0,0,W$16/ISI!W$8*1000)</f>
        <v>44.088476672000567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89.085218937419057</v>
      </c>
      <c r="C143" s="278">
        <f>IF(C$22=0,0,C$22/ISI!C$8*1000)</f>
        <v>84.588047087948567</v>
      </c>
      <c r="D143" s="278">
        <f>IF(D$22=0,0,D$22/ISI!D$8*1000)</f>
        <v>85.687121538628972</v>
      </c>
      <c r="E143" s="278">
        <f>IF(E$22=0,0,E$22/ISI!E$8*1000)</f>
        <v>100.80717822180272</v>
      </c>
      <c r="F143" s="278">
        <f>IF(F$22=0,0,F$22/ISI!F$8*1000)</f>
        <v>85.533770366384189</v>
      </c>
      <c r="G143" s="278">
        <f>IF(G$22=0,0,G$22/ISI!G$8*1000)</f>
        <v>83.775189023332771</v>
      </c>
      <c r="H143" s="278">
        <f>IF(H$22=0,0,H$22/ISI!H$8*1000)</f>
        <v>96.10497978700549</v>
      </c>
      <c r="I143" s="278">
        <f>IF(I$22=0,0,I$22/ISI!I$8*1000)</f>
        <v>79.000812908176854</v>
      </c>
      <c r="J143" s="278">
        <f>IF(J$22=0,0,J$22/ISI!J$8*1000)</f>
        <v>80.366918942704899</v>
      </c>
      <c r="K143" s="278">
        <f>IF(K$22=0,0,K$22/ISI!K$8*1000)</f>
        <v>91.204417464632897</v>
      </c>
      <c r="L143" s="278">
        <f>IF(L$22=0,0,L$22/ISI!L$8*1000)</f>
        <v>79.238878165896722</v>
      </c>
      <c r="M143" s="278">
        <f>IF(M$22=0,0,M$22/ISI!M$8*1000)</f>
        <v>89.879477117342631</v>
      </c>
      <c r="N143" s="278">
        <f>IF(N$22=0,0,N$22/ISI!N$8*1000)</f>
        <v>85.062681063719197</v>
      </c>
      <c r="O143" s="278">
        <f>IF(O$22=0,0,O$22/ISI!O$8*1000)</f>
        <v>82.894994355222863</v>
      </c>
      <c r="P143" s="278">
        <f>IF(P$22=0,0,P$22/ISI!P$8*1000)</f>
        <v>76.446779743855558</v>
      </c>
      <c r="Q143" s="278">
        <f>IF(Q$22=0,0,Q$22/ISI!Q$8*1000)</f>
        <v>80.329873984153963</v>
      </c>
      <c r="R143" s="278">
        <f>IF(R$22=0,0,R$22/ISI!R$8*1000)</f>
        <v>80.489188696923449</v>
      </c>
      <c r="S143" s="278">
        <f>IF(S$22=0,0,S$22/ISI!S$8*1000)</f>
        <v>77.246711300810091</v>
      </c>
      <c r="T143" s="278">
        <f>IF(T$22=0,0,T$22/ISI!T$8*1000)</f>
        <v>79.884144608916756</v>
      </c>
      <c r="U143" s="278">
        <f>IF(U$22=0,0,U$22/ISI!U$8*1000)</f>
        <v>79.519142447878139</v>
      </c>
      <c r="V143" s="278">
        <f>IF(V$22=0,0,V$22/ISI!V$8*1000)</f>
        <v>81.716541220402348</v>
      </c>
      <c r="W143" s="278">
        <f>IF(W$22=0,0,W$22/ISI!W$8*1000)</f>
        <v>77.323917794252424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45.757117607709915</v>
      </c>
      <c r="C144" s="278">
        <f>IF(C$28=0,0,C$28/ISI!C$8*1000)</f>
        <v>46.976996025855847</v>
      </c>
      <c r="D144" s="278">
        <f>IF(D$28=0,0,D$28/ISI!D$8*1000)</f>
        <v>47.435264318461762</v>
      </c>
      <c r="E144" s="278">
        <f>IF(E$28=0,0,E$28/ISI!E$8*1000)</f>
        <v>52.555873845609902</v>
      </c>
      <c r="F144" s="278">
        <f>IF(F$28=0,0,F$28/ISI!F$8*1000)</f>
        <v>51.216890419238503</v>
      </c>
      <c r="G144" s="278">
        <f>IF(G$28=0,0,G$28/ISI!G$8*1000)</f>
        <v>48.847735203424975</v>
      </c>
      <c r="H144" s="278">
        <f>IF(H$28=0,0,H$28/ISI!H$8*1000)</f>
        <v>52.063269051310392</v>
      </c>
      <c r="I144" s="278">
        <f>IF(I$28=0,0,I$28/ISI!I$8*1000)</f>
        <v>47.934740085682286</v>
      </c>
      <c r="J144" s="278">
        <f>IF(J$28=0,0,J$28/ISI!J$8*1000)</f>
        <v>51.681049732291328</v>
      </c>
      <c r="K144" s="278">
        <f>IF(K$28=0,0,K$28/ISI!K$8*1000)</f>
        <v>54.999968292026566</v>
      </c>
      <c r="L144" s="278">
        <f>IF(L$28=0,0,L$28/ISI!L$8*1000)</f>
        <v>49.990279659231945</v>
      </c>
      <c r="M144" s="278">
        <f>IF(M$28=0,0,M$28/ISI!M$8*1000)</f>
        <v>51.872470782303616</v>
      </c>
      <c r="N144" s="278">
        <f>IF(N$28=0,0,N$28/ISI!N$8*1000)</f>
        <v>50.429031630290908</v>
      </c>
      <c r="O144" s="278">
        <f>IF(O$28=0,0,O$28/ISI!O$8*1000)</f>
        <v>48.168442871372889</v>
      </c>
      <c r="P144" s="278">
        <f>IF(P$28=0,0,P$28/ISI!P$8*1000)</f>
        <v>47.138901214039578</v>
      </c>
      <c r="Q144" s="278">
        <f>IF(Q$28=0,0,Q$28/ISI!Q$8*1000)</f>
        <v>48.67078229487737</v>
      </c>
      <c r="R144" s="278">
        <f>IF(R$28=0,0,R$28/ISI!R$8*1000)</f>
        <v>49.714554216729937</v>
      </c>
      <c r="S144" s="278">
        <f>IF(S$28=0,0,S$28/ISI!S$8*1000)</f>
        <v>48.362887633531749</v>
      </c>
      <c r="T144" s="278">
        <f>IF(T$28=0,0,T$28/ISI!T$8*1000)</f>
        <v>49.060526106437287</v>
      </c>
      <c r="U144" s="278">
        <f>IF(U$28=0,0,U$28/ISI!U$8*1000)</f>
        <v>48.674172283431702</v>
      </c>
      <c r="V144" s="278">
        <f>IF(V$28=0,0,V$28/ISI!V$8*1000)</f>
        <v>50.522531013632509</v>
      </c>
      <c r="W144" s="278">
        <f>IF(W$28=0,0,W$28/ISI!W$8*1000)</f>
        <v>47.496052369720807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28.028962583480386</v>
      </c>
      <c r="C145" s="279">
        <f>IF(C$35=0,0,C$35/ISI!C$8*1000)</f>
        <v>28.303803144764178</v>
      </c>
      <c r="D145" s="279">
        <f>IF(D$35=0,0,D$35/ISI!D$8*1000)</f>
        <v>28.615508179705586</v>
      </c>
      <c r="E145" s="279">
        <f>IF(E$35=0,0,E$35/ISI!E$8*1000)</f>
        <v>32.380852221229425</v>
      </c>
      <c r="F145" s="279">
        <f>IF(F$35=0,0,F$35/ISI!F$8*1000)</f>
        <v>31.210288727837483</v>
      </c>
      <c r="G145" s="279">
        <f>IF(G$35=0,0,G$35/ISI!G$8*1000)</f>
        <v>29.826958148443509</v>
      </c>
      <c r="H145" s="279">
        <f>IF(H$35=0,0,H$35/ISI!H$8*1000)</f>
        <v>31.889289789477875</v>
      </c>
      <c r="I145" s="279">
        <f>IF(I$35=0,0,I$35/ISI!I$8*1000)</f>
        <v>28.732663448154238</v>
      </c>
      <c r="J145" s="279">
        <f>IF(J$35=0,0,J$35/ISI!J$8*1000)</f>
        <v>30.828469301051591</v>
      </c>
      <c r="K145" s="279">
        <f>IF(K$35=0,0,K$35/ISI!K$8*1000)</f>
        <v>33.944429514773603</v>
      </c>
      <c r="L145" s="279">
        <f>IF(L$35=0,0,L$35/ISI!L$8*1000)</f>
        <v>30.297226123715316</v>
      </c>
      <c r="M145" s="279">
        <f>IF(M$35=0,0,M$35/ISI!M$8*1000)</f>
        <v>32.396232070465487</v>
      </c>
      <c r="N145" s="279">
        <f>IF(N$35=0,0,N$35/ISI!N$8*1000)</f>
        <v>31.802255844037528</v>
      </c>
      <c r="O145" s="279">
        <f>IF(O$35=0,0,O$35/ISI!O$8*1000)</f>
        <v>30.043353670965164</v>
      </c>
      <c r="P145" s="279">
        <f>IF(P$35=0,0,P$35/ISI!P$8*1000)</f>
        <v>29.114687967474968</v>
      </c>
      <c r="Q145" s="279">
        <f>IF(Q$35=0,0,Q$35/ISI!Q$8*1000)</f>
        <v>30.003542167769897</v>
      </c>
      <c r="R145" s="279">
        <f>IF(R$35=0,0,R$35/ISI!R$8*1000)</f>
        <v>30.376870775852304</v>
      </c>
      <c r="S145" s="279">
        <f>IF(S$35=0,0,S$35/ISI!S$8*1000)</f>
        <v>29.442290748117006</v>
      </c>
      <c r="T145" s="279">
        <f>IF(T$35=0,0,T$35/ISI!T$8*1000)</f>
        <v>30.090272598900789</v>
      </c>
      <c r="U145" s="279">
        <f>IF(U$35=0,0,U$35/ISI!U$8*1000)</f>
        <v>29.927318717565353</v>
      </c>
      <c r="V145" s="279">
        <f>IF(V$35=0,0,V$35/ISI!V$8*1000)</f>
        <v>31.026836255247435</v>
      </c>
      <c r="W145" s="279">
        <f>IF(W$35=0,0,W$35/ISI!W$8*1000)</f>
        <v>29.836823477709736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104.64382815230877</v>
      </c>
      <c r="C147" s="274">
        <f t="shared" si="33"/>
        <v>103.41561349629849</v>
      </c>
      <c r="D147" s="274">
        <f t="shared" si="33"/>
        <v>104.28941497920505</v>
      </c>
      <c r="E147" s="274">
        <f t="shared" si="33"/>
        <v>114.91666340189002</v>
      </c>
      <c r="F147" s="274">
        <f t="shared" si="33"/>
        <v>107.93291105593224</v>
      </c>
      <c r="G147" s="274">
        <f t="shared" si="33"/>
        <v>105.39939061297767</v>
      </c>
      <c r="H147" s="274">
        <f t="shared" si="33"/>
        <v>112.68730530447914</v>
      </c>
      <c r="I147" s="274">
        <f t="shared" si="33"/>
        <v>101.77549613538581</v>
      </c>
      <c r="J147" s="274">
        <f t="shared" si="33"/>
        <v>105.55186008731748</v>
      </c>
      <c r="K147" s="274">
        <f t="shared" si="33"/>
        <v>113.2919544352511</v>
      </c>
      <c r="L147" s="274">
        <f t="shared" si="33"/>
        <v>103.89625409875937</v>
      </c>
      <c r="M147" s="274">
        <f t="shared" si="33"/>
        <v>110.67057225035413</v>
      </c>
      <c r="N147" s="274">
        <f t="shared" si="33"/>
        <v>107.69081254393249</v>
      </c>
      <c r="O147" s="274">
        <f t="shared" si="33"/>
        <v>104.78505213078269</v>
      </c>
      <c r="P147" s="274">
        <f t="shared" si="33"/>
        <v>100.91294046646101</v>
      </c>
      <c r="Q147" s="274">
        <f t="shared" si="33"/>
        <v>104.01932312337752</v>
      </c>
      <c r="R147" s="274">
        <f t="shared" si="33"/>
        <v>104.72105235211598</v>
      </c>
      <c r="S147" s="274">
        <f t="shared" si="33"/>
        <v>102.09863129800844</v>
      </c>
      <c r="T147" s="274">
        <f t="shared" si="33"/>
        <v>104.03037032482827</v>
      </c>
      <c r="U147" s="274">
        <f t="shared" si="33"/>
        <v>103.60363149995777</v>
      </c>
      <c r="V147" s="274">
        <f t="shared" si="33"/>
        <v>105.93821992897857</v>
      </c>
      <c r="W147" s="274">
        <f t="shared" si="33"/>
        <v>101.82516040471124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0.25637622889747835</v>
      </c>
      <c r="C148" s="275">
        <f>IF(C$55=0,0,C$55/ISI!C$9*1000)</f>
        <v>0.25838933082030496</v>
      </c>
      <c r="D148" s="275">
        <f>IF(D$55=0,0,D$55/ISI!D$9*1000)</f>
        <v>0.26089418637765521</v>
      </c>
      <c r="E148" s="275">
        <f>IF(E$55=0,0,E$55/ISI!E$9*1000)</f>
        <v>0.28229515010956968</v>
      </c>
      <c r="F148" s="275">
        <f>IF(F$55=0,0,F$55/ISI!F$9*1000)</f>
        <v>0.27036197122932376</v>
      </c>
      <c r="G148" s="275">
        <f>IF(G$55=0,0,G$55/ISI!G$9*1000)</f>
        <v>0.26536931802564351</v>
      </c>
      <c r="H148" s="275">
        <f>IF(H$55=0,0,H$55/ISI!H$9*1000)</f>
        <v>0.28083025520271343</v>
      </c>
      <c r="I148" s="275">
        <f>IF(I$55=0,0,I$55/ISI!I$9*1000)</f>
        <v>0.2590209654764023</v>
      </c>
      <c r="J148" s="275">
        <f>IF(J$55=0,0,J$55/ISI!J$9*1000)</f>
        <v>0.26917448186319792</v>
      </c>
      <c r="K148" s="275">
        <f>IF(K$55=0,0,K$55/ISI!K$9*1000)</f>
        <v>0.28481792326683469</v>
      </c>
      <c r="L148" s="275">
        <f>IF(L$55=0,0,L$55/ISI!L$9*1000)</f>
        <v>0.26487758491452862</v>
      </c>
      <c r="M148" s="275">
        <f>IF(M$55=0,0,M$55/ISI!M$9*1000)</f>
        <v>0.27570332074040332</v>
      </c>
      <c r="N148" s="275">
        <f>IF(N$55=0,0,N$55/ISI!N$9*1000)</f>
        <v>0.2688423923158707</v>
      </c>
      <c r="O148" s="275">
        <f>IF(O$55=0,0,O$55/ISI!O$9*1000)</f>
        <v>0.26244807135448806</v>
      </c>
      <c r="P148" s="275">
        <f>IF(P$55=0,0,P$55/ISI!P$9*1000)</f>
        <v>0.25646403487684655</v>
      </c>
      <c r="Q148" s="275">
        <f>IF(Q$55=0,0,Q$55/ISI!Q$9*1000)</f>
        <v>0.26221079738887104</v>
      </c>
      <c r="R148" s="275">
        <f>IF(R$55=0,0,R$55/ISI!R$9*1000)</f>
        <v>0.26663161169402649</v>
      </c>
      <c r="S148" s="275">
        <f>IF(S$55=0,0,S$55/ISI!S$9*1000)</f>
        <v>0.26029594865180244</v>
      </c>
      <c r="T148" s="275">
        <f>IF(T$55=0,0,T$55/ISI!T$9*1000)</f>
        <v>0.2638690777990339</v>
      </c>
      <c r="U148" s="275">
        <f>IF(U$55=0,0,U$55/ISI!U$9*1000)</f>
        <v>0.26240661203633042</v>
      </c>
      <c r="V148" s="275">
        <f>IF(V$55=0,0,V$55/ISI!V$9*1000)</f>
        <v>0.26760943286050159</v>
      </c>
      <c r="W148" s="275">
        <f>IF(W$55=0,0,W$55/ISI!W$9*1000)</f>
        <v>0.25659206588305261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0.18943486673182575</v>
      </c>
      <c r="C149" s="276">
        <f>IF(C$56=0,0,C$56/ISI!C$9*1000)</f>
        <v>0.1909223357382473</v>
      </c>
      <c r="D149" s="276">
        <f>IF(D$56=0,0,D$56/ISI!D$9*1000)</f>
        <v>0.19277315857283583</v>
      </c>
      <c r="E149" s="276">
        <f>IF(E$56=0,0,E$56/ISI!E$9*1000)</f>
        <v>0.20858620305797407</v>
      </c>
      <c r="F149" s="276">
        <f>IF(F$56=0,0,F$56/ISI!F$9*1000)</f>
        <v>0.19976884834225908</v>
      </c>
      <c r="G149" s="276">
        <f>IF(G$56=0,0,G$56/ISI!G$9*1000)</f>
        <v>0.19607980666181699</v>
      </c>
      <c r="H149" s="276">
        <f>IF(H$56=0,0,H$56/ISI!H$9*1000)</f>
        <v>0.20750380094663248</v>
      </c>
      <c r="I149" s="276">
        <f>IF(I$56=0,0,I$56/ISI!I$9*1000)</f>
        <v>0.19138904681912855</v>
      </c>
      <c r="J149" s="276">
        <f>IF(J$56=0,0,J$56/ISI!J$9*1000)</f>
        <v>0.19889141953076234</v>
      </c>
      <c r="K149" s="276">
        <f>IF(K$56=0,0,K$56/ISI!K$9*1000)</f>
        <v>0.21045026510029488</v>
      </c>
      <c r="L149" s="276">
        <f>IF(L$56=0,0,L$56/ISI!L$9*1000)</f>
        <v>0.19571646799827441</v>
      </c>
      <c r="M149" s="276">
        <f>IF(M$56=0,0,M$56/ISI!M$9*1000)</f>
        <v>0.203715539644923</v>
      </c>
      <c r="N149" s="276">
        <f>IF(N$56=0,0,N$56/ISI!N$9*1000)</f>
        <v>0.19864604054452997</v>
      </c>
      <c r="O149" s="276">
        <f>IF(O$56=0,0,O$56/ISI!O$9*1000)</f>
        <v>0.19392131491622516</v>
      </c>
      <c r="P149" s="276">
        <f>IF(P$56=0,0,P$56/ISI!P$9*1000)</f>
        <v>0.18949974604638392</v>
      </c>
      <c r="Q149" s="276">
        <f>IF(Q$56=0,0,Q$56/ISI!Q$9*1000)</f>
        <v>0.19374599459792241</v>
      </c>
      <c r="R149" s="276">
        <f>IF(R$56=0,0,R$56/ISI!R$9*1000)</f>
        <v>0.1970125079261848</v>
      </c>
      <c r="S149" s="276">
        <f>IF(S$56=0,0,S$56/ISI!S$9*1000)</f>
        <v>0.19233112428456253</v>
      </c>
      <c r="T149" s="276">
        <f>IF(T$56=0,0,T$56/ISI!T$9*1000)</f>
        <v>0.19497128810447761</v>
      </c>
      <c r="U149" s="276">
        <f>IF(U$56=0,0,U$56/ISI!U$9*1000)</f>
        <v>0.19389068087326519</v>
      </c>
      <c r="V149" s="276">
        <f>IF(V$56=0,0,V$56/ISI!V$9*1000)</f>
        <v>0.19773501415523478</v>
      </c>
      <c r="W149" s="276">
        <f>IF(W$56=0,0,W$56/ISI!W$9*1000)</f>
        <v>0.18959434739340614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4.7358716682956441</v>
      </c>
      <c r="C150" s="276">
        <f>IF(C$57=0,0,C$57/ISI!C$9*1000)</f>
        <v>4.773058393456183</v>
      </c>
      <c r="D150" s="276">
        <f>IF(D$57=0,0,D$57/ISI!D$9*1000)</f>
        <v>4.8193289643208956</v>
      </c>
      <c r="E150" s="276">
        <f>IF(E$57=0,0,E$57/ISI!E$9*1000)</f>
        <v>5.2146550764493558</v>
      </c>
      <c r="F150" s="276">
        <f>IF(F$57=0,0,F$57/ISI!F$9*1000)</f>
        <v>4.9942212085564774</v>
      </c>
      <c r="G150" s="276">
        <f>IF(G$57=0,0,G$57/ISI!G$9*1000)</f>
        <v>4.9019951665454222</v>
      </c>
      <c r="H150" s="276">
        <f>IF(H$57=0,0,H$57/ISI!H$9*1000)</f>
        <v>5.1875950236658133</v>
      </c>
      <c r="I150" s="276">
        <f>IF(I$57=0,0,I$57/ISI!I$9*1000)</f>
        <v>4.7847261704782138</v>
      </c>
      <c r="J150" s="276">
        <f>IF(J$57=0,0,J$57/ISI!J$9*1000)</f>
        <v>4.9722854882690593</v>
      </c>
      <c r="K150" s="276">
        <f>IF(K$57=0,0,K$57/ISI!K$9*1000)</f>
        <v>5.2612566275073727</v>
      </c>
      <c r="L150" s="276">
        <f>IF(L$57=0,0,L$57/ISI!L$9*1000)</f>
        <v>4.8929116999568594</v>
      </c>
      <c r="M150" s="276">
        <f>IF(M$57=0,0,M$57/ISI!M$9*1000)</f>
        <v>5.092888491123075</v>
      </c>
      <c r="N150" s="276">
        <f>IF(N$57=0,0,N$57/ISI!N$9*1000)</f>
        <v>4.9661510136132474</v>
      </c>
      <c r="O150" s="276">
        <f>IF(O$57=0,0,O$57/ISI!O$9*1000)</f>
        <v>4.8480328729056295</v>
      </c>
      <c r="P150" s="276">
        <f>IF(P$57=0,0,P$57/ISI!P$9*1000)</f>
        <v>4.7374936511595971</v>
      </c>
      <c r="Q150" s="276">
        <f>IF(Q$57=0,0,Q$57/ISI!Q$9*1000)</f>
        <v>4.8436498649480608</v>
      </c>
      <c r="R150" s="276">
        <f>IF(R$57=0,0,R$57/ISI!R$9*1000)</f>
        <v>4.9253126981546203</v>
      </c>
      <c r="S150" s="276">
        <f>IF(S$57=0,0,S$57/ISI!S$9*1000)</f>
        <v>4.8082781071140657</v>
      </c>
      <c r="T150" s="276">
        <f>IF(T$57=0,0,T$57/ISI!T$9*1000)</f>
        <v>4.8742822026119397</v>
      </c>
      <c r="U150" s="276">
        <f>IF(U$57=0,0,U$57/ISI!U$9*1000)</f>
        <v>4.8472670218316285</v>
      </c>
      <c r="V150" s="276">
        <f>IF(V$57=0,0,V$57/ISI!V$9*1000)</f>
        <v>4.94337535388087</v>
      </c>
      <c r="W150" s="276">
        <f>IF(W$57=0,0,W$57/ISI!W$9*1000)</f>
        <v>4.7398586848351556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0.11839679170739115</v>
      </c>
      <c r="C151" s="276">
        <f>IF(C$58=0,0,C$58/ISI!C$9*1000)</f>
        <v>0.11932645983640461</v>
      </c>
      <c r="D151" s="276">
        <f>IF(D$58=0,0,D$58/ISI!D$9*1000)</f>
        <v>0.12048322410802241</v>
      </c>
      <c r="E151" s="276">
        <f>IF(E$58=0,0,E$58/ISI!E$9*1000)</f>
        <v>0.13036637691123393</v>
      </c>
      <c r="F151" s="276">
        <f>IF(F$58=0,0,F$58/ISI!F$9*1000)</f>
        <v>0.12485553021391196</v>
      </c>
      <c r="G151" s="276">
        <f>IF(G$58=0,0,G$58/ISI!G$9*1000)</f>
        <v>0.12254987916363562</v>
      </c>
      <c r="H151" s="276">
        <f>IF(H$58=0,0,H$58/ISI!H$9*1000)</f>
        <v>0.12968987559164535</v>
      </c>
      <c r="I151" s="276">
        <f>IF(I$58=0,0,I$58/ISI!I$9*1000)</f>
        <v>0.11961815426195538</v>
      </c>
      <c r="J151" s="276">
        <f>IF(J$58=0,0,J$58/ISI!J$9*1000)</f>
        <v>0.12430713720672652</v>
      </c>
      <c r="K151" s="276">
        <f>IF(K$58=0,0,K$58/ISI!K$9*1000)</f>
        <v>0.13153141568768445</v>
      </c>
      <c r="L151" s="276">
        <f>IF(L$58=0,0,L$58/ISI!L$9*1000)</f>
        <v>0.12232279249892153</v>
      </c>
      <c r="M151" s="276">
        <f>IF(M$58=0,0,M$58/ISI!M$9*1000)</f>
        <v>0.12732221227807689</v>
      </c>
      <c r="N151" s="276">
        <f>IF(N$58=0,0,N$58/ISI!N$9*1000)</f>
        <v>0.12415377534033124</v>
      </c>
      <c r="O151" s="276">
        <f>IF(O$58=0,0,O$58/ISI!O$9*1000)</f>
        <v>0.12120082182264082</v>
      </c>
      <c r="P151" s="276">
        <f>IF(P$58=0,0,P$58/ISI!P$9*1000)</f>
        <v>0.11843734127899</v>
      </c>
      <c r="Q151" s="276">
        <f>IF(Q$58=0,0,Q$58/ISI!Q$9*1000)</f>
        <v>0.12109124662370158</v>
      </c>
      <c r="R151" s="276">
        <f>IF(R$58=0,0,R$58/ISI!R$9*1000)</f>
        <v>0.12313281745386551</v>
      </c>
      <c r="S151" s="276">
        <f>IF(S$58=0,0,S$58/ISI!S$9*1000)</f>
        <v>0.12020695267785171</v>
      </c>
      <c r="T151" s="276">
        <f>IF(T$58=0,0,T$58/ISI!T$9*1000)</f>
        <v>0.12185705506529858</v>
      </c>
      <c r="U151" s="276">
        <f>IF(U$58=0,0,U$58/ISI!U$9*1000)</f>
        <v>0.12118167554579082</v>
      </c>
      <c r="V151" s="276">
        <f>IF(V$58=0,0,V$58/ISI!V$9*1000)</f>
        <v>0.12358438384702186</v>
      </c>
      <c r="W151" s="276">
        <f>IF(W$58=0,0,W$58/ISI!W$9*1000)</f>
        <v>0.11849646712087893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0.18334895453671401</v>
      </c>
      <c r="C152" s="277">
        <f>IF(C$59=0,0,C$59/ISI!C$9*1000)</f>
        <v>0.18151838475730755</v>
      </c>
      <c r="D152" s="277">
        <f>IF(D$59=0,0,D$59/ISI!D$9*1000)</f>
        <v>0.18278219783484354</v>
      </c>
      <c r="E152" s="277">
        <f>IF(E$59=0,0,E$59/ISI!E$9*1000)</f>
        <v>0.20137042831243174</v>
      </c>
      <c r="F152" s="277">
        <f>IF(F$59=0,0,F$59/ISI!F$9*1000)</f>
        <v>0.18879021616572833</v>
      </c>
      <c r="G152" s="277">
        <f>IF(G$59=0,0,G$59/ISI!G$9*1000)</f>
        <v>0.18283517073064451</v>
      </c>
      <c r="H152" s="277">
        <f>IF(H$59=0,0,H$59/ISI!H$9*1000)</f>
        <v>0.19631354796103875</v>
      </c>
      <c r="I152" s="277">
        <f>IF(I$59=0,0,I$59/ISI!I$9*1000)</f>
        <v>0.17851748014735508</v>
      </c>
      <c r="J152" s="277">
        <f>IF(J$59=0,0,J$59/ISI!J$9*1000)</f>
        <v>0.18499365048297353</v>
      </c>
      <c r="K152" s="277">
        <f>IF(K$59=0,0,K$59/ISI!K$9*1000)</f>
        <v>0.19680934851865128</v>
      </c>
      <c r="L152" s="277">
        <f>IF(L$59=0,0,L$59/ISI!L$9*1000)</f>
        <v>0.18095926725425707</v>
      </c>
      <c r="M152" s="277">
        <f>IF(M$59=0,0,M$59/ISI!M$9*1000)</f>
        <v>0.19141306789427162</v>
      </c>
      <c r="N152" s="277">
        <f>IF(N$59=0,0,N$59/ISI!N$9*1000)</f>
        <v>0.18577185610000718</v>
      </c>
      <c r="O152" s="277">
        <f>IF(O$59=0,0,O$59/ISI!O$9*1000)</f>
        <v>0.18127432998267098</v>
      </c>
      <c r="P152" s="277">
        <f>IF(P$59=0,0,P$59/ISI!P$9*1000)</f>
        <v>0.17487398759585654</v>
      </c>
      <c r="Q152" s="277">
        <f>IF(Q$59=0,0,Q$59/ISI!Q$9*1000)</f>
        <v>0.18044047022894391</v>
      </c>
      <c r="R152" s="277">
        <f>IF(R$59=0,0,R$59/ISI!R$9*1000)</f>
        <v>0.18152198583554027</v>
      </c>
      <c r="S152" s="277">
        <f>IF(S$59=0,0,S$59/ISI!S$9*1000)</f>
        <v>0.17745340902901596</v>
      </c>
      <c r="T152" s="277">
        <f>IF(T$59=0,0,T$59/ISI!T$9*1000)</f>
        <v>0.19004643124121295</v>
      </c>
      <c r="U152" s="277">
        <f>IF(U$59=0,0,U$59/ISI!U$9*1000)</f>
        <v>0.18985916097381103</v>
      </c>
      <c r="V152" s="277">
        <f>IF(V$59=0,0,V$59/ISI!V$9*1000)</f>
        <v>0.19478273531236795</v>
      </c>
      <c r="W152" s="277">
        <f>IF(W$59=0,0,W$59/ISI!W$9*1000)</f>
        <v>0.18736260885909675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14.698952892525277</v>
      </c>
      <c r="C153" s="278">
        <f>IF(C$65=0,0,C$65/ISI!C$9*1000)</f>
        <v>13.837075192121649</v>
      </c>
      <c r="D153" s="278">
        <f>IF(D$65=0,0,D$65/ISI!D$9*1000)</f>
        <v>13.979000151899772</v>
      </c>
      <c r="E153" s="278">
        <f>IF(E$65=0,0,E$65/ISI!E$9*1000)</f>
        <v>15.970451175375082</v>
      </c>
      <c r="F153" s="278">
        <f>IF(F$65=0,0,F$65/ISI!F$9*1000)</f>
        <v>14.394721872420979</v>
      </c>
      <c r="G153" s="278">
        <f>IF(G$65=0,0,G$65/ISI!G$9*1000)</f>
        <v>14.268636926131053</v>
      </c>
      <c r="H153" s="278">
        <f>IF(H$65=0,0,H$65/ISI!H$9*1000)</f>
        <v>15.440349811778461</v>
      </c>
      <c r="I153" s="278">
        <f>IF(I$65=0,0,I$65/ISI!I$9*1000)</f>
        <v>13.019484029195253</v>
      </c>
      <c r="J153" s="278">
        <f>IF(J$65=0,0,J$65/ISI!J$9*1000)</f>
        <v>13.35061674357255</v>
      </c>
      <c r="K153" s="278">
        <f>IF(K$65=0,0,K$65/ISI!K$9*1000)</f>
        <v>14.98308517386072</v>
      </c>
      <c r="L153" s="278">
        <f>IF(L$65=0,0,L$65/ISI!L$9*1000)</f>
        <v>13.23229580768985</v>
      </c>
      <c r="M153" s="278">
        <f>IF(M$65=0,0,M$65/ISI!M$9*1000)</f>
        <v>15.134680068817749</v>
      </c>
      <c r="N153" s="278">
        <f>IF(N$65=0,0,N$65/ISI!N$9*1000)</f>
        <v>14.61085593913042</v>
      </c>
      <c r="O153" s="278">
        <f>IF(O$65=0,0,O$65/ISI!O$9*1000)</f>
        <v>14.29611501058999</v>
      </c>
      <c r="P153" s="278">
        <f>IF(P$65=0,0,P$65/ISI!P$9*1000)</f>
        <v>13.21305981333928</v>
      </c>
      <c r="Q153" s="278">
        <f>IF(Q$65=0,0,Q$65/ISI!Q$9*1000)</f>
        <v>13.93208855435433</v>
      </c>
      <c r="R153" s="278">
        <f>IF(R$65=0,0,R$65/ISI!R$9*1000)</f>
        <v>13.74850462670288</v>
      </c>
      <c r="S153" s="278">
        <f>IF(S$65=0,0,S$65/ISI!S$9*1000)</f>
        <v>13.260421068160451</v>
      </c>
      <c r="T153" s="278">
        <f>IF(T$65=0,0,T$65/ISI!T$9*1000)</f>
        <v>13.741787647754025</v>
      </c>
      <c r="U153" s="278">
        <f>IF(U$65=0,0,U$65/ISI!U$9*1000)</f>
        <v>13.727679419132006</v>
      </c>
      <c r="V153" s="278">
        <f>IF(V$65=0,0,V$65/ISI!V$9*1000)</f>
        <v>13.955533638229367</v>
      </c>
      <c r="W153" s="278">
        <f>IF(W$65=0,0,W$65/ISI!W$9*1000)</f>
        <v>13.445856228945035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35.173592207238478</v>
      </c>
      <c r="C154" s="278">
        <f>IF(C$71=0,0,C$71/ISI!C$9*1000)</f>
        <v>35.449780161206021</v>
      </c>
      <c r="D154" s="278">
        <f>IF(D$71=0,0,D$71/ISI!D$9*1000)</f>
        <v>35.793434361484898</v>
      </c>
      <c r="E154" s="278">
        <f>IF(E$71=0,0,E$71/ISI!E$9*1000)</f>
        <v>38.729544212173415</v>
      </c>
      <c r="F154" s="278">
        <f>IF(F$71=0,0,F$71/ISI!F$9*1000)</f>
        <v>37.092369153179739</v>
      </c>
      <c r="G154" s="278">
        <f>IF(G$71=0,0,G$71/ISI!G$9*1000)</f>
        <v>36.407401016416046</v>
      </c>
      <c r="H154" s="278">
        <f>IF(H$71=0,0,H$71/ISI!H$9*1000)</f>
        <v>38.528567638402102</v>
      </c>
      <c r="I154" s="278">
        <f>IF(I$71=0,0,I$71/ISI!I$9*1000)</f>
        <v>35.53643741454448</v>
      </c>
      <c r="J154" s="278">
        <f>IF(J$71=0,0,J$71/ISI!J$9*1000)</f>
        <v>36.929451292603659</v>
      </c>
      <c r="K154" s="278">
        <f>IF(K$71=0,0,K$71/ISI!K$9*1000)</f>
        <v>39.0756566214502</v>
      </c>
      <c r="L154" s="278">
        <f>IF(L$71=0,0,L$71/ISI!L$9*1000)</f>
        <v>36.339937585818241</v>
      </c>
      <c r="M154" s="278">
        <f>IF(M$71=0,0,M$71/ISI!M$9*1000)</f>
        <v>37.825176755300184</v>
      </c>
      <c r="N154" s="278">
        <f>IF(N$71=0,0,N$71/ISI!N$9*1000)</f>
        <v>36.883890195288956</v>
      </c>
      <c r="O154" s="278">
        <f>IF(O$71=0,0,O$71/ISI!O$9*1000)</f>
        <v>36.006619947165412</v>
      </c>
      <c r="P154" s="278">
        <f>IF(P$71=0,0,P$71/ISI!P$9*1000)</f>
        <v>35.185638767580443</v>
      </c>
      <c r="Q154" s="278">
        <f>IF(Q$71=0,0,Q$71/ISI!Q$9*1000)</f>
        <v>35.974067094102956</v>
      </c>
      <c r="R154" s="278">
        <f>IF(R$71=0,0,R$71/ISI!R$9*1000)</f>
        <v>36.580581669429051</v>
      </c>
      <c r="S154" s="278">
        <f>IF(S$71=0,0,S$71/ISI!S$9*1000)</f>
        <v>35.711359007218938</v>
      </c>
      <c r="T154" s="278">
        <f>IF(T$71=0,0,T$71/ISI!T$9*1000)</f>
        <v>36.201575233851912</v>
      </c>
      <c r="U154" s="278">
        <f>IF(U$71=0,0,U$71/ISI!U$9*1000)</f>
        <v>36.000931927038351</v>
      </c>
      <c r="V154" s="278">
        <f>IF(V$71=0,0,V$71/ISI!V$9*1000)</f>
        <v>36.714734055978738</v>
      </c>
      <c r="W154" s="278">
        <f>IF(W$71=0,0,W$71/ISI!W$9*1000)</f>
        <v>35.203204009184688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37.393837314184388</v>
      </c>
      <c r="C155" s="278">
        <f>IF(C$72=0,0,C$72/ISI!C$9*1000)</f>
        <v>37.022849794374608</v>
      </c>
      <c r="D155" s="278">
        <f>IF(D$72=0,0,D$72/ISI!D$9*1000)</f>
        <v>37.26709189605814</v>
      </c>
      <c r="E155" s="278">
        <f>IF(E$72=0,0,E$72/ISI!E$9*1000)</f>
        <v>41.047351218879655</v>
      </c>
      <c r="F155" s="278">
        <f>IF(F$72=0,0,F$72/ISI!F$9*1000)</f>
        <v>38.489083530824672</v>
      </c>
      <c r="G155" s="278">
        <f>IF(G$72=0,0,G$72/ISI!G$9*1000)</f>
        <v>37.245406589184668</v>
      </c>
      <c r="H155" s="278">
        <f>IF(H$72=0,0,H$72/ISI!H$9*1000)</f>
        <v>39.995833796766696</v>
      </c>
      <c r="I155" s="278">
        <f>IF(I$72=0,0,I$72/ISI!I$9*1000)</f>
        <v>36.36712981363452</v>
      </c>
      <c r="J155" s="278">
        <f>IF(J$72=0,0,J$72/ISI!J$9*1000)</f>
        <v>37.81059244175227</v>
      </c>
      <c r="K155" s="278">
        <f>IF(K$72=0,0,K$72/ISI!K$9*1000)</f>
        <v>40.249593670655344</v>
      </c>
      <c r="L155" s="278">
        <f>IF(L$72=0,0,L$72/ISI!L$9*1000)</f>
        <v>37.017732937760144</v>
      </c>
      <c r="M155" s="278">
        <f>IF(M$72=0,0,M$72/ISI!M$9*1000)</f>
        <v>39.130062775837743</v>
      </c>
      <c r="N155" s="278">
        <f>IF(N$72=0,0,N$72/ISI!N$9*1000)</f>
        <v>38.006813095038922</v>
      </c>
      <c r="O155" s="278">
        <f>IF(O$72=0,0,O$72/ISI!O$9*1000)</f>
        <v>36.918708519118375</v>
      </c>
      <c r="P155" s="278">
        <f>IF(P$72=0,0,P$72/ISI!P$9*1000)</f>
        <v>35.615285711645917</v>
      </c>
      <c r="Q155" s="278">
        <f>IF(Q$72=0,0,Q$72/ISI!Q$9*1000)</f>
        <v>36.748780017874068</v>
      </c>
      <c r="R155" s="278">
        <f>IF(R$72=0,0,R$72/ISI!R$9*1000)</f>
        <v>36.96893353728538</v>
      </c>
      <c r="S155" s="278">
        <f>IF(S$72=0,0,S$72/ISI!S$9*1000)</f>
        <v>36.143066617716045</v>
      </c>
      <c r="T155" s="278">
        <f>IF(T$72=0,0,T$72/ISI!T$9*1000)</f>
        <v>36.740943411410825</v>
      </c>
      <c r="U155" s="278">
        <f>IF(U$72=0,0,U$72/ISI!U$9*1000)</f>
        <v>36.581328576026081</v>
      </c>
      <c r="V155" s="278">
        <f>IF(V$72=0,0,V$72/ISI!V$9*1000)</f>
        <v>37.562719703954585</v>
      </c>
      <c r="W155" s="278">
        <f>IF(W$72=0,0,W$72/ISI!W$9*1000)</f>
        <v>35.955686587093673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11.89401722819157</v>
      </c>
      <c r="C156" s="279">
        <f>IF(C$79=0,0,C$79/ISI!C$9*1000)</f>
        <v>11.582693443987775</v>
      </c>
      <c r="D156" s="279">
        <f>IF(D$79=0,0,D$79/ISI!D$9*1000)</f>
        <v>11.673626838547989</v>
      </c>
      <c r="E156" s="279">
        <f>IF(E$79=0,0,E$79/ISI!E$9*1000)</f>
        <v>13.132043560621305</v>
      </c>
      <c r="F156" s="279">
        <f>IF(F$79=0,0,F$79/ISI!F$9*1000)</f>
        <v>12.178738724999141</v>
      </c>
      <c r="G156" s="279">
        <f>IF(G$79=0,0,G$79/ISI!G$9*1000)</f>
        <v>11.809116740118739</v>
      </c>
      <c r="H156" s="279">
        <f>IF(H$79=0,0,H$79/ISI!H$9*1000)</f>
        <v>12.720621554164032</v>
      </c>
      <c r="I156" s="279">
        <f>IF(I$79=0,0,I$79/ISI!I$9*1000)</f>
        <v>11.319173060828506</v>
      </c>
      <c r="J156" s="279">
        <f>IF(J$79=0,0,J$79/ISI!J$9*1000)</f>
        <v>11.711547432036284</v>
      </c>
      <c r="K156" s="279">
        <f>IF(K$79=0,0,K$79/ISI!K$9*1000)</f>
        <v>12.898753389204002</v>
      </c>
      <c r="L156" s="279">
        <f>IF(L$79=0,0,L$79/ISI!L$9*1000)</f>
        <v>11.6494999548683</v>
      </c>
      <c r="M156" s="279">
        <f>IF(M$79=0,0,M$79/ISI!M$9*1000)</f>
        <v>12.68961001871771</v>
      </c>
      <c r="N156" s="279">
        <f>IF(N$79=0,0,N$79/ISI!N$9*1000)</f>
        <v>12.445688236560207</v>
      </c>
      <c r="O156" s="279">
        <f>IF(O$79=0,0,O$79/ISI!O$9*1000)</f>
        <v>11.95673124292726</v>
      </c>
      <c r="P156" s="279">
        <f>IF(P$79=0,0,P$79/ISI!P$9*1000)</f>
        <v>11.422187412937685</v>
      </c>
      <c r="Q156" s="279">
        <f>IF(Q$79=0,0,Q$79/ISI!Q$9*1000)</f>
        <v>11.763249083258657</v>
      </c>
      <c r="R156" s="279">
        <f>IF(R$79=0,0,R$79/ISI!R$9*1000)</f>
        <v>11.729420897634425</v>
      </c>
      <c r="S156" s="279">
        <f>IF(S$79=0,0,S$79/ISI!S$9*1000)</f>
        <v>11.425219063155701</v>
      </c>
      <c r="T156" s="279">
        <f>IF(T$79=0,0,T$79/ISI!T$9*1000)</f>
        <v>11.70103797698955</v>
      </c>
      <c r="U156" s="279">
        <f>IF(U$79=0,0,U$79/ISI!U$9*1000)</f>
        <v>11.679086426500508</v>
      </c>
      <c r="V156" s="279">
        <f>IF(V$79=0,0,V$79/ISI!V$9*1000)</f>
        <v>11.978145610759885</v>
      </c>
      <c r="W156" s="279">
        <f>IF(W$79=0,0,W$79/ISI!W$9*1000)</f>
        <v>11.728509405396261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DE: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3845.3587380387812</v>
      </c>
      <c r="C5" s="225">
        <v>3638.3199424586669</v>
      </c>
      <c r="D5" s="225">
        <v>3695.983379115321</v>
      </c>
      <c r="E5" s="225">
        <v>4157.1048467123692</v>
      </c>
      <c r="F5" s="225">
        <v>3907.463320209386</v>
      </c>
      <c r="G5" s="225">
        <v>3645.2022543208259</v>
      </c>
      <c r="H5" s="225">
        <v>4217.7033929317986</v>
      </c>
      <c r="I5" s="225">
        <v>3819.4901960775892</v>
      </c>
      <c r="J5" s="225">
        <v>3735.7845603749661</v>
      </c>
      <c r="K5" s="225">
        <v>2817.2612283986118</v>
      </c>
      <c r="L5" s="225">
        <v>3593.8975400194399</v>
      </c>
      <c r="M5" s="225">
        <v>3820.6866995238952</v>
      </c>
      <c r="N5" s="225">
        <v>3538.5028913375918</v>
      </c>
      <c r="O5" s="225">
        <v>3442.6928221852559</v>
      </c>
      <c r="P5" s="225">
        <v>3361.5654465852072</v>
      </c>
      <c r="Q5" s="225">
        <v>3583.4476750248932</v>
      </c>
      <c r="R5" s="225">
        <v>3559.1536342801792</v>
      </c>
      <c r="S5" s="225">
        <v>3532.0417520755541</v>
      </c>
      <c r="T5" s="225">
        <v>3563.6184824390189</v>
      </c>
      <c r="U5" s="225">
        <v>3302.9429464122491</v>
      </c>
      <c r="V5" s="225">
        <v>2972.603156487095</v>
      </c>
      <c r="W5" s="225">
        <v>3151.5957404305568</v>
      </c>
      <c r="DA5" s="89" t="s">
        <v>256</v>
      </c>
    </row>
    <row r="6" spans="1:105" ht="12" customHeight="1" x14ac:dyDescent="0.25">
      <c r="A6" s="55" t="s">
        <v>92</v>
      </c>
      <c r="B6" s="261">
        <v>7.9498483311921078</v>
      </c>
      <c r="C6" s="261">
        <v>7.9569442402145034</v>
      </c>
      <c r="D6" s="261">
        <v>8.0987236302872017</v>
      </c>
      <c r="E6" s="261">
        <v>8.730255501907644</v>
      </c>
      <c r="F6" s="261">
        <v>8.9058823083813277</v>
      </c>
      <c r="G6" s="261">
        <v>8.2669409249098109</v>
      </c>
      <c r="H6" s="261">
        <v>9.1597107922307011</v>
      </c>
      <c r="I6" s="261">
        <v>8.8952535013892042</v>
      </c>
      <c r="J6" s="261">
        <v>8.9164731971098625</v>
      </c>
      <c r="K6" s="261">
        <v>6.4510603117651293</v>
      </c>
      <c r="L6" s="261">
        <v>8.5081502121833061</v>
      </c>
      <c r="M6" s="261">
        <v>8.5411422906115764</v>
      </c>
      <c r="N6" s="261">
        <v>8.0015724744848971</v>
      </c>
      <c r="O6" s="261">
        <v>7.7642901824578203</v>
      </c>
      <c r="P6" s="261">
        <v>7.8803509522597723</v>
      </c>
      <c r="Q6" s="261">
        <v>8.206969472738189</v>
      </c>
      <c r="R6" s="261">
        <v>8.3991296487000042</v>
      </c>
      <c r="S6" s="261">
        <v>8.3813621155509654</v>
      </c>
      <c r="T6" s="261">
        <v>8.3223355167382191</v>
      </c>
      <c r="U6" s="261">
        <v>7.6894467225685439</v>
      </c>
      <c r="V6" s="261">
        <v>6.9071453426316918</v>
      </c>
      <c r="W6" s="261">
        <v>7.3039291962916941</v>
      </c>
      <c r="DA6" s="67" t="s">
        <v>257</v>
      </c>
    </row>
    <row r="7" spans="1:105" ht="12" customHeight="1" x14ac:dyDescent="0.25">
      <c r="A7" s="202" t="s">
        <v>93</v>
      </c>
      <c r="B7" s="226">
        <v>1.0996419161868849</v>
      </c>
      <c r="C7" s="226">
        <v>1.1006234391882559</v>
      </c>
      <c r="D7" s="226">
        <v>1.1202347014011</v>
      </c>
      <c r="E7" s="226">
        <v>1.207589690894046</v>
      </c>
      <c r="F7" s="226">
        <v>1.231882808191233</v>
      </c>
      <c r="G7" s="226">
        <v>1.14350291740829</v>
      </c>
      <c r="H7" s="226">
        <v>1.266992967370971</v>
      </c>
      <c r="I7" s="226">
        <v>1.230412606345779</v>
      </c>
      <c r="J7" s="226">
        <v>1.233347765092345</v>
      </c>
      <c r="K7" s="226">
        <v>0.89232599505490462</v>
      </c>
      <c r="L7" s="226">
        <v>1.176867559324638</v>
      </c>
      <c r="M7" s="226">
        <v>1.1814311020276489</v>
      </c>
      <c r="N7" s="226">
        <v>1.1067965226238961</v>
      </c>
      <c r="O7" s="226">
        <v>1.073975072023625</v>
      </c>
      <c r="P7" s="226">
        <v>1.090028873553194</v>
      </c>
      <c r="Q7" s="226">
        <v>1.146897100183935</v>
      </c>
      <c r="R7" s="226">
        <v>1.1617875758660641</v>
      </c>
      <c r="S7" s="226">
        <v>1.159329928451426</v>
      </c>
      <c r="T7" s="226">
        <v>1.151165229010586</v>
      </c>
      <c r="U7" s="226">
        <v>1.063622546765528</v>
      </c>
      <c r="V7" s="226">
        <v>0.95541276053676316</v>
      </c>
      <c r="W7" s="226">
        <v>1.0102968462417381</v>
      </c>
      <c r="DA7" s="174" t="s">
        <v>258</v>
      </c>
    </row>
    <row r="8" spans="1:105" ht="12" customHeight="1" x14ac:dyDescent="0.25">
      <c r="A8" s="202" t="s">
        <v>94</v>
      </c>
      <c r="B8" s="226">
        <v>151.8489823665507</v>
      </c>
      <c r="C8" s="226">
        <v>151.98452036918019</v>
      </c>
      <c r="D8" s="226">
        <v>154.69262940550209</v>
      </c>
      <c r="E8" s="226">
        <v>166.75543463680981</v>
      </c>
      <c r="F8" s="226">
        <v>170.11005861556899</v>
      </c>
      <c r="G8" s="226">
        <v>157.90572529623421</v>
      </c>
      <c r="H8" s="226">
        <v>174.9584023024469</v>
      </c>
      <c r="I8" s="226">
        <v>169.90703920459589</v>
      </c>
      <c r="J8" s="226">
        <v>170.31235375489581</v>
      </c>
      <c r="K8" s="226">
        <v>123.22083424953679</v>
      </c>
      <c r="L8" s="226">
        <v>162.51303140874589</v>
      </c>
      <c r="M8" s="226">
        <v>163.1432086557549</v>
      </c>
      <c r="N8" s="226">
        <v>152.83695826188651</v>
      </c>
      <c r="O8" s="226">
        <v>148.30466115672749</v>
      </c>
      <c r="P8" s="226">
        <v>150.52152229078919</v>
      </c>
      <c r="Q8" s="226">
        <v>156.28086319834469</v>
      </c>
      <c r="R8" s="226">
        <v>159.58326449553621</v>
      </c>
      <c r="S8" s="226">
        <v>160.091269049548</v>
      </c>
      <c r="T8" s="226">
        <v>158.96380993474861</v>
      </c>
      <c r="U8" s="226">
        <v>146.8750863085651</v>
      </c>
      <c r="V8" s="226">
        <v>131.93245300306319</v>
      </c>
      <c r="W8" s="226">
        <v>139.51136795686779</v>
      </c>
      <c r="DA8" s="174" t="s">
        <v>259</v>
      </c>
    </row>
    <row r="9" spans="1:105" ht="12" customHeight="1" x14ac:dyDescent="0.25">
      <c r="A9" s="202" t="s">
        <v>95</v>
      </c>
      <c r="B9" s="226">
        <v>2.622972328150357</v>
      </c>
      <c r="C9" s="226">
        <v>2.6253135518106618</v>
      </c>
      <c r="D9" s="226">
        <v>2.672092232531349</v>
      </c>
      <c r="E9" s="226">
        <v>2.8804598081876049</v>
      </c>
      <c r="F9" s="226">
        <v>2.938406102792297</v>
      </c>
      <c r="G9" s="226">
        <v>2.7275938333833061</v>
      </c>
      <c r="H9" s="226">
        <v>3.0221542526307008</v>
      </c>
      <c r="I9" s="226">
        <v>2.9348992350559411</v>
      </c>
      <c r="J9" s="226">
        <v>2.9419004597797729</v>
      </c>
      <c r="K9" s="226">
        <v>2.1284623278406118</v>
      </c>
      <c r="L9" s="226">
        <v>2.807178406503883</v>
      </c>
      <c r="M9" s="226">
        <v>2.81806381024498</v>
      </c>
      <c r="N9" s="226">
        <v>2.6400381878878258</v>
      </c>
      <c r="O9" s="226">
        <v>2.5617492872675318</v>
      </c>
      <c r="P9" s="226">
        <v>2.600042368454992</v>
      </c>
      <c r="Q9" s="226">
        <v>2.7356899666482821</v>
      </c>
      <c r="R9" s="226">
        <v>2.7712081704310672</v>
      </c>
      <c r="S9" s="226">
        <v>2.7653459519524359</v>
      </c>
      <c r="T9" s="226">
        <v>2.745870720619632</v>
      </c>
      <c r="U9" s="226">
        <v>2.5370554420450571</v>
      </c>
      <c r="V9" s="226">
        <v>2.2789429867674982</v>
      </c>
      <c r="W9" s="226">
        <v>2.409857819988094</v>
      </c>
      <c r="DA9" s="174" t="s">
        <v>260</v>
      </c>
    </row>
    <row r="10" spans="1:105" ht="12" customHeight="1" x14ac:dyDescent="0.25">
      <c r="A10" s="56" t="s">
        <v>96</v>
      </c>
      <c r="B10" s="262">
        <v>8.8268346165594149</v>
      </c>
      <c r="C10" s="262">
        <v>8.7254556002699175</v>
      </c>
      <c r="D10" s="262">
        <v>8.8745711846361566</v>
      </c>
      <c r="E10" s="262">
        <v>9.6756783433968074</v>
      </c>
      <c r="F10" s="262">
        <v>9.7211620439223569</v>
      </c>
      <c r="G10" s="262">
        <v>9.0263410409428211</v>
      </c>
      <c r="H10" s="262">
        <v>10.07267582963814</v>
      </c>
      <c r="I10" s="262">
        <v>9.641992050761182</v>
      </c>
      <c r="J10" s="262">
        <v>9.6301090273213532</v>
      </c>
      <c r="K10" s="262">
        <v>7.0565230023784018</v>
      </c>
      <c r="L10" s="262">
        <v>9.1861309941389813</v>
      </c>
      <c r="M10" s="262">
        <v>9.3719479915889767</v>
      </c>
      <c r="N10" s="262">
        <v>8.7641613266893224</v>
      </c>
      <c r="O10" s="262">
        <v>8.4988763938890095</v>
      </c>
      <c r="P10" s="262">
        <v>8.5430127591865563</v>
      </c>
      <c r="Q10" s="262">
        <v>9.0171570269430319</v>
      </c>
      <c r="R10" s="262">
        <v>9.0948545558281779</v>
      </c>
      <c r="S10" s="262">
        <v>9.0602067205687185</v>
      </c>
      <c r="T10" s="262">
        <v>9.7562735266960949</v>
      </c>
      <c r="U10" s="262">
        <v>9.0673681519030431</v>
      </c>
      <c r="V10" s="262">
        <v>8.1581634893181096</v>
      </c>
      <c r="W10" s="262">
        <v>8.6976261698352051</v>
      </c>
      <c r="DA10" s="68" t="s">
        <v>261</v>
      </c>
    </row>
    <row r="11" spans="1:105" ht="12" customHeight="1" x14ac:dyDescent="0.25">
      <c r="A11" s="37" t="s">
        <v>160</v>
      </c>
      <c r="B11" s="228">
        <v>9.408893551745702E-2</v>
      </c>
      <c r="C11" s="228">
        <v>6.5074650146585492E-2</v>
      </c>
      <c r="D11" s="228">
        <v>6.2437603776459107E-2</v>
      </c>
      <c r="E11" s="228">
        <v>0.11707974320952649</v>
      </c>
      <c r="F11" s="228">
        <v>9.1194692858412127E-2</v>
      </c>
      <c r="G11" s="228">
        <v>8.2806831993770313E-2</v>
      </c>
      <c r="H11" s="228">
        <v>7.9697577821787602E-2</v>
      </c>
      <c r="I11" s="228">
        <v>7.2472266799753632E-2</v>
      </c>
      <c r="J11" s="228">
        <v>8.1100692610072606E-2</v>
      </c>
      <c r="K11" s="228">
        <v>5.9012366969089861E-2</v>
      </c>
      <c r="L11" s="228">
        <v>8.8746438968150265E-2</v>
      </c>
      <c r="M11" s="228">
        <v>6.1809473553004549E-2</v>
      </c>
      <c r="N11" s="228">
        <v>5.8010258105440207E-2</v>
      </c>
      <c r="O11" s="228">
        <v>5.1842297375273717E-2</v>
      </c>
      <c r="P11" s="228">
        <v>5.0551746592320403E-2</v>
      </c>
      <c r="Q11" s="228">
        <v>0.21395124162511431</v>
      </c>
      <c r="R11" s="228">
        <v>5.7114399861614117E-2</v>
      </c>
      <c r="S11" s="228">
        <v>5.9372649402726969E-2</v>
      </c>
      <c r="T11" s="228">
        <v>2.5673071737419159E-2</v>
      </c>
      <c r="U11" s="228">
        <v>2.5550336220264029E-2</v>
      </c>
      <c r="V11" s="228">
        <v>2.2508884617326169E-2</v>
      </c>
      <c r="W11" s="228">
        <v>3.9814732067642307E-2</v>
      </c>
      <c r="DA11" s="69" t="s">
        <v>262</v>
      </c>
    </row>
    <row r="12" spans="1:105" ht="12" customHeight="1" x14ac:dyDescent="0.25">
      <c r="A12" s="37" t="s">
        <v>162</v>
      </c>
      <c r="B12" s="228">
        <v>4.8271007948876514</v>
      </c>
      <c r="C12" s="228">
        <v>4.5971172158714264</v>
      </c>
      <c r="D12" s="228">
        <v>4.6001701374198536</v>
      </c>
      <c r="E12" s="228">
        <v>5.2369885794988944</v>
      </c>
      <c r="F12" s="228">
        <v>5.0296899644794806</v>
      </c>
      <c r="G12" s="228">
        <v>4.1084633973101186</v>
      </c>
      <c r="H12" s="228">
        <v>4.942357924361005</v>
      </c>
      <c r="I12" s="228">
        <v>4.7465124943563648</v>
      </c>
      <c r="J12" s="228">
        <v>4.7623278387468906</v>
      </c>
      <c r="K12" s="228">
        <v>3.255902695718671</v>
      </c>
      <c r="L12" s="228">
        <v>4.2891057747855754</v>
      </c>
      <c r="M12" s="228">
        <v>4.4183169699451339</v>
      </c>
      <c r="N12" s="228">
        <v>4.015239015395216</v>
      </c>
      <c r="O12" s="228">
        <v>3.908189519008197</v>
      </c>
      <c r="P12" s="228">
        <v>3.8062493464691252</v>
      </c>
      <c r="Q12" s="228">
        <v>4.0138011352860277</v>
      </c>
      <c r="R12" s="228">
        <v>4.0302312274697023</v>
      </c>
      <c r="S12" s="228">
        <v>4.1372637594446564</v>
      </c>
      <c r="T12" s="228">
        <v>3.9625489474359101</v>
      </c>
      <c r="U12" s="228">
        <v>3.661176292759226</v>
      </c>
      <c r="V12" s="228">
        <v>3.44574199085665</v>
      </c>
      <c r="W12" s="228">
        <v>3.501407696560511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1.1961636164867191</v>
      </c>
      <c r="U14" s="228">
        <v>1.178267103650797</v>
      </c>
      <c r="V14" s="228">
        <v>1.0489794868470019</v>
      </c>
      <c r="W14" s="228">
        <v>1.2065026908127829</v>
      </c>
      <c r="DA14" s="69" t="s">
        <v>265</v>
      </c>
    </row>
    <row r="15" spans="1:105" ht="12" customHeight="1" x14ac:dyDescent="0.25">
      <c r="A15" s="37" t="s">
        <v>38</v>
      </c>
      <c r="B15" s="228">
        <v>3.9056448861543069</v>
      </c>
      <c r="C15" s="228">
        <v>4.0632637342519056</v>
      </c>
      <c r="D15" s="228">
        <v>4.2119634434398421</v>
      </c>
      <c r="E15" s="228">
        <v>4.3216100206883867</v>
      </c>
      <c r="F15" s="228">
        <v>4.6002773865844633</v>
      </c>
      <c r="G15" s="228">
        <v>4.8350708116389312</v>
      </c>
      <c r="H15" s="228">
        <v>5.0506203274553521</v>
      </c>
      <c r="I15" s="228">
        <v>4.8230072896050649</v>
      </c>
      <c r="J15" s="228">
        <v>4.7866804959643892</v>
      </c>
      <c r="K15" s="228">
        <v>3.741607939690641</v>
      </c>
      <c r="L15" s="228">
        <v>4.8082787803852547</v>
      </c>
      <c r="M15" s="228">
        <v>4.8918215480908387</v>
      </c>
      <c r="N15" s="228">
        <v>4.6909120531886668</v>
      </c>
      <c r="O15" s="228">
        <v>4.5388445775055386</v>
      </c>
      <c r="P15" s="228">
        <v>4.6862116661251108</v>
      </c>
      <c r="Q15" s="228">
        <v>4.7894046500318899</v>
      </c>
      <c r="R15" s="228">
        <v>5.0075089284968612</v>
      </c>
      <c r="S15" s="228">
        <v>4.863570311721336</v>
      </c>
      <c r="T15" s="228">
        <v>4.571887891036047</v>
      </c>
      <c r="U15" s="228">
        <v>4.2023744192727568</v>
      </c>
      <c r="V15" s="228">
        <v>3.640933126997131</v>
      </c>
      <c r="W15" s="228">
        <v>3.9499010503942689</v>
      </c>
      <c r="DA15" s="69" t="s">
        <v>266</v>
      </c>
    </row>
    <row r="16" spans="1:105" ht="12" customHeight="1" x14ac:dyDescent="0.25">
      <c r="A16" s="57" t="s">
        <v>167</v>
      </c>
      <c r="B16" s="263">
        <v>687.82093225729591</v>
      </c>
      <c r="C16" s="263">
        <v>652.84386028195638</v>
      </c>
      <c r="D16" s="263">
        <v>662.7106144031776</v>
      </c>
      <c r="E16" s="263">
        <v>740.26985165321662</v>
      </c>
      <c r="F16" s="263">
        <v>720.52177137062972</v>
      </c>
      <c r="G16" s="263">
        <v>670.48907367410573</v>
      </c>
      <c r="H16" s="263">
        <v>757.05514548399549</v>
      </c>
      <c r="I16" s="263">
        <v>691.09763068208861</v>
      </c>
      <c r="J16" s="263">
        <v>687.13574391175564</v>
      </c>
      <c r="K16" s="263">
        <v>515.41008376159812</v>
      </c>
      <c r="L16" s="263">
        <v>657.81316090065854</v>
      </c>
      <c r="M16" s="263">
        <v>701.21005363991026</v>
      </c>
      <c r="N16" s="263">
        <v>652.70209244304226</v>
      </c>
      <c r="O16" s="263">
        <v>633.73244239031033</v>
      </c>
      <c r="P16" s="263">
        <v>619.16395754281461</v>
      </c>
      <c r="Q16" s="263">
        <v>664.9123492600894</v>
      </c>
      <c r="R16" s="263">
        <v>657.96133055764108</v>
      </c>
      <c r="S16" s="263">
        <v>652.47842792605616</v>
      </c>
      <c r="T16" s="263">
        <v>660.00842236780818</v>
      </c>
      <c r="U16" s="263">
        <v>611.85601556639176</v>
      </c>
      <c r="V16" s="263">
        <v>550.4505041727441</v>
      </c>
      <c r="W16" s="263">
        <v>581.71385341342636</v>
      </c>
      <c r="DA16" s="70" t="s">
        <v>267</v>
      </c>
    </row>
    <row r="17" spans="1:105" ht="12" customHeight="1" x14ac:dyDescent="0.25">
      <c r="A17" s="18" t="s">
        <v>30</v>
      </c>
      <c r="B17" s="232">
        <v>18.58652441107823</v>
      </c>
      <c r="C17" s="232">
        <v>17.98460643442036</v>
      </c>
      <c r="D17" s="232">
        <v>35.922058830988703</v>
      </c>
      <c r="E17" s="232">
        <v>102.7133625899323</v>
      </c>
      <c r="F17" s="232">
        <v>100.2828160941892</v>
      </c>
      <c r="G17" s="232">
        <v>86.806788746626978</v>
      </c>
      <c r="H17" s="232">
        <v>95.409624182551596</v>
      </c>
      <c r="I17" s="232">
        <v>80.50210759718469</v>
      </c>
      <c r="J17" s="232">
        <v>71.383668766503632</v>
      </c>
      <c r="K17" s="232">
        <v>64.822098761461788</v>
      </c>
      <c r="L17" s="232">
        <v>65.07565640863389</v>
      </c>
      <c r="M17" s="232">
        <v>125.8411536365589</v>
      </c>
      <c r="N17" s="232">
        <v>102.0848001074833</v>
      </c>
      <c r="O17" s="232">
        <v>107.2995214645962</v>
      </c>
      <c r="P17" s="232">
        <v>85.727550293334957</v>
      </c>
      <c r="Q17" s="232">
        <v>109.0859193333916</v>
      </c>
      <c r="R17" s="232">
        <v>118.1313910283387</v>
      </c>
      <c r="S17" s="232">
        <v>107.9670752246553</v>
      </c>
      <c r="T17" s="232">
        <v>87.138973095878427</v>
      </c>
      <c r="U17" s="232">
        <v>80.591326297694593</v>
      </c>
      <c r="V17" s="232">
        <v>57.806187356320713</v>
      </c>
      <c r="W17" s="232">
        <v>79.970235088410462</v>
      </c>
      <c r="DA17" s="71" t="s">
        <v>268</v>
      </c>
    </row>
    <row r="18" spans="1:105" ht="12" customHeight="1" x14ac:dyDescent="0.25">
      <c r="A18" s="18" t="s">
        <v>70</v>
      </c>
      <c r="B18" s="232">
        <v>0.86098785170428627</v>
      </c>
      <c r="C18" s="232">
        <v>0.5884952104963912</v>
      </c>
      <c r="D18" s="232">
        <v>0.5270767824930328</v>
      </c>
      <c r="E18" s="232">
        <v>0.40692105661944949</v>
      </c>
      <c r="F18" s="232">
        <v>0.44151019759257493</v>
      </c>
      <c r="G18" s="232">
        <v>0.3195913254744871</v>
      </c>
      <c r="H18" s="232">
        <v>0.61908943562713092</v>
      </c>
      <c r="I18" s="232">
        <v>0.53137563579426073</v>
      </c>
      <c r="J18" s="232">
        <v>0.34419496992093168</v>
      </c>
      <c r="K18" s="232">
        <v>0.2175957124118556</v>
      </c>
      <c r="L18" s="232">
        <v>0.28656419702678848</v>
      </c>
      <c r="M18" s="232">
        <v>0.1068106779214871</v>
      </c>
      <c r="N18" s="232">
        <v>0.4201995200500887</v>
      </c>
      <c r="O18" s="232">
        <v>0</v>
      </c>
      <c r="P18" s="232">
        <v>0</v>
      </c>
      <c r="Q18" s="232">
        <v>0</v>
      </c>
      <c r="R18" s="232">
        <v>0</v>
      </c>
      <c r="S18" s="232">
        <v>0.16726548957896439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141.13961877752831</v>
      </c>
      <c r="C19" s="232">
        <v>145.65414443162001</v>
      </c>
      <c r="D19" s="232">
        <v>144.81287884079279</v>
      </c>
      <c r="E19" s="232">
        <v>156.88114463124191</v>
      </c>
      <c r="F19" s="232">
        <v>151.96015085162691</v>
      </c>
      <c r="G19" s="232">
        <v>118.861735968807</v>
      </c>
      <c r="H19" s="232">
        <v>148.41813504656579</v>
      </c>
      <c r="I19" s="232">
        <v>160.19483744827249</v>
      </c>
      <c r="J19" s="232">
        <v>158.7552223903308</v>
      </c>
      <c r="K19" s="232">
        <v>100.4649432416273</v>
      </c>
      <c r="L19" s="232">
        <v>138.33539319706611</v>
      </c>
      <c r="M19" s="232">
        <v>125.59185302704191</v>
      </c>
      <c r="N19" s="232">
        <v>113.42351468923511</v>
      </c>
      <c r="O19" s="232">
        <v>111.29621895332529</v>
      </c>
      <c r="P19" s="232">
        <v>114.8349429047184</v>
      </c>
      <c r="Q19" s="232">
        <v>115.2840325699507</v>
      </c>
      <c r="R19" s="232">
        <v>119.6553952968662</v>
      </c>
      <c r="S19" s="232">
        <v>126.4395578153237</v>
      </c>
      <c r="T19" s="232">
        <v>122.89838946457991</v>
      </c>
      <c r="U19" s="232">
        <v>113.38510280583741</v>
      </c>
      <c r="V19" s="232">
        <v>110.5655532206947</v>
      </c>
      <c r="W19" s="232">
        <v>112.0069193401156</v>
      </c>
      <c r="DA19" s="71" t="s">
        <v>270</v>
      </c>
    </row>
    <row r="20" spans="1:105" ht="12" customHeight="1" x14ac:dyDescent="0.25">
      <c r="A20" s="18" t="s">
        <v>36</v>
      </c>
      <c r="B20" s="232">
        <v>413.46122672724181</v>
      </c>
      <c r="C20" s="232">
        <v>360.35563807783291</v>
      </c>
      <c r="D20" s="232">
        <v>349.3494126457112</v>
      </c>
      <c r="E20" s="232">
        <v>351.2900320085048</v>
      </c>
      <c r="F20" s="232">
        <v>329.36758518531991</v>
      </c>
      <c r="G20" s="232">
        <v>325.13787464819541</v>
      </c>
      <c r="H20" s="232">
        <v>361.50297559548022</v>
      </c>
      <c r="I20" s="232">
        <v>287.69798477642291</v>
      </c>
      <c r="J20" s="232">
        <v>297.67890321030552</v>
      </c>
      <c r="K20" s="232">
        <v>234.88271791579621</v>
      </c>
      <c r="L20" s="232">
        <v>299.61200097683479</v>
      </c>
      <c r="M20" s="232">
        <v>311.13588841711169</v>
      </c>
      <c r="N20" s="232">
        <v>304.75615588590739</v>
      </c>
      <c r="O20" s="232">
        <v>286.36146258166548</v>
      </c>
      <c r="P20" s="232">
        <v>277.74363746438252</v>
      </c>
      <c r="Q20" s="232">
        <v>303.49300978225392</v>
      </c>
      <c r="R20" s="232">
        <v>272.05706438824632</v>
      </c>
      <c r="S20" s="232">
        <v>269.82084279549071</v>
      </c>
      <c r="T20" s="232">
        <v>308.70124240996063</v>
      </c>
      <c r="U20" s="232">
        <v>288.21769265910888</v>
      </c>
      <c r="V20" s="232">
        <v>265.68437324960178</v>
      </c>
      <c r="W20" s="232">
        <v>263.85266652397638</v>
      </c>
      <c r="DA20" s="71" t="s">
        <v>271</v>
      </c>
    </row>
    <row r="21" spans="1:105" ht="12" customHeight="1" x14ac:dyDescent="0.25">
      <c r="A21" s="18" t="s">
        <v>38</v>
      </c>
      <c r="B21" s="232">
        <v>113.77257448974331</v>
      </c>
      <c r="C21" s="232">
        <v>128.26097612758679</v>
      </c>
      <c r="D21" s="232">
        <v>132.0991873031918</v>
      </c>
      <c r="E21" s="232">
        <v>128.97839136691829</v>
      </c>
      <c r="F21" s="232">
        <v>138.4697090419011</v>
      </c>
      <c r="G21" s="232">
        <v>139.3630829850018</v>
      </c>
      <c r="H21" s="232">
        <v>151.1053212237708</v>
      </c>
      <c r="I21" s="232">
        <v>162.17132522441429</v>
      </c>
      <c r="J21" s="232">
        <v>158.97375457469491</v>
      </c>
      <c r="K21" s="232">
        <v>115.0227281303011</v>
      </c>
      <c r="L21" s="232">
        <v>154.50354612109689</v>
      </c>
      <c r="M21" s="232">
        <v>138.53434788127629</v>
      </c>
      <c r="N21" s="232">
        <v>132.0174222403663</v>
      </c>
      <c r="O21" s="232">
        <v>128.77523939072341</v>
      </c>
      <c r="P21" s="232">
        <v>140.85782688037881</v>
      </c>
      <c r="Q21" s="232">
        <v>137.0493875744931</v>
      </c>
      <c r="R21" s="232">
        <v>148.11747984418989</v>
      </c>
      <c r="S21" s="232">
        <v>148.08368660100751</v>
      </c>
      <c r="T21" s="232">
        <v>141.26981739738929</v>
      </c>
      <c r="U21" s="232">
        <v>129.6618938037509</v>
      </c>
      <c r="V21" s="232">
        <v>116.3943903461269</v>
      </c>
      <c r="W21" s="232">
        <v>125.8840324609239</v>
      </c>
      <c r="DA21" s="71" t="s">
        <v>272</v>
      </c>
    </row>
    <row r="22" spans="1:105" ht="12" customHeight="1" x14ac:dyDescent="0.25">
      <c r="A22" s="57" t="s">
        <v>174</v>
      </c>
      <c r="B22" s="263">
        <v>1660.882459168263</v>
      </c>
      <c r="C22" s="263">
        <v>1512.450691750063</v>
      </c>
      <c r="D22" s="263">
        <v>1535.7665280348961</v>
      </c>
      <c r="E22" s="263">
        <v>1776.252669170158</v>
      </c>
      <c r="F22" s="263">
        <v>1543.5102016136641</v>
      </c>
      <c r="G22" s="263">
        <v>1450.08018724464</v>
      </c>
      <c r="H22" s="263">
        <v>1757.2528822854849</v>
      </c>
      <c r="I22" s="263">
        <v>1505.062188902948</v>
      </c>
      <c r="J22" s="263">
        <v>1426.6614495744011</v>
      </c>
      <c r="K22" s="263">
        <v>1102.707636732855</v>
      </c>
      <c r="L22" s="263">
        <v>1380.0218344005989</v>
      </c>
      <c r="M22" s="263">
        <v>1522.44077491096</v>
      </c>
      <c r="N22" s="263">
        <v>1385.5772279107109</v>
      </c>
      <c r="O22" s="263">
        <v>1363.371422806136</v>
      </c>
      <c r="P22" s="263">
        <v>1291.7906787698089</v>
      </c>
      <c r="Q22" s="263">
        <v>1391.1225256653379</v>
      </c>
      <c r="R22" s="263">
        <v>1364.9703030400799</v>
      </c>
      <c r="S22" s="263">
        <v>1348.773810724676</v>
      </c>
      <c r="T22" s="263">
        <v>1374.6865397488141</v>
      </c>
      <c r="U22" s="263">
        <v>1275.9402180255149</v>
      </c>
      <c r="V22" s="263">
        <v>1147.1414695010581</v>
      </c>
      <c r="W22" s="263">
        <v>1213.446852201454</v>
      </c>
      <c r="DA22" s="70" t="s">
        <v>273</v>
      </c>
    </row>
    <row r="23" spans="1:105" ht="12" customHeight="1" x14ac:dyDescent="0.25">
      <c r="A23" s="18" t="s">
        <v>30</v>
      </c>
      <c r="B23" s="232">
        <v>35.059138756758223</v>
      </c>
      <c r="C23" s="232">
        <v>37.061510799359098</v>
      </c>
      <c r="D23" s="232">
        <v>74.260773497924689</v>
      </c>
      <c r="E23" s="232">
        <v>197.07161670107249</v>
      </c>
      <c r="F23" s="232">
        <v>244.72078480841429</v>
      </c>
      <c r="G23" s="232">
        <v>215.06419382341781</v>
      </c>
      <c r="H23" s="232">
        <v>200.96617589683731</v>
      </c>
      <c r="I23" s="232">
        <v>190.3673501737521</v>
      </c>
      <c r="J23" s="232">
        <v>186.53816345931739</v>
      </c>
      <c r="K23" s="232">
        <v>165.29136569968909</v>
      </c>
      <c r="L23" s="232">
        <v>168.0452824475299</v>
      </c>
      <c r="M23" s="232">
        <v>308.38408803906123</v>
      </c>
      <c r="N23" s="232">
        <v>264.76806107101868</v>
      </c>
      <c r="O23" s="232">
        <v>269.84152934128201</v>
      </c>
      <c r="P23" s="232">
        <v>229.01673411041611</v>
      </c>
      <c r="Q23" s="232">
        <v>288.32761340812999</v>
      </c>
      <c r="R23" s="232">
        <v>317.62868285852409</v>
      </c>
      <c r="S23" s="232">
        <v>290.17571381659468</v>
      </c>
      <c r="T23" s="232">
        <v>231.7494639489104</v>
      </c>
      <c r="U23" s="232">
        <v>213.99039759042839</v>
      </c>
      <c r="V23" s="232">
        <v>153.4186291557204</v>
      </c>
      <c r="W23" s="232">
        <v>213.78789782174491</v>
      </c>
      <c r="DA23" s="71" t="s">
        <v>274</v>
      </c>
    </row>
    <row r="24" spans="1:105" ht="12" customHeight="1" x14ac:dyDescent="0.25">
      <c r="A24" s="18" t="s">
        <v>40</v>
      </c>
      <c r="B24" s="232">
        <v>580.53543002840399</v>
      </c>
      <c r="C24" s="232">
        <v>436.07214195166961</v>
      </c>
      <c r="D24" s="232">
        <v>443.73599206135731</v>
      </c>
      <c r="E24" s="232">
        <v>609.02639948987394</v>
      </c>
      <c r="F24" s="232">
        <v>130.42321160096111</v>
      </c>
      <c r="G24" s="232">
        <v>137.7330510041036</v>
      </c>
      <c r="H24" s="232">
        <v>485.91302729208883</v>
      </c>
      <c r="I24" s="232">
        <v>263.65250762452411</v>
      </c>
      <c r="J24" s="232">
        <v>56.30280547976259</v>
      </c>
      <c r="K24" s="232">
        <v>86.201561565793867</v>
      </c>
      <c r="L24" s="232">
        <v>87.366447532916723</v>
      </c>
      <c r="M24" s="232">
        <v>148.3287968810823</v>
      </c>
      <c r="N24" s="232">
        <v>38.829515973172377</v>
      </c>
      <c r="O24" s="232">
        <v>97.462142178172328</v>
      </c>
      <c r="P24" s="232">
        <v>19.02645453237967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1.655681095984066</v>
      </c>
      <c r="C25" s="232">
        <v>1.2363508253924611</v>
      </c>
      <c r="D25" s="232">
        <v>1.110832926992378</v>
      </c>
      <c r="E25" s="232">
        <v>0.79594655125257086</v>
      </c>
      <c r="F25" s="232">
        <v>1.098402933820734</v>
      </c>
      <c r="G25" s="232">
        <v>0.80720903152368395</v>
      </c>
      <c r="H25" s="232">
        <v>1.3294156473349381</v>
      </c>
      <c r="I25" s="232">
        <v>1.281042273462655</v>
      </c>
      <c r="J25" s="232">
        <v>0.916959091333992</v>
      </c>
      <c r="K25" s="232">
        <v>0.56565811642545205</v>
      </c>
      <c r="L25" s="232">
        <v>0.75440803687099534</v>
      </c>
      <c r="M25" s="232">
        <v>0.26684591047864348</v>
      </c>
      <c r="N25" s="232">
        <v>1.111057854669893</v>
      </c>
      <c r="O25" s="232">
        <v>0</v>
      </c>
      <c r="P25" s="232">
        <v>0</v>
      </c>
      <c r="Q25" s="232">
        <v>0</v>
      </c>
      <c r="R25" s="232">
        <v>0</v>
      </c>
      <c r="S25" s="232">
        <v>0.45830297922975771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253.11611288989471</v>
      </c>
      <c r="C26" s="232">
        <v>285.37296191379812</v>
      </c>
      <c r="D26" s="232">
        <v>284.62512313933792</v>
      </c>
      <c r="E26" s="232">
        <v>286.17762626230189</v>
      </c>
      <c r="F26" s="232">
        <v>352.56715174520929</v>
      </c>
      <c r="G26" s="232">
        <v>279.97824322783669</v>
      </c>
      <c r="H26" s="232">
        <v>297.2251460058377</v>
      </c>
      <c r="I26" s="232">
        <v>360.16501571097172</v>
      </c>
      <c r="J26" s="232">
        <v>394.42519424061629</v>
      </c>
      <c r="K26" s="232">
        <v>243.56193659812959</v>
      </c>
      <c r="L26" s="232">
        <v>339.63221060652461</v>
      </c>
      <c r="M26" s="232">
        <v>292.61631312795879</v>
      </c>
      <c r="N26" s="232">
        <v>279.68901445808802</v>
      </c>
      <c r="O26" s="232">
        <v>266.1087839548573</v>
      </c>
      <c r="P26" s="232">
        <v>291.66791543171922</v>
      </c>
      <c r="Q26" s="232">
        <v>289.70400296953198</v>
      </c>
      <c r="R26" s="232">
        <v>305.88239157825421</v>
      </c>
      <c r="S26" s="232">
        <v>323.08774757094483</v>
      </c>
      <c r="T26" s="232">
        <v>310.75654752463072</v>
      </c>
      <c r="U26" s="232">
        <v>286.23963951972593</v>
      </c>
      <c r="V26" s="232">
        <v>278.99178177559992</v>
      </c>
      <c r="W26" s="232">
        <v>284.68684022436378</v>
      </c>
      <c r="DA26" s="71" t="s">
        <v>277</v>
      </c>
    </row>
    <row r="27" spans="1:105" ht="12" customHeight="1" x14ac:dyDescent="0.25">
      <c r="A27" s="18" t="s">
        <v>36</v>
      </c>
      <c r="B27" s="232">
        <v>790.51609639722187</v>
      </c>
      <c r="C27" s="232">
        <v>752.70772625984387</v>
      </c>
      <c r="D27" s="232">
        <v>732.03380640928322</v>
      </c>
      <c r="E27" s="232">
        <v>683.18108016565714</v>
      </c>
      <c r="F27" s="232">
        <v>814.7006505252582</v>
      </c>
      <c r="G27" s="232">
        <v>816.49749015775797</v>
      </c>
      <c r="H27" s="232">
        <v>771.81911744338652</v>
      </c>
      <c r="I27" s="232">
        <v>689.5962731202377</v>
      </c>
      <c r="J27" s="232">
        <v>788.47832730337029</v>
      </c>
      <c r="K27" s="232">
        <v>607.08711475281734</v>
      </c>
      <c r="L27" s="232">
        <v>784.22348577675643</v>
      </c>
      <c r="M27" s="232">
        <v>772.84473095237854</v>
      </c>
      <c r="N27" s="232">
        <v>801.17957855376255</v>
      </c>
      <c r="O27" s="232">
        <v>729.95896733182394</v>
      </c>
      <c r="P27" s="232">
        <v>752.07957469529367</v>
      </c>
      <c r="Q27" s="232">
        <v>813.09090928767569</v>
      </c>
      <c r="R27" s="232">
        <v>741.45922860330165</v>
      </c>
      <c r="S27" s="232">
        <v>735.05204635790676</v>
      </c>
      <c r="T27" s="232">
        <v>832.1805282752731</v>
      </c>
      <c r="U27" s="232">
        <v>775.71018091536075</v>
      </c>
      <c r="V27" s="232">
        <v>714.73105856973734</v>
      </c>
      <c r="W27" s="232">
        <v>714.97211415534548</v>
      </c>
      <c r="DA27" s="71" t="s">
        <v>278</v>
      </c>
    </row>
    <row r="28" spans="1:105" ht="12" customHeight="1" x14ac:dyDescent="0.25">
      <c r="A28" s="57" t="s">
        <v>181</v>
      </c>
      <c r="B28" s="263">
        <v>839.90059435215073</v>
      </c>
      <c r="C28" s="263">
        <v>830.27978159556937</v>
      </c>
      <c r="D28" s="263">
        <v>844.33937889413232</v>
      </c>
      <c r="E28" s="263">
        <v>920.80114593176563</v>
      </c>
      <c r="F28" s="263">
        <v>924.99085269564569</v>
      </c>
      <c r="G28" s="263">
        <v>858.4277490445603</v>
      </c>
      <c r="H28" s="263">
        <v>957.94478046569691</v>
      </c>
      <c r="I28" s="263">
        <v>917.01020493718033</v>
      </c>
      <c r="J28" s="263">
        <v>917.18982056368327</v>
      </c>
      <c r="K28" s="263">
        <v>672.02215206633264</v>
      </c>
      <c r="L28" s="263">
        <v>875.00634168126737</v>
      </c>
      <c r="M28" s="263">
        <v>892.45251311947698</v>
      </c>
      <c r="N28" s="263">
        <v>834.50943812352239</v>
      </c>
      <c r="O28" s="263">
        <v>808.3475591372644</v>
      </c>
      <c r="P28" s="263">
        <v>812.49855743297792</v>
      </c>
      <c r="Q28" s="263">
        <v>858.02296715313219</v>
      </c>
      <c r="R28" s="263">
        <v>864.9809482733117</v>
      </c>
      <c r="S28" s="263">
        <v>861.64794576849738</v>
      </c>
      <c r="T28" s="263">
        <v>857.90148540382802</v>
      </c>
      <c r="U28" s="263">
        <v>793.35110656529855</v>
      </c>
      <c r="V28" s="263">
        <v>714.35207124197473</v>
      </c>
      <c r="W28" s="263">
        <v>756.43180865187423</v>
      </c>
      <c r="DA28" s="70" t="s">
        <v>279</v>
      </c>
    </row>
    <row r="29" spans="1:105" ht="12" customHeight="1" x14ac:dyDescent="0.25">
      <c r="A29" s="60" t="s">
        <v>183</v>
      </c>
      <c r="B29" s="264">
        <v>472.04406345284968</v>
      </c>
      <c r="C29" s="264">
        <v>447.46034189413109</v>
      </c>
      <c r="D29" s="264">
        <v>446.87081208832132</v>
      </c>
      <c r="E29" s="264">
        <v>512.47672304260516</v>
      </c>
      <c r="F29" s="264">
        <v>490.62962419377487</v>
      </c>
      <c r="G29" s="264">
        <v>400.36491162182989</v>
      </c>
      <c r="H29" s="264">
        <v>479.86176979152191</v>
      </c>
      <c r="I29" s="264">
        <v>460.27781330009702</v>
      </c>
      <c r="J29" s="264">
        <v>469.48780214458878</v>
      </c>
      <c r="K29" s="264">
        <v>323.05706973730872</v>
      </c>
      <c r="L29" s="264">
        <v>426.97892697733312</v>
      </c>
      <c r="M29" s="264">
        <v>435.57937056656772</v>
      </c>
      <c r="N29" s="264">
        <v>398.10275058194838</v>
      </c>
      <c r="O29" s="264">
        <v>377.61376736751242</v>
      </c>
      <c r="P29" s="264">
        <v>367.78036187413568</v>
      </c>
      <c r="Q29" s="264">
        <v>403.5068444384155</v>
      </c>
      <c r="R29" s="264">
        <v>389.75754185942827</v>
      </c>
      <c r="S29" s="264">
        <v>400.41081282027562</v>
      </c>
      <c r="T29" s="264">
        <v>400.68045479603302</v>
      </c>
      <c r="U29" s="264">
        <v>371.66519311769309</v>
      </c>
      <c r="V29" s="264">
        <v>349.33250670285349</v>
      </c>
      <c r="W29" s="264">
        <v>358.47968819647429</v>
      </c>
      <c r="DA29" s="72" t="s">
        <v>280</v>
      </c>
    </row>
    <row r="30" spans="1:105" ht="12" customHeight="1" x14ac:dyDescent="0.25">
      <c r="A30" s="59" t="s">
        <v>33</v>
      </c>
      <c r="B30" s="232">
        <v>3.805777299948796</v>
      </c>
      <c r="C30" s="232">
        <v>4.6663412241152473</v>
      </c>
      <c r="D30" s="232">
        <v>3.5034691506322728</v>
      </c>
      <c r="E30" s="232">
        <v>3.1526355786473239</v>
      </c>
      <c r="F30" s="232">
        <v>3.7108710142700989</v>
      </c>
      <c r="G30" s="232">
        <v>0.56871681567112708</v>
      </c>
      <c r="H30" s="232">
        <v>0.56406836394414883</v>
      </c>
      <c r="I30" s="232">
        <v>0.5577380480364007</v>
      </c>
      <c r="J30" s="232">
        <v>13.631387921954479</v>
      </c>
      <c r="K30" s="232">
        <v>11.93847241908969</v>
      </c>
      <c r="L30" s="232">
        <v>16.501012505435519</v>
      </c>
      <c r="M30" s="232">
        <v>15.10069167734855</v>
      </c>
      <c r="N30" s="232">
        <v>16.222569909289732</v>
      </c>
      <c r="O30" s="232">
        <v>0.28535700769215649</v>
      </c>
      <c r="P30" s="232">
        <v>0.2886017427836417</v>
      </c>
      <c r="Q30" s="232">
        <v>0.29443659768521618</v>
      </c>
      <c r="R30" s="232">
        <v>0.27854114280581072</v>
      </c>
      <c r="S30" s="232">
        <v>0.27752043155942391</v>
      </c>
      <c r="T30" s="232">
        <v>0.27842342118937119</v>
      </c>
      <c r="U30" s="232">
        <v>0.27805627399294219</v>
      </c>
      <c r="V30" s="232">
        <v>0.27191040069378641</v>
      </c>
      <c r="W30" s="232">
        <v>0.27165089531418002</v>
      </c>
      <c r="DA30" s="71" t="s">
        <v>281</v>
      </c>
    </row>
    <row r="31" spans="1:105" ht="12" customHeight="1" x14ac:dyDescent="0.25">
      <c r="A31" s="59" t="s">
        <v>160</v>
      </c>
      <c r="B31" s="232">
        <v>9.1131342918527629</v>
      </c>
      <c r="C31" s="232">
        <v>6.304843495942305</v>
      </c>
      <c r="D31" s="232">
        <v>6.0590972130630174</v>
      </c>
      <c r="E31" s="232">
        <v>11.37588103423135</v>
      </c>
      <c r="F31" s="232">
        <v>8.8548273064946059</v>
      </c>
      <c r="G31" s="232">
        <v>8.0673683557499594</v>
      </c>
      <c r="H31" s="232">
        <v>7.7579541446028282</v>
      </c>
      <c r="I31" s="232">
        <v>7.0576357050360876</v>
      </c>
      <c r="J31" s="232">
        <v>7.800504163473545</v>
      </c>
      <c r="K31" s="232">
        <v>5.6599191395044306</v>
      </c>
      <c r="L31" s="232">
        <v>8.5037284309085148</v>
      </c>
      <c r="M31" s="232">
        <v>5.9364055838005898</v>
      </c>
      <c r="N31" s="232">
        <v>5.5498647765744984</v>
      </c>
      <c r="O31" s="232">
        <v>5.0593109101344416</v>
      </c>
      <c r="P31" s="232">
        <v>4.933358324836048</v>
      </c>
      <c r="Q31" s="232">
        <v>20.87978730180248</v>
      </c>
      <c r="R31" s="232">
        <v>5.5739774297505038</v>
      </c>
      <c r="S31" s="232">
        <v>5.7902723491403956</v>
      </c>
      <c r="T31" s="232">
        <v>2.6402919866831258</v>
      </c>
      <c r="U31" s="232">
        <v>2.6365406168918208</v>
      </c>
      <c r="V31" s="232">
        <v>2.3206033383322251</v>
      </c>
      <c r="W31" s="232">
        <v>4.1250755012817324</v>
      </c>
      <c r="DA31" s="71" t="s">
        <v>282</v>
      </c>
    </row>
    <row r="32" spans="1:105" ht="12" customHeight="1" x14ac:dyDescent="0.25">
      <c r="A32" s="59" t="s">
        <v>70</v>
      </c>
      <c r="B32" s="232">
        <v>2.7837992213398781</v>
      </c>
      <c r="C32" s="232">
        <v>1.7564766271941139</v>
      </c>
      <c r="D32" s="232">
        <v>1.5859026661026401</v>
      </c>
      <c r="E32" s="232">
        <v>1.2882452932205</v>
      </c>
      <c r="F32" s="232">
        <v>1.3849593037303429</v>
      </c>
      <c r="G32" s="232">
        <v>1.0504425291616839</v>
      </c>
      <c r="H32" s="232">
        <v>1.9587406906927229</v>
      </c>
      <c r="I32" s="232">
        <v>1.4965436377740811</v>
      </c>
      <c r="J32" s="232">
        <v>0.96932215745648231</v>
      </c>
      <c r="K32" s="232">
        <v>0.6601591435931371</v>
      </c>
      <c r="L32" s="232">
        <v>0.83097520777932354</v>
      </c>
      <c r="M32" s="232">
        <v>0.35225148727748762</v>
      </c>
      <c r="N32" s="232">
        <v>1.3890430334091759</v>
      </c>
      <c r="O32" s="232">
        <v>0</v>
      </c>
      <c r="P32" s="232">
        <v>0</v>
      </c>
      <c r="Q32" s="232">
        <v>0</v>
      </c>
      <c r="R32" s="232">
        <v>0</v>
      </c>
      <c r="S32" s="232">
        <v>0.52098280793380292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456.34135263970819</v>
      </c>
      <c r="C33" s="232">
        <v>434.73268054687952</v>
      </c>
      <c r="D33" s="232">
        <v>435.72234305852339</v>
      </c>
      <c r="E33" s="232">
        <v>496.65996113650601</v>
      </c>
      <c r="F33" s="232">
        <v>476.67896656927991</v>
      </c>
      <c r="G33" s="232">
        <v>390.67838392124719</v>
      </c>
      <c r="H33" s="232">
        <v>469.58100659228222</v>
      </c>
      <c r="I33" s="232">
        <v>451.16589590925042</v>
      </c>
      <c r="J33" s="232">
        <v>447.08658790170432</v>
      </c>
      <c r="K33" s="232">
        <v>304.79851903512139</v>
      </c>
      <c r="L33" s="232">
        <v>401.14321083320971</v>
      </c>
      <c r="M33" s="232">
        <v>414.19002181814102</v>
      </c>
      <c r="N33" s="232">
        <v>374.94127286267502</v>
      </c>
      <c r="O33" s="232">
        <v>372.26909944968583</v>
      </c>
      <c r="P33" s="232">
        <v>362.55840180651597</v>
      </c>
      <c r="Q33" s="232">
        <v>382.33262053892781</v>
      </c>
      <c r="R33" s="232">
        <v>383.90502328687188</v>
      </c>
      <c r="S33" s="232">
        <v>393.82203723164201</v>
      </c>
      <c r="T33" s="232">
        <v>397.76173938816049</v>
      </c>
      <c r="U33" s="232">
        <v>368.75059622680828</v>
      </c>
      <c r="V33" s="232">
        <v>346.73999296382749</v>
      </c>
      <c r="W33" s="232">
        <v>354.08296179987838</v>
      </c>
      <c r="DA33" s="71" t="s">
        <v>284</v>
      </c>
    </row>
    <row r="34" spans="1:105" ht="12" customHeight="1" x14ac:dyDescent="0.25">
      <c r="A34" s="60" t="s">
        <v>189</v>
      </c>
      <c r="B34" s="264">
        <v>367.85653089930099</v>
      </c>
      <c r="C34" s="264">
        <v>382.81943970143828</v>
      </c>
      <c r="D34" s="264">
        <v>397.46856680581112</v>
      </c>
      <c r="E34" s="264">
        <v>408.32442288916042</v>
      </c>
      <c r="F34" s="264">
        <v>434.36122850187081</v>
      </c>
      <c r="G34" s="264">
        <v>458.06283742273041</v>
      </c>
      <c r="H34" s="264">
        <v>478.08301067417511</v>
      </c>
      <c r="I34" s="264">
        <v>456.73239163708342</v>
      </c>
      <c r="J34" s="264">
        <v>447.70201841909437</v>
      </c>
      <c r="K34" s="264">
        <v>348.96508232902391</v>
      </c>
      <c r="L34" s="264">
        <v>448.02741470393431</v>
      </c>
      <c r="M34" s="264">
        <v>456.87314255290931</v>
      </c>
      <c r="N34" s="264">
        <v>436.40668754157389</v>
      </c>
      <c r="O34" s="264">
        <v>430.73379176975197</v>
      </c>
      <c r="P34" s="264">
        <v>444.71819555884218</v>
      </c>
      <c r="Q34" s="264">
        <v>454.51612271471669</v>
      </c>
      <c r="R34" s="264">
        <v>475.22340641388342</v>
      </c>
      <c r="S34" s="264">
        <v>461.23713294822181</v>
      </c>
      <c r="T34" s="264">
        <v>457.221030607795</v>
      </c>
      <c r="U34" s="264">
        <v>421.68591344760551</v>
      </c>
      <c r="V34" s="264">
        <v>365.01956453912118</v>
      </c>
      <c r="W34" s="264">
        <v>397.95212045540001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484.40647270243164</v>
      </c>
      <c r="C35" s="263">
        <f t="shared" si="0"/>
        <v>470.35275163041501</v>
      </c>
      <c r="D35" s="263">
        <f t="shared" si="0"/>
        <v>477.70860662875833</v>
      </c>
      <c r="E35" s="263">
        <f t="shared" si="0"/>
        <v>530.53176197603284</v>
      </c>
      <c r="F35" s="263">
        <f t="shared" si="0"/>
        <v>525.5331026505911</v>
      </c>
      <c r="G35" s="263">
        <f t="shared" si="0"/>
        <v>487.1351403446422</v>
      </c>
      <c r="H35" s="263">
        <f t="shared" si="0"/>
        <v>546.97064855230371</v>
      </c>
      <c r="I35" s="263">
        <f t="shared" si="0"/>
        <v>513.71057495722425</v>
      </c>
      <c r="J35" s="263">
        <f t="shared" si="0"/>
        <v>511.7633621209273</v>
      </c>
      <c r="K35" s="263">
        <f t="shared" si="0"/>
        <v>387.37214995125009</v>
      </c>
      <c r="L35" s="263">
        <f t="shared" si="0"/>
        <v>496.86484445601991</v>
      </c>
      <c r="M35" s="263">
        <f t="shared" si="0"/>
        <v>519.52756400331987</v>
      </c>
      <c r="N35" s="263">
        <f t="shared" si="0"/>
        <v>492.36460608674383</v>
      </c>
      <c r="O35" s="263">
        <f t="shared" si="0"/>
        <v>469.03784575918041</v>
      </c>
      <c r="P35" s="263">
        <f t="shared" si="0"/>
        <v>467.47729559536197</v>
      </c>
      <c r="Q35" s="263">
        <f t="shared" si="0"/>
        <v>492.0022561814751</v>
      </c>
      <c r="R35" s="263">
        <f t="shared" si="0"/>
        <v>490.23080796278498</v>
      </c>
      <c r="S35" s="263">
        <f t="shared" si="0"/>
        <v>487.68405389025327</v>
      </c>
      <c r="T35" s="263">
        <f t="shared" si="0"/>
        <v>490.08257999075494</v>
      </c>
      <c r="U35" s="263">
        <f t="shared" si="0"/>
        <v>454.56302708319561</v>
      </c>
      <c r="V35" s="263">
        <f t="shared" si="0"/>
        <v>410.42699398900101</v>
      </c>
      <c r="W35" s="263">
        <f t="shared" si="0"/>
        <v>441.07014817457798</v>
      </c>
      <c r="DA35" s="70"/>
    </row>
    <row r="36" spans="1:105" ht="12" customHeight="1" x14ac:dyDescent="0.25">
      <c r="A36" s="60" t="s">
        <v>192</v>
      </c>
      <c r="B36" s="264">
        <v>180.79563963565101</v>
      </c>
      <c r="C36" s="264">
        <v>171.4979626250807</v>
      </c>
      <c r="D36" s="264">
        <v>171.2915361577933</v>
      </c>
      <c r="E36" s="264">
        <v>196.53102603481071</v>
      </c>
      <c r="F36" s="264">
        <v>188.1219524583833</v>
      </c>
      <c r="G36" s="264">
        <v>153.49793516795259</v>
      </c>
      <c r="H36" s="264">
        <v>183.87479967651811</v>
      </c>
      <c r="I36" s="264">
        <v>176.4405872130927</v>
      </c>
      <c r="J36" s="264">
        <v>180.06650963030191</v>
      </c>
      <c r="K36" s="264">
        <v>123.8960166539877</v>
      </c>
      <c r="L36" s="264">
        <v>163.76311061690839</v>
      </c>
      <c r="M36" s="264">
        <v>167.14171309565131</v>
      </c>
      <c r="N36" s="264">
        <v>152.57544390436439</v>
      </c>
      <c r="O36" s="264">
        <v>144.9506082116385</v>
      </c>
      <c r="P36" s="264">
        <v>141.1759627134266</v>
      </c>
      <c r="Q36" s="264">
        <v>154.88991020283271</v>
      </c>
      <c r="R36" s="264">
        <v>149.61211065329871</v>
      </c>
      <c r="S36" s="264">
        <v>153.61031487440849</v>
      </c>
      <c r="T36" s="264">
        <v>153.8049738654673</v>
      </c>
      <c r="U36" s="264">
        <v>142.6671918481027</v>
      </c>
      <c r="V36" s="264">
        <v>134.09457941027199</v>
      </c>
      <c r="W36" s="264">
        <v>137.60581135016091</v>
      </c>
      <c r="DA36" s="72" t="s">
        <v>286</v>
      </c>
    </row>
    <row r="37" spans="1:105" ht="12" customHeight="1" x14ac:dyDescent="0.25">
      <c r="A37" s="59" t="s">
        <v>33</v>
      </c>
      <c r="B37" s="232">
        <v>1.466282133182333</v>
      </c>
      <c r="C37" s="232">
        <v>1.795515083473419</v>
      </c>
      <c r="D37" s="232">
        <v>1.34770929801309</v>
      </c>
      <c r="E37" s="232">
        <v>1.212059214858064</v>
      </c>
      <c r="F37" s="232">
        <v>1.426885872496138</v>
      </c>
      <c r="G37" s="232">
        <v>0.218616813708677</v>
      </c>
      <c r="H37" s="232">
        <v>0.21702720239969231</v>
      </c>
      <c r="I37" s="232">
        <v>0.21449792137123999</v>
      </c>
      <c r="J37" s="232">
        <v>5.2389746602746827</v>
      </c>
      <c r="K37" s="232">
        <v>4.5879136215505074</v>
      </c>
      <c r="L37" s="232">
        <v>6.3411243090519731</v>
      </c>
      <c r="M37" s="232">
        <v>5.7991686759332222</v>
      </c>
      <c r="N37" s="232">
        <v>6.2391738880780192</v>
      </c>
      <c r="O37" s="232">
        <v>0.10953698036696601</v>
      </c>
      <c r="P37" s="232">
        <v>0.11078250255296911</v>
      </c>
      <c r="Q37" s="232">
        <v>0.11302226667149171</v>
      </c>
      <c r="R37" s="232">
        <v>0.106920646307825</v>
      </c>
      <c r="S37" s="232">
        <v>0.1066043636933931</v>
      </c>
      <c r="T37" s="232">
        <v>0.106875457754395</v>
      </c>
      <c r="U37" s="232">
        <v>0.10673452483821309</v>
      </c>
      <c r="V37" s="232">
        <v>0.10437537337264351</v>
      </c>
      <c r="W37" s="232">
        <v>0.1042757597836836</v>
      </c>
      <c r="DA37" s="71" t="s">
        <v>287</v>
      </c>
    </row>
    <row r="38" spans="1:105" ht="12" customHeight="1" x14ac:dyDescent="0.25">
      <c r="A38" s="59" t="s">
        <v>160</v>
      </c>
      <c r="B38" s="232">
        <v>3.511089834293438</v>
      </c>
      <c r="C38" s="232">
        <v>2.425978095515311</v>
      </c>
      <c r="D38" s="232">
        <v>2.3308044970615871</v>
      </c>
      <c r="E38" s="232">
        <v>4.3735601818543159</v>
      </c>
      <c r="F38" s="232">
        <v>3.404814648216858</v>
      </c>
      <c r="G38" s="232">
        <v>3.1011257560004002</v>
      </c>
      <c r="H38" s="232">
        <v>2.9848989802855881</v>
      </c>
      <c r="I38" s="232">
        <v>2.714263790780302</v>
      </c>
      <c r="J38" s="232">
        <v>2.9979811214957768</v>
      </c>
      <c r="K38" s="232">
        <v>2.1750873315655599</v>
      </c>
      <c r="L38" s="232">
        <v>3.2678721413639198</v>
      </c>
      <c r="M38" s="232">
        <v>2.279777512499757</v>
      </c>
      <c r="N38" s="232">
        <v>2.1344689275488271</v>
      </c>
      <c r="O38" s="232">
        <v>1.942064238463088</v>
      </c>
      <c r="P38" s="232">
        <v>1.8937161499595729</v>
      </c>
      <c r="Q38" s="232">
        <v>8.0149034020264924</v>
      </c>
      <c r="R38" s="232">
        <v>2.1396238390162901</v>
      </c>
      <c r="S38" s="232">
        <v>2.2242265044164449</v>
      </c>
      <c r="T38" s="232">
        <v>1.0135009959887411</v>
      </c>
      <c r="U38" s="232">
        <v>1.0120609972920109</v>
      </c>
      <c r="V38" s="232">
        <v>0.8907854913611768</v>
      </c>
      <c r="W38" s="232">
        <v>1.583449160230906</v>
      </c>
      <c r="DA38" s="71" t="s">
        <v>288</v>
      </c>
    </row>
    <row r="39" spans="1:105" ht="12" customHeight="1" x14ac:dyDescent="0.25">
      <c r="A39" s="59" t="s">
        <v>162</v>
      </c>
      <c r="B39" s="232">
        <v>175.81826766817531</v>
      </c>
      <c r="C39" s="232">
        <v>167.27646944609191</v>
      </c>
      <c r="D39" s="232">
        <v>167.61302236271871</v>
      </c>
      <c r="E39" s="232">
        <v>190.94540663809829</v>
      </c>
      <c r="F39" s="232">
        <v>183.29025193767029</v>
      </c>
      <c r="G39" s="232">
        <v>150.1781925982435</v>
      </c>
      <c r="H39" s="232">
        <v>180.6728734938329</v>
      </c>
      <c r="I39" s="232">
        <v>173.51182550094109</v>
      </c>
      <c r="J39" s="232">
        <v>171.8295538485315</v>
      </c>
      <c r="K39" s="232">
        <v>117.1330157008717</v>
      </c>
      <c r="L39" s="232">
        <v>154.15411416649249</v>
      </c>
      <c r="M39" s="232">
        <v>159.0627669072183</v>
      </c>
      <c r="N39" s="232">
        <v>144.20180108873751</v>
      </c>
      <c r="O39" s="232">
        <v>142.89900699280841</v>
      </c>
      <c r="P39" s="232">
        <v>139.1714640609141</v>
      </c>
      <c r="Q39" s="232">
        <v>146.76198453413471</v>
      </c>
      <c r="R39" s="232">
        <v>147.36556616797461</v>
      </c>
      <c r="S39" s="232">
        <v>151.2794840062987</v>
      </c>
      <c r="T39" s="232">
        <v>152.68459741172421</v>
      </c>
      <c r="U39" s="232">
        <v>141.5483963259725</v>
      </c>
      <c r="V39" s="232">
        <v>133.09941854553821</v>
      </c>
      <c r="W39" s="232">
        <v>135.9180864301463</v>
      </c>
      <c r="DA39" s="71" t="s">
        <v>289</v>
      </c>
    </row>
    <row r="40" spans="1:105" ht="12" customHeight="1" x14ac:dyDescent="0.25">
      <c r="A40" s="60" t="s">
        <v>197</v>
      </c>
      <c r="B40" s="264">
        <v>161.88381744783271</v>
      </c>
      <c r="C40" s="264">
        <v>151.55349979001321</v>
      </c>
      <c r="D40" s="264">
        <v>153.5194538170675</v>
      </c>
      <c r="E40" s="264">
        <v>177.01672460593301</v>
      </c>
      <c r="F40" s="264">
        <v>170.39270677932259</v>
      </c>
      <c r="G40" s="264">
        <v>157.55618341625461</v>
      </c>
      <c r="H40" s="264">
        <v>179.1518006828756</v>
      </c>
      <c r="I40" s="264">
        <v>161.61736914660011</v>
      </c>
      <c r="J40" s="264">
        <v>159.63076917757951</v>
      </c>
      <c r="K40" s="264">
        <v>129.37006022020941</v>
      </c>
      <c r="L40" s="264">
        <v>160.93063042560951</v>
      </c>
      <c r="M40" s="264">
        <v>176.93134367193011</v>
      </c>
      <c r="N40" s="264">
        <v>171.94786300987221</v>
      </c>
      <c r="O40" s="264">
        <v>158.7460066660793</v>
      </c>
      <c r="P40" s="264">
        <v>155.59205663274929</v>
      </c>
      <c r="Q40" s="264">
        <v>162.64204292590989</v>
      </c>
      <c r="R40" s="264">
        <v>158.1997079905459</v>
      </c>
      <c r="S40" s="264">
        <v>156.89798733003909</v>
      </c>
      <c r="T40" s="264">
        <v>160.76899865110499</v>
      </c>
      <c r="U40" s="264">
        <v>150.02771783400709</v>
      </c>
      <c r="V40" s="264">
        <v>136.21620997647841</v>
      </c>
      <c r="W40" s="264">
        <v>150.70665984337339</v>
      </c>
      <c r="DA40" s="72" t="s">
        <v>290</v>
      </c>
    </row>
    <row r="41" spans="1:105" ht="12" customHeight="1" x14ac:dyDescent="0.25">
      <c r="A41" s="64" t="s">
        <v>30</v>
      </c>
      <c r="B41" s="231">
        <v>4.9266851778404472</v>
      </c>
      <c r="C41" s="231">
        <v>4.8942027282766594</v>
      </c>
      <c r="D41" s="231">
        <v>9.8198857411026346</v>
      </c>
      <c r="E41" s="231">
        <v>26.581436766117822</v>
      </c>
      <c r="F41" s="231">
        <v>26.014921081549769</v>
      </c>
      <c r="G41" s="231">
        <v>23.58572956274493</v>
      </c>
      <c r="H41" s="231">
        <v>25.77221124171199</v>
      </c>
      <c r="I41" s="231">
        <v>22.00226722351124</v>
      </c>
      <c r="J41" s="231">
        <v>19.206426326346079</v>
      </c>
      <c r="K41" s="231">
        <v>16.536606931781691</v>
      </c>
      <c r="L41" s="231">
        <v>16.85488963675617</v>
      </c>
      <c r="M41" s="231">
        <v>31.54159113877753</v>
      </c>
      <c r="N41" s="231">
        <v>24.696397733550558</v>
      </c>
      <c r="O41" s="231">
        <v>27.485448438755579</v>
      </c>
      <c r="P41" s="231">
        <v>21.99523630265708</v>
      </c>
      <c r="Q41" s="231">
        <v>27.944323672865281</v>
      </c>
      <c r="R41" s="231">
        <v>31.361170114275019</v>
      </c>
      <c r="S41" s="231">
        <v>28.557636692912101</v>
      </c>
      <c r="T41" s="231">
        <v>22.793785977448131</v>
      </c>
      <c r="U41" s="231">
        <v>20.950256762951209</v>
      </c>
      <c r="V41" s="231">
        <v>14.91073092594541</v>
      </c>
      <c r="W41" s="231">
        <v>19.417093031307829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0.31511317208834277</v>
      </c>
      <c r="C43" s="231">
        <v>0.42970015849625881</v>
      </c>
      <c r="D43" s="231">
        <v>0.32147582256634238</v>
      </c>
      <c r="E43" s="231">
        <v>0.26028211233517068</v>
      </c>
      <c r="F43" s="231">
        <v>0.30994385068094399</v>
      </c>
      <c r="G43" s="231">
        <v>4.7481215317638617E-2</v>
      </c>
      <c r="H43" s="231">
        <v>4.8637935724111993E-2</v>
      </c>
      <c r="I43" s="231">
        <v>5.4665101168853293E-2</v>
      </c>
      <c r="J43" s="231">
        <v>1.315320542113084</v>
      </c>
      <c r="K43" s="231">
        <v>1.0138675268141779</v>
      </c>
      <c r="L43" s="231">
        <v>1.488535711845681</v>
      </c>
      <c r="M43" s="231">
        <v>1.159116345105446</v>
      </c>
      <c r="N43" s="231">
        <v>1.1990560386257321</v>
      </c>
      <c r="O43" s="231">
        <v>2.2071124100846589E-2</v>
      </c>
      <c r="P43" s="231">
        <v>2.3687034878683028E-2</v>
      </c>
      <c r="Q43" s="231">
        <v>2.2969521617977051E-2</v>
      </c>
      <c r="R43" s="231">
        <v>2.3277280030233941E-2</v>
      </c>
      <c r="S43" s="231">
        <v>2.3802155625322969E-2</v>
      </c>
      <c r="T43" s="231">
        <v>2.2726911799823672E-2</v>
      </c>
      <c r="U43" s="231">
        <v>2.2447318024451639E-2</v>
      </c>
      <c r="V43" s="231">
        <v>2.2587792051415461E-2</v>
      </c>
      <c r="W43" s="231">
        <v>2.1072412022679021E-2</v>
      </c>
      <c r="DA43" s="73" t="s">
        <v>293</v>
      </c>
    </row>
    <row r="44" spans="1:105" ht="12" customHeight="1" x14ac:dyDescent="0.25">
      <c r="A44" s="64" t="s">
        <v>160</v>
      </c>
      <c r="B44" s="231">
        <v>0.76890435261987022</v>
      </c>
      <c r="C44" s="231">
        <v>0.59162251644691233</v>
      </c>
      <c r="D44" s="231">
        <v>0.56655138038248254</v>
      </c>
      <c r="E44" s="231">
        <v>0.95705512879495691</v>
      </c>
      <c r="F44" s="231">
        <v>0.75364812681887949</v>
      </c>
      <c r="G44" s="231">
        <v>0.68633952105670748</v>
      </c>
      <c r="H44" s="231">
        <v>0.68166651817857338</v>
      </c>
      <c r="I44" s="231">
        <v>0.70488859601608478</v>
      </c>
      <c r="J44" s="231">
        <v>0.76700034931275496</v>
      </c>
      <c r="K44" s="231">
        <v>0.48980593431625052</v>
      </c>
      <c r="L44" s="231">
        <v>0.7816987373236618</v>
      </c>
      <c r="M44" s="231">
        <v>0.46433895287828841</v>
      </c>
      <c r="N44" s="231">
        <v>0.41800703493692098</v>
      </c>
      <c r="O44" s="231">
        <v>0.39875729611230948</v>
      </c>
      <c r="P44" s="231">
        <v>0.41260622320683382</v>
      </c>
      <c r="Q44" s="231">
        <v>1.6598452234139791</v>
      </c>
      <c r="R44" s="231">
        <v>0.47466744539645001</v>
      </c>
      <c r="S44" s="231">
        <v>0.50605961741436911</v>
      </c>
      <c r="T44" s="231">
        <v>0.21961802494606261</v>
      </c>
      <c r="U44" s="231">
        <v>0.21689402585699091</v>
      </c>
      <c r="V44" s="231">
        <v>0.19644014080234559</v>
      </c>
      <c r="W44" s="231">
        <v>0.32607415201659629</v>
      </c>
      <c r="DA44" s="73" t="s">
        <v>294</v>
      </c>
    </row>
    <row r="45" spans="1:105" ht="12" customHeight="1" x14ac:dyDescent="0.25">
      <c r="A45" s="64" t="s">
        <v>70</v>
      </c>
      <c r="B45" s="231">
        <v>0.2277088175313885</v>
      </c>
      <c r="C45" s="231">
        <v>0.15979020307493311</v>
      </c>
      <c r="D45" s="231">
        <v>0.1437623954385128</v>
      </c>
      <c r="E45" s="231">
        <v>0.105072210121743</v>
      </c>
      <c r="F45" s="231">
        <v>0.11427807871259479</v>
      </c>
      <c r="G45" s="231">
        <v>8.66396734032885E-2</v>
      </c>
      <c r="H45" s="231">
        <v>0.16685494799304251</v>
      </c>
      <c r="I45" s="231">
        <v>0.14490655164028771</v>
      </c>
      <c r="J45" s="231">
        <v>9.2401371788143227E-2</v>
      </c>
      <c r="K45" s="231">
        <v>5.5385980516286307E-2</v>
      </c>
      <c r="L45" s="231">
        <v>7.4055187279406215E-2</v>
      </c>
      <c r="M45" s="231">
        <v>2.671171534646841E-2</v>
      </c>
      <c r="N45" s="231">
        <v>0.1014271633844034</v>
      </c>
      <c r="O45" s="231">
        <v>0</v>
      </c>
      <c r="P45" s="231">
        <v>0</v>
      </c>
      <c r="Q45" s="231">
        <v>0</v>
      </c>
      <c r="R45" s="231">
        <v>0</v>
      </c>
      <c r="S45" s="231">
        <v>4.4143165506880751E-2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3.248994995123152</v>
      </c>
      <c r="F46" s="231">
        <v>2.0694713340755388</v>
      </c>
      <c r="G46" s="231">
        <v>0.58982697621253266</v>
      </c>
      <c r="H46" s="231">
        <v>0.88140798160396938</v>
      </c>
      <c r="I46" s="231">
        <v>0.59477786576220271</v>
      </c>
      <c r="J46" s="231">
        <v>2.078416158979381</v>
      </c>
      <c r="K46" s="231">
        <v>3.2019018507946559</v>
      </c>
      <c r="L46" s="231">
        <v>0.90014904128477091</v>
      </c>
      <c r="M46" s="231">
        <v>1.4762168427983411</v>
      </c>
      <c r="N46" s="231">
        <v>0.88427922968949169</v>
      </c>
      <c r="O46" s="231">
        <v>1.182402618680527</v>
      </c>
      <c r="P46" s="231">
        <v>0.89703996349408821</v>
      </c>
      <c r="Q46" s="231">
        <v>0.62588821210451628</v>
      </c>
      <c r="R46" s="231">
        <v>0.93862189514406835</v>
      </c>
      <c r="S46" s="231">
        <v>1.5620341221118721</v>
      </c>
      <c r="T46" s="231">
        <v>1.562687413727381</v>
      </c>
      <c r="U46" s="231">
        <v>1.248627465989401</v>
      </c>
      <c r="V46" s="231">
        <v>0.92334527859008075</v>
      </c>
      <c r="W46" s="231">
        <v>17.307005910948</v>
      </c>
      <c r="DA46" s="73" t="s">
        <v>296</v>
      </c>
    </row>
    <row r="47" spans="1:105" ht="12" customHeight="1" x14ac:dyDescent="0.25">
      <c r="A47" s="64" t="s">
        <v>162</v>
      </c>
      <c r="B47" s="231">
        <v>37.693669566470668</v>
      </c>
      <c r="C47" s="231">
        <v>39.936198035201969</v>
      </c>
      <c r="D47" s="231">
        <v>39.885519812471962</v>
      </c>
      <c r="E47" s="231">
        <v>40.905820470755373</v>
      </c>
      <c r="F47" s="231">
        <v>39.718108877917722</v>
      </c>
      <c r="G47" s="231">
        <v>32.538726166844739</v>
      </c>
      <c r="H47" s="231">
        <v>40.393298756108813</v>
      </c>
      <c r="I47" s="231">
        <v>44.113503898474008</v>
      </c>
      <c r="J47" s="231">
        <v>43.036661566771507</v>
      </c>
      <c r="K47" s="231">
        <v>25.82264429374252</v>
      </c>
      <c r="L47" s="231">
        <v>36.09969385526189</v>
      </c>
      <c r="M47" s="231">
        <v>31.716498077225349</v>
      </c>
      <c r="N47" s="231">
        <v>27.64639337291522</v>
      </c>
      <c r="O47" s="231">
        <v>28.724224123480209</v>
      </c>
      <c r="P47" s="231">
        <v>29.685552172482389</v>
      </c>
      <c r="Q47" s="231">
        <v>29.75479213914593</v>
      </c>
      <c r="R47" s="231">
        <v>32.005313126013853</v>
      </c>
      <c r="S47" s="231">
        <v>33.695875915282237</v>
      </c>
      <c r="T47" s="231">
        <v>32.390158597153622</v>
      </c>
      <c r="U47" s="231">
        <v>29.69750057585426</v>
      </c>
      <c r="V47" s="231">
        <v>28.734742165384979</v>
      </c>
      <c r="W47" s="231">
        <v>27.400819100452761</v>
      </c>
      <c r="DA47" s="73" t="s">
        <v>297</v>
      </c>
    </row>
    <row r="48" spans="1:105" ht="12" customHeight="1" x14ac:dyDescent="0.25">
      <c r="A48" s="64" t="s">
        <v>36</v>
      </c>
      <c r="B48" s="231">
        <v>117.9517363612819</v>
      </c>
      <c r="C48" s="231">
        <v>105.5419861485165</v>
      </c>
      <c r="D48" s="231">
        <v>102.7822586651055</v>
      </c>
      <c r="E48" s="231">
        <v>97.843111663006241</v>
      </c>
      <c r="F48" s="231">
        <v>91.958054018233085</v>
      </c>
      <c r="G48" s="231">
        <v>95.07714045996417</v>
      </c>
      <c r="H48" s="231">
        <v>105.0955430363486</v>
      </c>
      <c r="I48" s="231">
        <v>84.627191665048855</v>
      </c>
      <c r="J48" s="231">
        <v>86.200281036480703</v>
      </c>
      <c r="K48" s="231">
        <v>64.489246696237885</v>
      </c>
      <c r="L48" s="231">
        <v>83.51788460839812</v>
      </c>
      <c r="M48" s="231">
        <v>83.931298114936055</v>
      </c>
      <c r="N48" s="231">
        <v>79.34835723449018</v>
      </c>
      <c r="O48" s="231">
        <v>78.946437831108113</v>
      </c>
      <c r="P48" s="231">
        <v>76.694683979763482</v>
      </c>
      <c r="Q48" s="231">
        <v>83.673228137633615</v>
      </c>
      <c r="R48" s="231">
        <v>77.73200551217208</v>
      </c>
      <c r="S48" s="231">
        <v>76.810279772969295</v>
      </c>
      <c r="T48" s="231">
        <v>86.907114535723125</v>
      </c>
      <c r="U48" s="231">
        <v>80.637045853707093</v>
      </c>
      <c r="V48" s="231">
        <v>73.75705084011598</v>
      </c>
      <c r="W48" s="231">
        <v>68.949361886216522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6.3956695999805843E-2</v>
      </c>
      <c r="F49" s="231">
        <v>4.4821733436951137</v>
      </c>
      <c r="G49" s="231">
        <v>5.4761451515000482E-2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2.7349512530651821E-2</v>
      </c>
      <c r="O49" s="231">
        <v>2.7427275183489759E-2</v>
      </c>
      <c r="P49" s="231">
        <v>1.746381204461886</v>
      </c>
      <c r="Q49" s="231">
        <v>0.59873849510316568</v>
      </c>
      <c r="R49" s="231">
        <v>1.901851370388509E-2</v>
      </c>
      <c r="S49" s="231">
        <v>1.899054514153049E-2</v>
      </c>
      <c r="T49" s="231">
        <v>3.7962805223442579E-2</v>
      </c>
      <c r="U49" s="231">
        <v>3.7915720022932947E-2</v>
      </c>
      <c r="V49" s="231">
        <v>9.354488173103857E-3</v>
      </c>
      <c r="W49" s="231">
        <v>9.328064701849716E-3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7.050994563678759</v>
      </c>
      <c r="F50" s="231">
        <v>4.9721080676389784</v>
      </c>
      <c r="G50" s="231">
        <v>4.8895383891955566</v>
      </c>
      <c r="H50" s="231">
        <v>6.1121802652064252</v>
      </c>
      <c r="I50" s="231">
        <v>9.3751682449785552</v>
      </c>
      <c r="J50" s="231">
        <v>6.9342618257878046</v>
      </c>
      <c r="K50" s="231">
        <v>17.760601006005938</v>
      </c>
      <c r="L50" s="231">
        <v>21.21372364745978</v>
      </c>
      <c r="M50" s="231">
        <v>26.61557248486265</v>
      </c>
      <c r="N50" s="231">
        <v>37.62659568974906</v>
      </c>
      <c r="O50" s="231">
        <v>21.959237958658221</v>
      </c>
      <c r="P50" s="231">
        <v>24.136869751804831</v>
      </c>
      <c r="Q50" s="231">
        <v>18.36225752402547</v>
      </c>
      <c r="R50" s="231">
        <v>15.645634103810361</v>
      </c>
      <c r="S50" s="231">
        <v>15.679165343075439</v>
      </c>
      <c r="T50" s="231">
        <v>16.834944385083421</v>
      </c>
      <c r="U50" s="231">
        <v>17.21703011160076</v>
      </c>
      <c r="V50" s="231">
        <v>17.661958345415119</v>
      </c>
      <c r="W50" s="231">
        <v>17.27590528570715</v>
      </c>
      <c r="DA50" s="73" t="s">
        <v>300</v>
      </c>
    </row>
    <row r="51" spans="1:105" ht="12" customHeight="1" x14ac:dyDescent="0.25">
      <c r="A51" s="61" t="s">
        <v>209</v>
      </c>
      <c r="B51" s="265">
        <v>141.72701561894789</v>
      </c>
      <c r="C51" s="265">
        <v>147.30128921532111</v>
      </c>
      <c r="D51" s="265">
        <v>152.8976166538975</v>
      </c>
      <c r="E51" s="265">
        <v>156.9840113352891</v>
      </c>
      <c r="F51" s="265">
        <v>167.0184434128852</v>
      </c>
      <c r="G51" s="265">
        <v>176.08102176043499</v>
      </c>
      <c r="H51" s="265">
        <v>183.94404819291</v>
      </c>
      <c r="I51" s="265">
        <v>175.65261859753139</v>
      </c>
      <c r="J51" s="265">
        <v>172.06608331304591</v>
      </c>
      <c r="K51" s="265">
        <v>134.106073077053</v>
      </c>
      <c r="L51" s="265">
        <v>172.17110341350201</v>
      </c>
      <c r="M51" s="265">
        <v>175.4545072357385</v>
      </c>
      <c r="N51" s="265">
        <v>167.84129917250721</v>
      </c>
      <c r="O51" s="265">
        <v>165.34123088146259</v>
      </c>
      <c r="P51" s="265">
        <v>170.7092762491861</v>
      </c>
      <c r="Q51" s="265">
        <v>174.4703030527325</v>
      </c>
      <c r="R51" s="265">
        <v>182.41898931894039</v>
      </c>
      <c r="S51" s="265">
        <v>177.17575168580569</v>
      </c>
      <c r="T51" s="265">
        <v>175.50860747418261</v>
      </c>
      <c r="U51" s="265">
        <v>161.86811740108581</v>
      </c>
      <c r="V51" s="265">
        <v>140.1162046022506</v>
      </c>
      <c r="W51" s="265">
        <v>152.75767698104369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810.63412221703493</v>
      </c>
      <c r="C54" s="225">
        <v>794.94865822752774</v>
      </c>
      <c r="D54" s="225">
        <v>805.47519731565626</v>
      </c>
      <c r="E54" s="225">
        <v>900.99018440606471</v>
      </c>
      <c r="F54" s="225">
        <v>904.99104958766918</v>
      </c>
      <c r="G54" s="225">
        <v>854.37772329611744</v>
      </c>
      <c r="H54" s="225">
        <v>984.49641895346053</v>
      </c>
      <c r="I54" s="225">
        <v>913.8394087663039</v>
      </c>
      <c r="J54" s="225">
        <v>923.55277295028395</v>
      </c>
      <c r="K54" s="225">
        <v>767.30836809787036</v>
      </c>
      <c r="L54" s="225">
        <v>822.19627144422918</v>
      </c>
      <c r="M54" s="225">
        <v>949.77860248734873</v>
      </c>
      <c r="N54" s="225">
        <v>899.08873826015554</v>
      </c>
      <c r="O54" s="225">
        <v>854.67964881582043</v>
      </c>
      <c r="P54" s="225">
        <v>802.27625628485714</v>
      </c>
      <c r="Q54" s="225">
        <v>795.74366588077862</v>
      </c>
      <c r="R54" s="225">
        <v>802.23590417421053</v>
      </c>
      <c r="S54" s="225">
        <v>826.54010282499883</v>
      </c>
      <c r="T54" s="225">
        <v>823.29670939941252</v>
      </c>
      <c r="U54" s="225">
        <v>768.47757227081024</v>
      </c>
      <c r="V54" s="225">
        <v>759.97391555461422</v>
      </c>
      <c r="W54" s="225">
        <v>840.2748578566061</v>
      </c>
      <c r="DA54" s="89" t="s">
        <v>302</v>
      </c>
    </row>
    <row r="55" spans="1:105" ht="12" customHeight="1" x14ac:dyDescent="0.25">
      <c r="A55" s="55" t="s">
        <v>92</v>
      </c>
      <c r="B55" s="261">
        <v>1.6350081670581209</v>
      </c>
      <c r="C55" s="261">
        <v>1.62621603628109</v>
      </c>
      <c r="D55" s="261">
        <v>1.649061007779161</v>
      </c>
      <c r="E55" s="261">
        <v>1.823435214551469</v>
      </c>
      <c r="F55" s="261">
        <v>1.85819073542914</v>
      </c>
      <c r="G55" s="261">
        <v>1.753420220304015</v>
      </c>
      <c r="H55" s="261">
        <v>2.0077626144457952</v>
      </c>
      <c r="I55" s="261">
        <v>1.8948658025773419</v>
      </c>
      <c r="J55" s="261">
        <v>1.919849872412847</v>
      </c>
      <c r="K55" s="261">
        <v>1.5730325900323809</v>
      </c>
      <c r="L55" s="261">
        <v>1.705443478539528</v>
      </c>
      <c r="M55" s="261">
        <v>1.9326256030639559</v>
      </c>
      <c r="N55" s="261">
        <v>1.83289568755525</v>
      </c>
      <c r="O55" s="261">
        <v>1.7465194237598911</v>
      </c>
      <c r="P55" s="261">
        <v>1.656303874846569</v>
      </c>
      <c r="Q55" s="261">
        <v>1.636381135519102</v>
      </c>
      <c r="R55" s="261">
        <v>1.6602552306788949</v>
      </c>
      <c r="S55" s="261">
        <v>1.6927895051810229</v>
      </c>
      <c r="T55" s="261">
        <v>1.6927096609796799</v>
      </c>
      <c r="U55" s="261">
        <v>1.5843187306054749</v>
      </c>
      <c r="V55" s="261">
        <v>1.56407289821284</v>
      </c>
      <c r="W55" s="261">
        <v>1.6982749053352459</v>
      </c>
      <c r="DA55" s="67" t="s">
        <v>303</v>
      </c>
    </row>
    <row r="56" spans="1:105" ht="12" customHeight="1" x14ac:dyDescent="0.25">
      <c r="A56" s="202" t="s">
        <v>93</v>
      </c>
      <c r="B56" s="226">
        <v>0.31350579297264553</v>
      </c>
      <c r="C56" s="226">
        <v>0.31181993966211913</v>
      </c>
      <c r="D56" s="226">
        <v>0.31620036481793162</v>
      </c>
      <c r="E56" s="226">
        <v>0.34963586995457691</v>
      </c>
      <c r="F56" s="226">
        <v>0.35630009179301381</v>
      </c>
      <c r="G56" s="226">
        <v>0.3362107955520322</v>
      </c>
      <c r="H56" s="226">
        <v>0.38497985711913879</v>
      </c>
      <c r="I56" s="226">
        <v>0.36333237838355109</v>
      </c>
      <c r="J56" s="226">
        <v>0.36812296645722259</v>
      </c>
      <c r="K56" s="226">
        <v>0.3016222422896222</v>
      </c>
      <c r="L56" s="226">
        <v>0.32701146139935788</v>
      </c>
      <c r="M56" s="226">
        <v>0.371283070628384</v>
      </c>
      <c r="N56" s="226">
        <v>0.35144987501626618</v>
      </c>
      <c r="O56" s="226">
        <v>0.33488759745657481</v>
      </c>
      <c r="P56" s="226">
        <v>0.3175891534668891</v>
      </c>
      <c r="Q56" s="226">
        <v>0.31376905377755071</v>
      </c>
      <c r="R56" s="226">
        <v>0.31834680897497108</v>
      </c>
      <c r="S56" s="226">
        <v>0.32922415105902342</v>
      </c>
      <c r="T56" s="226">
        <v>0.32594873192804619</v>
      </c>
      <c r="U56" s="226">
        <v>0.30378631126570282</v>
      </c>
      <c r="V56" s="226">
        <v>0.29990425986894131</v>
      </c>
      <c r="W56" s="226">
        <v>0.33177755272615728</v>
      </c>
      <c r="DA56" s="174" t="s">
        <v>304</v>
      </c>
    </row>
    <row r="57" spans="1:105" ht="12" customHeight="1" x14ac:dyDescent="0.25">
      <c r="A57" s="202" t="s">
        <v>94</v>
      </c>
      <c r="B57" s="226">
        <v>43.369009627084239</v>
      </c>
      <c r="C57" s="226">
        <v>43.135796110482801</v>
      </c>
      <c r="D57" s="226">
        <v>43.741764819870362</v>
      </c>
      <c r="E57" s="226">
        <v>48.367085233914892</v>
      </c>
      <c r="F57" s="226">
        <v>49.288984310572182</v>
      </c>
      <c r="G57" s="226">
        <v>46.509919611909638</v>
      </c>
      <c r="H57" s="226">
        <v>53.256416640091423</v>
      </c>
      <c r="I57" s="226">
        <v>50.261799842794382</v>
      </c>
      <c r="J57" s="226">
        <v>50.924508682450757</v>
      </c>
      <c r="K57" s="226">
        <v>41.725091602191632</v>
      </c>
      <c r="L57" s="226">
        <v>45.237324271175687</v>
      </c>
      <c r="M57" s="226">
        <v>51.092596256254353</v>
      </c>
      <c r="N57" s="226">
        <v>48.618026698944959</v>
      </c>
      <c r="O57" s="226">
        <v>46.326874219362672</v>
      </c>
      <c r="P57" s="226">
        <v>43.933883720499018</v>
      </c>
      <c r="Q57" s="226">
        <v>43.405427966516207</v>
      </c>
      <c r="R57" s="226">
        <v>44.038694444130179</v>
      </c>
      <c r="S57" s="226">
        <v>44.754022934838169</v>
      </c>
      <c r="T57" s="226">
        <v>44.621809777865423</v>
      </c>
      <c r="U57" s="226">
        <v>41.850393247146592</v>
      </c>
      <c r="V57" s="226">
        <v>41.487433486100059</v>
      </c>
      <c r="W57" s="226">
        <v>44.902357286099821</v>
      </c>
      <c r="DA57" s="174" t="s">
        <v>305</v>
      </c>
    </row>
    <row r="58" spans="1:105" ht="12" customHeight="1" x14ac:dyDescent="0.25">
      <c r="A58" s="202" t="s">
        <v>95</v>
      </c>
      <c r="B58" s="226">
        <v>0.74775977225726209</v>
      </c>
      <c r="C58" s="226">
        <v>0.74373875154314639</v>
      </c>
      <c r="D58" s="226">
        <v>0.75418674258612528</v>
      </c>
      <c r="E58" s="226">
        <v>0.83393559018865104</v>
      </c>
      <c r="F58" s="226">
        <v>0.84983078930739986</v>
      </c>
      <c r="G58" s="226">
        <v>0.80191471273500992</v>
      </c>
      <c r="H58" s="226">
        <v>0.9182364624061623</v>
      </c>
      <c r="I58" s="226">
        <v>0.86660387974865627</v>
      </c>
      <c r="J58" s="226">
        <v>0.87803017274624529</v>
      </c>
      <c r="K58" s="226">
        <v>0.7194156671353501</v>
      </c>
      <c r="L58" s="226">
        <v>0.77997287891529998</v>
      </c>
      <c r="M58" s="226">
        <v>0.88556750962583197</v>
      </c>
      <c r="N58" s="226">
        <v>0.83826227263665432</v>
      </c>
      <c r="O58" s="226">
        <v>0.79875868076147394</v>
      </c>
      <c r="P58" s="226">
        <v>0.75749921816755306</v>
      </c>
      <c r="Q58" s="226">
        <v>0.7483876899670231</v>
      </c>
      <c r="R58" s="226">
        <v>0.75930634365892236</v>
      </c>
      <c r="S58" s="226">
        <v>0.78525048575088352</v>
      </c>
      <c r="T58" s="226">
        <v>0.77743810486884912</v>
      </c>
      <c r="U58" s="226">
        <v>0.7245773061256835</v>
      </c>
      <c r="V58" s="226">
        <v>0.71531801352758273</v>
      </c>
      <c r="W58" s="226">
        <v>0.79307851232635107</v>
      </c>
      <c r="DA58" s="174" t="s">
        <v>306</v>
      </c>
    </row>
    <row r="59" spans="1:105" ht="12" customHeight="1" x14ac:dyDescent="0.25">
      <c r="A59" s="56" t="s">
        <v>96</v>
      </c>
      <c r="B59" s="262">
        <v>1.8162626384829119</v>
      </c>
      <c r="C59" s="262">
        <v>1.7841551351828211</v>
      </c>
      <c r="D59" s="262">
        <v>1.807923700036286</v>
      </c>
      <c r="E59" s="262">
        <v>2.0218893404288978</v>
      </c>
      <c r="F59" s="262">
        <v>2.029289919458539</v>
      </c>
      <c r="G59" s="262">
        <v>1.9154264987952589</v>
      </c>
      <c r="H59" s="262">
        <v>2.208960935027581</v>
      </c>
      <c r="I59" s="262">
        <v>2.0549415542585772</v>
      </c>
      <c r="J59" s="262">
        <v>2.074521506514571</v>
      </c>
      <c r="K59" s="262">
        <v>1.7215116118649609</v>
      </c>
      <c r="L59" s="262">
        <v>1.842245026304443</v>
      </c>
      <c r="M59" s="262">
        <v>2.125719678042262</v>
      </c>
      <c r="N59" s="262">
        <v>2.0085624813457952</v>
      </c>
      <c r="O59" s="262">
        <v>1.9126951263838441</v>
      </c>
      <c r="P59" s="262">
        <v>1.7964622279375291</v>
      </c>
      <c r="Q59" s="262">
        <v>1.780470004888441</v>
      </c>
      <c r="R59" s="262">
        <v>1.7986592976719979</v>
      </c>
      <c r="S59" s="262">
        <v>1.8569581722334041</v>
      </c>
      <c r="T59" s="262">
        <v>1.993769627744826</v>
      </c>
      <c r="U59" s="262">
        <v>1.8691376707136149</v>
      </c>
      <c r="V59" s="262">
        <v>1.848261329615736</v>
      </c>
      <c r="W59" s="262">
        <v>2.0670645521625661</v>
      </c>
      <c r="DA59" s="68" t="s">
        <v>307</v>
      </c>
    </row>
    <row r="60" spans="1:105" ht="12" customHeight="1" x14ac:dyDescent="0.25">
      <c r="A60" s="37" t="s">
        <v>160</v>
      </c>
      <c r="B60" s="228">
        <v>1.9360305896565649E-2</v>
      </c>
      <c r="C60" s="228">
        <v>1.3306270359757989E-2</v>
      </c>
      <c r="D60" s="228">
        <v>1.2719760909277509E-2</v>
      </c>
      <c r="E60" s="228">
        <v>2.4465704250808011E-2</v>
      </c>
      <c r="F60" s="228">
        <v>1.9036867206775211E-2</v>
      </c>
      <c r="G60" s="228">
        <v>1.757194854068881E-2</v>
      </c>
      <c r="H60" s="228">
        <v>1.747786179186249E-2</v>
      </c>
      <c r="I60" s="228">
        <v>1.544559171943841E-2</v>
      </c>
      <c r="J60" s="228">
        <v>1.7470740002579279E-2</v>
      </c>
      <c r="K60" s="228">
        <v>1.439667594744372E-2</v>
      </c>
      <c r="L60" s="228">
        <v>1.7797774263791661E-2</v>
      </c>
      <c r="M60" s="228">
        <v>1.4019456183386051E-2</v>
      </c>
      <c r="N60" s="228">
        <v>1.3294737924203361E-2</v>
      </c>
      <c r="O60" s="228">
        <v>1.166724928503802E-2</v>
      </c>
      <c r="P60" s="228">
        <v>1.063024320216752E-2</v>
      </c>
      <c r="Q60" s="228">
        <v>4.2245440229546287E-2</v>
      </c>
      <c r="R60" s="228">
        <v>1.129532591328988E-2</v>
      </c>
      <c r="S60" s="228">
        <v>1.2168875381755311E-2</v>
      </c>
      <c r="T60" s="228">
        <v>5.2464899165567272E-3</v>
      </c>
      <c r="U60" s="228">
        <v>5.2669192569037614E-3</v>
      </c>
      <c r="V60" s="228">
        <v>5.09946890197266E-3</v>
      </c>
      <c r="W60" s="228">
        <v>9.4623084165541861E-3</v>
      </c>
      <c r="DA60" s="69" t="s">
        <v>308</v>
      </c>
    </row>
    <row r="61" spans="1:105" ht="12" customHeight="1" x14ac:dyDescent="0.25">
      <c r="A61" s="37" t="s">
        <v>162</v>
      </c>
      <c r="B61" s="228">
        <v>0.99325332430018731</v>
      </c>
      <c r="C61" s="228">
        <v>0.94000481619328069</v>
      </c>
      <c r="D61" s="228">
        <v>0.93714461720006037</v>
      </c>
      <c r="E61" s="228">
        <v>1.0943533888828501</v>
      </c>
      <c r="F61" s="228">
        <v>1.049946405255243</v>
      </c>
      <c r="G61" s="228">
        <v>0.87183274206490791</v>
      </c>
      <c r="H61" s="228">
        <v>1.0838704398401819</v>
      </c>
      <c r="I61" s="228">
        <v>1.011596536391089</v>
      </c>
      <c r="J61" s="228">
        <v>1.0259023542230361</v>
      </c>
      <c r="K61" s="228">
        <v>0.79431106451334887</v>
      </c>
      <c r="L61" s="228">
        <v>0.86016450080385665</v>
      </c>
      <c r="M61" s="228">
        <v>1.0021506025502429</v>
      </c>
      <c r="N61" s="228">
        <v>0.92020880713353737</v>
      </c>
      <c r="O61" s="228">
        <v>0.87954862496486153</v>
      </c>
      <c r="P61" s="228">
        <v>0.80039482250460381</v>
      </c>
      <c r="Q61" s="228">
        <v>0.79253943406004002</v>
      </c>
      <c r="R61" s="228">
        <v>0.79704549694102411</v>
      </c>
      <c r="S61" s="228">
        <v>0.84796362662943725</v>
      </c>
      <c r="T61" s="228">
        <v>0.80977739279572791</v>
      </c>
      <c r="U61" s="228">
        <v>0.75471100470136276</v>
      </c>
      <c r="V61" s="228">
        <v>0.78064526187447136</v>
      </c>
      <c r="W61" s="228">
        <v>0.83213920567553523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0.24444524662402059</v>
      </c>
      <c r="U63" s="228">
        <v>0.2428867332506075</v>
      </c>
      <c r="V63" s="228">
        <v>0.23765008186438349</v>
      </c>
      <c r="W63" s="228">
        <v>0.28673558687969097</v>
      </c>
      <c r="DA63" s="69" t="s">
        <v>311</v>
      </c>
    </row>
    <row r="64" spans="1:105" ht="12" customHeight="1" x14ac:dyDescent="0.25">
      <c r="A64" s="37" t="s">
        <v>38</v>
      </c>
      <c r="B64" s="228">
        <v>0.80364900828615937</v>
      </c>
      <c r="C64" s="228">
        <v>0.83084404862978189</v>
      </c>
      <c r="D64" s="228">
        <v>0.85805932192694845</v>
      </c>
      <c r="E64" s="228">
        <v>0.90307024729524055</v>
      </c>
      <c r="F64" s="228">
        <v>0.96030664699652057</v>
      </c>
      <c r="G64" s="228">
        <v>1.0260218081896619</v>
      </c>
      <c r="H64" s="228">
        <v>1.1076126333955369</v>
      </c>
      <c r="I64" s="228">
        <v>1.027899426148049</v>
      </c>
      <c r="J64" s="228">
        <v>1.031148412288956</v>
      </c>
      <c r="K64" s="228">
        <v>0.91280387140416841</v>
      </c>
      <c r="L64" s="228">
        <v>0.96428275123679441</v>
      </c>
      <c r="M64" s="228">
        <v>1.1095496193086329</v>
      </c>
      <c r="N64" s="228">
        <v>1.075058936288054</v>
      </c>
      <c r="O64" s="228">
        <v>1.0214792521339451</v>
      </c>
      <c r="P64" s="228">
        <v>0.98543716223075795</v>
      </c>
      <c r="Q64" s="228">
        <v>0.94568513059885462</v>
      </c>
      <c r="R64" s="228">
        <v>0.99031847481768376</v>
      </c>
      <c r="S64" s="228">
        <v>0.99682567022221169</v>
      </c>
      <c r="T64" s="228">
        <v>0.93430049840852047</v>
      </c>
      <c r="U64" s="228">
        <v>0.86627301350474084</v>
      </c>
      <c r="V64" s="228">
        <v>0.82486651697490876</v>
      </c>
      <c r="W64" s="228">
        <v>0.93872745119078571</v>
      </c>
      <c r="DA64" s="69" t="s">
        <v>312</v>
      </c>
    </row>
    <row r="65" spans="1:105" ht="12" customHeight="1" x14ac:dyDescent="0.25">
      <c r="A65" s="57" t="s">
        <v>222</v>
      </c>
      <c r="B65" s="263">
        <v>87.813494813039611</v>
      </c>
      <c r="C65" s="263">
        <v>81.826639633748272</v>
      </c>
      <c r="D65" s="263">
        <v>82.744941849702059</v>
      </c>
      <c r="E65" s="263">
        <v>95.62525633293663</v>
      </c>
      <c r="F65" s="263">
        <v>91.716327602768985</v>
      </c>
      <c r="G65" s="263">
        <v>87.147125439065263</v>
      </c>
      <c r="H65" s="263">
        <v>102.3002559475126</v>
      </c>
      <c r="I65" s="263">
        <v>88.811818418174255</v>
      </c>
      <c r="J65" s="263">
        <v>88.902081013818119</v>
      </c>
      <c r="K65" s="263">
        <v>76.705176334718232</v>
      </c>
      <c r="L65" s="263">
        <v>79.380944793506245</v>
      </c>
      <c r="M65" s="263">
        <v>97.749373099519971</v>
      </c>
      <c r="N65" s="263">
        <v>91.76799642407542</v>
      </c>
      <c r="O65" s="263">
        <v>87.547969055725261</v>
      </c>
      <c r="P65" s="263">
        <v>78.900156891504466</v>
      </c>
      <c r="Q65" s="263">
        <v>80.034481104980728</v>
      </c>
      <c r="R65" s="263">
        <v>78.762248061688013</v>
      </c>
      <c r="S65" s="263">
        <v>80.719351258666094</v>
      </c>
      <c r="T65" s="263">
        <v>81.906666667908098</v>
      </c>
      <c r="U65" s="263">
        <v>76.676328411959489</v>
      </c>
      <c r="V65" s="263">
        <v>75.821783462263639</v>
      </c>
      <c r="W65" s="263">
        <v>84.136444107669433</v>
      </c>
      <c r="DA65" s="70" t="s">
        <v>313</v>
      </c>
    </row>
    <row r="66" spans="1:105" ht="12" customHeight="1" x14ac:dyDescent="0.25">
      <c r="A66" s="18" t="s">
        <v>30</v>
      </c>
      <c r="B66" s="232">
        <v>2.8432232979674388</v>
      </c>
      <c r="C66" s="232">
        <v>2.8053143823713662</v>
      </c>
      <c r="D66" s="232">
        <v>5.6017803561769854</v>
      </c>
      <c r="E66" s="232">
        <v>16.067608112634211</v>
      </c>
      <c r="F66" s="232">
        <v>15.8019741000906</v>
      </c>
      <c r="G66" s="232">
        <v>14.24325346618731</v>
      </c>
      <c r="H66" s="232">
        <v>16.107652123914821</v>
      </c>
      <c r="I66" s="232">
        <v>13.517078822568809</v>
      </c>
      <c r="J66" s="232">
        <v>12.01554983483163</v>
      </c>
      <c r="K66" s="232">
        <v>12.41845039797701</v>
      </c>
      <c r="L66" s="232">
        <v>10.263597072425171</v>
      </c>
      <c r="M66" s="232">
        <v>21.861427021287849</v>
      </c>
      <c r="N66" s="232">
        <v>17.99192122858053</v>
      </c>
      <c r="O66" s="232">
        <v>18.60326999807997</v>
      </c>
      <c r="P66" s="232">
        <v>14.14139759969353</v>
      </c>
      <c r="Q66" s="232">
        <v>16.539586186969299</v>
      </c>
      <c r="R66" s="232">
        <v>18.249301057620471</v>
      </c>
      <c r="S66" s="232">
        <v>17.27819811629147</v>
      </c>
      <c r="T66" s="232">
        <v>13.758881168204031</v>
      </c>
      <c r="U66" s="232">
        <v>12.815268215565769</v>
      </c>
      <c r="V66" s="232">
        <v>10.09769953905259</v>
      </c>
      <c r="W66" s="232">
        <v>14.760796476047879</v>
      </c>
      <c r="DA66" s="71" t="s">
        <v>314</v>
      </c>
    </row>
    <row r="67" spans="1:105" ht="12" customHeight="1" x14ac:dyDescent="0.25">
      <c r="A67" s="18" t="s">
        <v>70</v>
      </c>
      <c r="B67" s="232">
        <v>0.13170728776884591</v>
      </c>
      <c r="C67" s="232">
        <v>9.1795952498718067E-2</v>
      </c>
      <c r="D67" s="232">
        <v>8.2193740070916052E-2</v>
      </c>
      <c r="E67" s="232">
        <v>6.365528209453454E-2</v>
      </c>
      <c r="F67" s="232">
        <v>6.9570570303200865E-2</v>
      </c>
      <c r="G67" s="232">
        <v>5.2438528369185403E-2</v>
      </c>
      <c r="H67" s="232">
        <v>0.1045185676823603</v>
      </c>
      <c r="I67" s="232">
        <v>8.9223084560270935E-2</v>
      </c>
      <c r="J67" s="232">
        <v>5.7936106191336288E-2</v>
      </c>
      <c r="K67" s="232">
        <v>4.1686425046848712E-2</v>
      </c>
      <c r="L67" s="232">
        <v>4.5196308665674798E-2</v>
      </c>
      <c r="M67" s="232">
        <v>1.855540713826152E-2</v>
      </c>
      <c r="N67" s="232">
        <v>7.4058005276677302E-2</v>
      </c>
      <c r="O67" s="232">
        <v>0</v>
      </c>
      <c r="P67" s="232">
        <v>0</v>
      </c>
      <c r="Q67" s="232">
        <v>0</v>
      </c>
      <c r="R67" s="232">
        <v>0</v>
      </c>
      <c r="S67" s="232">
        <v>2.6767848077298501E-2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21.590451420563969</v>
      </c>
      <c r="C68" s="232">
        <v>22.71974467253273</v>
      </c>
      <c r="D68" s="232">
        <v>22.582501293383231</v>
      </c>
      <c r="E68" s="232">
        <v>24.541156950141119</v>
      </c>
      <c r="F68" s="232">
        <v>23.94498341318927</v>
      </c>
      <c r="G68" s="232">
        <v>19.502827570044548</v>
      </c>
      <c r="H68" s="232">
        <v>25.056881930863881</v>
      </c>
      <c r="I68" s="232">
        <v>26.898255330058259</v>
      </c>
      <c r="J68" s="232">
        <v>26.722236600227738</v>
      </c>
      <c r="K68" s="232">
        <v>19.24681456200339</v>
      </c>
      <c r="L68" s="232">
        <v>21.81797026701706</v>
      </c>
      <c r="M68" s="232">
        <v>21.81811792149162</v>
      </c>
      <c r="N68" s="232">
        <v>19.990311384347539</v>
      </c>
      <c r="O68" s="232">
        <v>19.296205450807118</v>
      </c>
      <c r="P68" s="232">
        <v>18.94287869415513</v>
      </c>
      <c r="Q68" s="232">
        <v>17.479342928252791</v>
      </c>
      <c r="R68" s="232">
        <v>18.48473393001241</v>
      </c>
      <c r="S68" s="232">
        <v>20.234388355187811</v>
      </c>
      <c r="T68" s="232">
        <v>19.405144177522931</v>
      </c>
      <c r="U68" s="232">
        <v>18.029986238703589</v>
      </c>
      <c r="V68" s="232">
        <v>19.313810283141368</v>
      </c>
      <c r="W68" s="232">
        <v>20.674083782056549</v>
      </c>
      <c r="DA68" s="71" t="s">
        <v>316</v>
      </c>
    </row>
    <row r="69" spans="1:105" ht="12" customHeight="1" x14ac:dyDescent="0.25">
      <c r="A69" s="18" t="s">
        <v>36</v>
      </c>
      <c r="B69" s="232">
        <v>63.248112806739357</v>
      </c>
      <c r="C69" s="232">
        <v>56.20978462634546</v>
      </c>
      <c r="D69" s="232">
        <v>54.478466460070933</v>
      </c>
      <c r="E69" s="232">
        <v>54.952835988066759</v>
      </c>
      <c r="F69" s="232">
        <v>51.899799519185912</v>
      </c>
      <c r="G69" s="232">
        <v>53.348605874464234</v>
      </c>
      <c r="H69" s="232">
        <v>61.031203325051528</v>
      </c>
      <c r="I69" s="232">
        <v>48.307261180986913</v>
      </c>
      <c r="J69" s="232">
        <v>50.106358472567408</v>
      </c>
      <c r="K69" s="232">
        <v>44.998224949690972</v>
      </c>
      <c r="L69" s="232">
        <v>47.254181145398341</v>
      </c>
      <c r="M69" s="232">
        <v>54.051272749602226</v>
      </c>
      <c r="N69" s="232">
        <v>53.711705805870679</v>
      </c>
      <c r="O69" s="232">
        <v>49.648493606838173</v>
      </c>
      <c r="P69" s="232">
        <v>45.815880597655813</v>
      </c>
      <c r="Q69" s="232">
        <v>46.015551989758642</v>
      </c>
      <c r="R69" s="232">
        <v>42.028213074055131</v>
      </c>
      <c r="S69" s="232">
        <v>43.179996939109508</v>
      </c>
      <c r="T69" s="232">
        <v>48.742641322181143</v>
      </c>
      <c r="U69" s="232">
        <v>45.831073957690137</v>
      </c>
      <c r="V69" s="232">
        <v>46.410273640069683</v>
      </c>
      <c r="W69" s="232">
        <v>48.701563849565012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321.70574054206412</v>
      </c>
      <c r="C71" s="263">
        <v>319.97579264360382</v>
      </c>
      <c r="D71" s="263">
        <v>324.47079066350551</v>
      </c>
      <c r="E71" s="263">
        <v>358.7808231461301</v>
      </c>
      <c r="F71" s="263">
        <v>365.61935203372229</v>
      </c>
      <c r="G71" s="263">
        <v>345.00460720590422</v>
      </c>
      <c r="H71" s="263">
        <v>395.04925524325802</v>
      </c>
      <c r="I71" s="263">
        <v>372.83557264598471</v>
      </c>
      <c r="J71" s="263">
        <v>377.75146166117418</v>
      </c>
      <c r="K71" s="263">
        <v>309.51136787512979</v>
      </c>
      <c r="L71" s="263">
        <v>335.56465849548852</v>
      </c>
      <c r="M71" s="263">
        <v>380.99422040873628</v>
      </c>
      <c r="N71" s="263">
        <v>360.64227468801181</v>
      </c>
      <c r="O71" s="263">
        <v>343.64680000512908</v>
      </c>
      <c r="P71" s="263">
        <v>325.89590398129451</v>
      </c>
      <c r="Q71" s="263">
        <v>321.97588710425259</v>
      </c>
      <c r="R71" s="263">
        <v>326.67337646112361</v>
      </c>
      <c r="S71" s="263">
        <v>337.07912120779162</v>
      </c>
      <c r="T71" s="263">
        <v>334.47413264484157</v>
      </c>
      <c r="U71" s="263">
        <v>311.73203948037468</v>
      </c>
      <c r="V71" s="263">
        <v>307.74845050877798</v>
      </c>
      <c r="W71" s="263">
        <v>338.0816113102245</v>
      </c>
      <c r="DA71" s="70" t="s">
        <v>318</v>
      </c>
    </row>
    <row r="72" spans="1:105" ht="12" customHeight="1" x14ac:dyDescent="0.25">
      <c r="A72" s="57" t="s">
        <v>181</v>
      </c>
      <c r="B72" s="263">
        <v>271.26855304263779</v>
      </c>
      <c r="C72" s="263">
        <v>266.48137844953902</v>
      </c>
      <c r="D72" s="263">
        <v>269.98999308380257</v>
      </c>
      <c r="E72" s="263">
        <v>302.02278910574188</v>
      </c>
      <c r="F72" s="263">
        <v>303.08277565992432</v>
      </c>
      <c r="G72" s="263">
        <v>285.92715520396268</v>
      </c>
      <c r="H72" s="263">
        <v>329.74753386021678</v>
      </c>
      <c r="I72" s="263">
        <v>306.76427152449378</v>
      </c>
      <c r="J72" s="263">
        <v>310.1300620131824</v>
      </c>
      <c r="K72" s="263">
        <v>257.33608315112701</v>
      </c>
      <c r="L72" s="263">
        <v>275.43800339738777</v>
      </c>
      <c r="M72" s="263">
        <v>317.73067272573849</v>
      </c>
      <c r="N72" s="263">
        <v>300.19547256519797</v>
      </c>
      <c r="O72" s="263">
        <v>285.54875567226452</v>
      </c>
      <c r="P72" s="263">
        <v>268.18071002593319</v>
      </c>
      <c r="Q72" s="263">
        <v>265.92663886236789</v>
      </c>
      <c r="R72" s="263">
        <v>268.50822470565743</v>
      </c>
      <c r="S72" s="263">
        <v>277.19907327709802</v>
      </c>
      <c r="T72" s="263">
        <v>275.18599673882062</v>
      </c>
      <c r="U72" s="263">
        <v>256.69852629221123</v>
      </c>
      <c r="V72" s="263">
        <v>254.02776281438111</v>
      </c>
      <c r="W72" s="263">
        <v>282.1765942480738</v>
      </c>
      <c r="DA72" s="70" t="s">
        <v>319</v>
      </c>
    </row>
    <row r="73" spans="1:105" ht="12" customHeight="1" x14ac:dyDescent="0.25">
      <c r="A73" s="60" t="s">
        <v>183</v>
      </c>
      <c r="B73" s="264">
        <v>152.45936355598411</v>
      </c>
      <c r="C73" s="264">
        <v>143.61405799898421</v>
      </c>
      <c r="D73" s="264">
        <v>142.8935455114038</v>
      </c>
      <c r="E73" s="264">
        <v>168.09237252683451</v>
      </c>
      <c r="F73" s="264">
        <v>160.75984739555341</v>
      </c>
      <c r="G73" s="264">
        <v>133.3544964627809</v>
      </c>
      <c r="H73" s="264">
        <v>165.1799126726591</v>
      </c>
      <c r="I73" s="264">
        <v>153.97515462280359</v>
      </c>
      <c r="J73" s="264">
        <v>158.7482524653951</v>
      </c>
      <c r="K73" s="264">
        <v>123.7075901513938</v>
      </c>
      <c r="L73" s="264">
        <v>134.4061380325804</v>
      </c>
      <c r="M73" s="264">
        <v>155.0748352445296</v>
      </c>
      <c r="N73" s="264">
        <v>143.2082585059556</v>
      </c>
      <c r="O73" s="264">
        <v>133.39205416985641</v>
      </c>
      <c r="P73" s="264">
        <v>121.3929522442708</v>
      </c>
      <c r="Q73" s="264">
        <v>125.0586790881527</v>
      </c>
      <c r="R73" s="264">
        <v>120.9889140786582</v>
      </c>
      <c r="S73" s="264">
        <v>128.81537847213889</v>
      </c>
      <c r="T73" s="264">
        <v>128.52483904362089</v>
      </c>
      <c r="U73" s="264">
        <v>120.25685293421751</v>
      </c>
      <c r="V73" s="264">
        <v>124.22467677847111</v>
      </c>
      <c r="W73" s="264">
        <v>133.72597022680989</v>
      </c>
      <c r="DA73" s="72" t="s">
        <v>320</v>
      </c>
    </row>
    <row r="74" spans="1:105" ht="12" customHeight="1" x14ac:dyDescent="0.25">
      <c r="A74" s="59" t="s">
        <v>33</v>
      </c>
      <c r="B74" s="232">
        <v>1.229178438855552</v>
      </c>
      <c r="C74" s="232">
        <v>1.497679540417675</v>
      </c>
      <c r="D74" s="232">
        <v>1.120286031177903</v>
      </c>
      <c r="E74" s="232">
        <v>1.0340645151278061</v>
      </c>
      <c r="F74" s="232">
        <v>1.2159050912160809</v>
      </c>
      <c r="G74" s="232">
        <v>0.18942954884961519</v>
      </c>
      <c r="H74" s="232">
        <v>0.19416583892103659</v>
      </c>
      <c r="I74" s="232">
        <v>0.18657819191783179</v>
      </c>
      <c r="J74" s="232">
        <v>4.6091911257403213</v>
      </c>
      <c r="K74" s="232">
        <v>4.5715750912226696</v>
      </c>
      <c r="L74" s="232">
        <v>5.1942548551128844</v>
      </c>
      <c r="M74" s="232">
        <v>5.3761436656132631</v>
      </c>
      <c r="N74" s="232">
        <v>5.8356943824287262</v>
      </c>
      <c r="O74" s="232">
        <v>0.1008023560506843</v>
      </c>
      <c r="P74" s="232">
        <v>9.5258532567700269E-2</v>
      </c>
      <c r="Q74" s="232">
        <v>9.1254590818577452E-2</v>
      </c>
      <c r="R74" s="232">
        <v>8.6465011641668338E-2</v>
      </c>
      <c r="S74" s="232">
        <v>8.9280554571647852E-2</v>
      </c>
      <c r="T74" s="232">
        <v>8.9308886834907508E-2</v>
      </c>
      <c r="U74" s="232">
        <v>8.996853369160418E-2</v>
      </c>
      <c r="V74" s="232">
        <v>9.6692924336475014E-2</v>
      </c>
      <c r="W74" s="232">
        <v>0.1013356704298416</v>
      </c>
      <c r="DA74" s="71" t="s">
        <v>321</v>
      </c>
    </row>
    <row r="75" spans="1:105" ht="12" customHeight="1" x14ac:dyDescent="0.25">
      <c r="A75" s="59" t="s">
        <v>160</v>
      </c>
      <c r="B75" s="232">
        <v>2.9433325439434639</v>
      </c>
      <c r="C75" s="232">
        <v>2.0235629277622298</v>
      </c>
      <c r="D75" s="232">
        <v>1.9374858682909879</v>
      </c>
      <c r="E75" s="232">
        <v>3.7312891428007262</v>
      </c>
      <c r="F75" s="232">
        <v>2.9013753273565852</v>
      </c>
      <c r="G75" s="232">
        <v>2.687098228720374</v>
      </c>
      <c r="H75" s="232">
        <v>2.6704736005135912</v>
      </c>
      <c r="I75" s="232">
        <v>2.3609666109320639</v>
      </c>
      <c r="J75" s="232">
        <v>2.6375901538738979</v>
      </c>
      <c r="K75" s="232">
        <v>2.16734138574706</v>
      </c>
      <c r="L75" s="232">
        <v>2.6768377197616231</v>
      </c>
      <c r="M75" s="232">
        <v>2.11347731334281</v>
      </c>
      <c r="N75" s="232">
        <v>1.996435514286087</v>
      </c>
      <c r="O75" s="232">
        <v>1.787201456375874</v>
      </c>
      <c r="P75" s="232">
        <v>1.62834939984003</v>
      </c>
      <c r="Q75" s="232">
        <v>6.4712622737271372</v>
      </c>
      <c r="R75" s="232">
        <v>1.7302794786398059</v>
      </c>
      <c r="S75" s="232">
        <v>1.8627771784126801</v>
      </c>
      <c r="T75" s="232">
        <v>0.84691703464635948</v>
      </c>
      <c r="U75" s="232">
        <v>0.85308520435016522</v>
      </c>
      <c r="V75" s="232">
        <v>0.82522008145257697</v>
      </c>
      <c r="W75" s="232">
        <v>1.5388032902031781</v>
      </c>
      <c r="DA75" s="71" t="s">
        <v>322</v>
      </c>
    </row>
    <row r="76" spans="1:105" ht="12" customHeight="1" x14ac:dyDescent="0.25">
      <c r="A76" s="59" t="s">
        <v>70</v>
      </c>
      <c r="B76" s="232">
        <v>0.89910305078016273</v>
      </c>
      <c r="C76" s="232">
        <v>0.56374769469826891</v>
      </c>
      <c r="D76" s="232">
        <v>0.50711581214349954</v>
      </c>
      <c r="E76" s="232">
        <v>0.4225444746998957</v>
      </c>
      <c r="F76" s="232">
        <v>0.45379617401334821</v>
      </c>
      <c r="G76" s="232">
        <v>0.34988389460003921</v>
      </c>
      <c r="H76" s="232">
        <v>0.67424545276356029</v>
      </c>
      <c r="I76" s="232">
        <v>0.50063359859537371</v>
      </c>
      <c r="J76" s="232">
        <v>0.32775760705453422</v>
      </c>
      <c r="K76" s="232">
        <v>0.25279340531603761</v>
      </c>
      <c r="L76" s="232">
        <v>0.26157770658402801</v>
      </c>
      <c r="M76" s="232">
        <v>0.12540846753863599</v>
      </c>
      <c r="N76" s="232">
        <v>0.49967611003333262</v>
      </c>
      <c r="O76" s="232">
        <v>0</v>
      </c>
      <c r="P76" s="232">
        <v>0</v>
      </c>
      <c r="Q76" s="232">
        <v>0</v>
      </c>
      <c r="R76" s="232">
        <v>0</v>
      </c>
      <c r="S76" s="232">
        <v>0.16760435890524519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147.3877495224049</v>
      </c>
      <c r="C77" s="232">
        <v>139.52906783610601</v>
      </c>
      <c r="D77" s="232">
        <v>139.32865779979139</v>
      </c>
      <c r="E77" s="232">
        <v>162.90447439420609</v>
      </c>
      <c r="F77" s="232">
        <v>156.18877080296741</v>
      </c>
      <c r="G77" s="232">
        <v>130.12808479061081</v>
      </c>
      <c r="H77" s="232">
        <v>161.64102778046089</v>
      </c>
      <c r="I77" s="232">
        <v>150.92697622135839</v>
      </c>
      <c r="J77" s="232">
        <v>151.17371357872631</v>
      </c>
      <c r="K77" s="232">
        <v>116.715880269108</v>
      </c>
      <c r="L77" s="232">
        <v>126.2734677511219</v>
      </c>
      <c r="M77" s="232">
        <v>147.45980579803489</v>
      </c>
      <c r="N77" s="232">
        <v>134.87645249920749</v>
      </c>
      <c r="O77" s="232">
        <v>131.5040503574298</v>
      </c>
      <c r="P77" s="232">
        <v>119.669344311863</v>
      </c>
      <c r="Q77" s="232">
        <v>118.496162223607</v>
      </c>
      <c r="R77" s="232">
        <v>119.1721695883767</v>
      </c>
      <c r="S77" s="232">
        <v>126.69571638024929</v>
      </c>
      <c r="T77" s="232">
        <v>127.58861312213961</v>
      </c>
      <c r="U77" s="232">
        <v>119.31379919617579</v>
      </c>
      <c r="V77" s="232">
        <v>123.3027637726821</v>
      </c>
      <c r="W77" s="232">
        <v>132.08583126617691</v>
      </c>
      <c r="DA77" s="71" t="s">
        <v>324</v>
      </c>
    </row>
    <row r="78" spans="1:105" ht="12" customHeight="1" x14ac:dyDescent="0.25">
      <c r="A78" s="60" t="s">
        <v>189</v>
      </c>
      <c r="B78" s="264">
        <v>118.80918948665381</v>
      </c>
      <c r="C78" s="264">
        <v>122.8673204505548</v>
      </c>
      <c r="D78" s="264">
        <v>127.0964475723988</v>
      </c>
      <c r="E78" s="264">
        <v>133.9304165789074</v>
      </c>
      <c r="F78" s="264">
        <v>142.32292826437089</v>
      </c>
      <c r="G78" s="264">
        <v>152.57265874118181</v>
      </c>
      <c r="H78" s="264">
        <v>164.56762118755771</v>
      </c>
      <c r="I78" s="264">
        <v>152.78911690169019</v>
      </c>
      <c r="J78" s="264">
        <v>151.3818095477873</v>
      </c>
      <c r="K78" s="264">
        <v>133.6284929997332</v>
      </c>
      <c r="L78" s="264">
        <v>141.0318653648074</v>
      </c>
      <c r="M78" s="264">
        <v>162.65583748120889</v>
      </c>
      <c r="N78" s="264">
        <v>156.9872140592424</v>
      </c>
      <c r="O78" s="264">
        <v>152.1567015024082</v>
      </c>
      <c r="P78" s="264">
        <v>146.78775778166249</v>
      </c>
      <c r="Q78" s="264">
        <v>140.86795977421511</v>
      </c>
      <c r="R78" s="264">
        <v>147.51931062699919</v>
      </c>
      <c r="S78" s="264">
        <v>148.38369480495919</v>
      </c>
      <c r="T78" s="264">
        <v>146.66115769519971</v>
      </c>
      <c r="U78" s="264">
        <v>136.44167335799361</v>
      </c>
      <c r="V78" s="264">
        <v>129.80308603591001</v>
      </c>
      <c r="W78" s="264">
        <v>148.45062402126391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81.964787821438094</v>
      </c>
      <c r="C79" s="263">
        <f t="shared" si="1"/>
        <v>79.063121527484725</v>
      </c>
      <c r="D79" s="263">
        <f t="shared" si="1"/>
        <v>80.000335083556394</v>
      </c>
      <c r="E79" s="263">
        <f t="shared" si="1"/>
        <v>91.165334572217617</v>
      </c>
      <c r="F79" s="263">
        <f t="shared" si="1"/>
        <v>90.189998444693373</v>
      </c>
      <c r="G79" s="263">
        <f t="shared" si="1"/>
        <v>84.981943607889278</v>
      </c>
      <c r="H79" s="263">
        <f t="shared" si="1"/>
        <v>98.623017393383009</v>
      </c>
      <c r="I79" s="263">
        <f t="shared" si="1"/>
        <v>89.986202719888752</v>
      </c>
      <c r="J79" s="263">
        <f t="shared" si="1"/>
        <v>90.604135061527614</v>
      </c>
      <c r="K79" s="263">
        <f t="shared" si="1"/>
        <v>77.715067023381451</v>
      </c>
      <c r="L79" s="263">
        <f t="shared" si="1"/>
        <v>81.920667641512281</v>
      </c>
      <c r="M79" s="263">
        <f t="shared" si="1"/>
        <v>96.89654413573902</v>
      </c>
      <c r="N79" s="263">
        <f t="shared" si="1"/>
        <v>92.833797567371448</v>
      </c>
      <c r="O79" s="263">
        <f t="shared" si="1"/>
        <v>86.816389034977064</v>
      </c>
      <c r="P79" s="263">
        <f t="shared" si="1"/>
        <v>80.837747191207441</v>
      </c>
      <c r="Q79" s="263">
        <f t="shared" si="1"/>
        <v>79.92222295850911</v>
      </c>
      <c r="R79" s="263">
        <f t="shared" si="1"/>
        <v>79.716792820626594</v>
      </c>
      <c r="S79" s="263">
        <f t="shared" si="1"/>
        <v>82.12431183238057</v>
      </c>
      <c r="T79" s="263">
        <f t="shared" si="1"/>
        <v>82.318237444455377</v>
      </c>
      <c r="U79" s="263">
        <f t="shared" si="1"/>
        <v>77.038464820407853</v>
      </c>
      <c r="V79" s="263">
        <f t="shared" si="1"/>
        <v>76.46092878186623</v>
      </c>
      <c r="W79" s="263">
        <f t="shared" si="1"/>
        <v>86.087655381988156</v>
      </c>
      <c r="DA79" s="70"/>
    </row>
    <row r="80" spans="1:105" ht="12" customHeight="1" x14ac:dyDescent="0.25">
      <c r="A80" s="60" t="s">
        <v>192</v>
      </c>
      <c r="B80" s="264">
        <v>30.32073177257201</v>
      </c>
      <c r="C80" s="264">
        <v>28.581270681567869</v>
      </c>
      <c r="D80" s="264">
        <v>28.44111978160722</v>
      </c>
      <c r="E80" s="264">
        <v>33.472268639072368</v>
      </c>
      <c r="F80" s="264">
        <v>32.006888694299008</v>
      </c>
      <c r="G80" s="264">
        <v>26.548155779015101</v>
      </c>
      <c r="H80" s="264">
        <v>32.865743198749499</v>
      </c>
      <c r="I80" s="264">
        <v>30.64850298048923</v>
      </c>
      <c r="J80" s="264">
        <v>31.615332266319012</v>
      </c>
      <c r="K80" s="264">
        <v>24.63511563684736</v>
      </c>
      <c r="L80" s="264">
        <v>26.767567351412001</v>
      </c>
      <c r="M80" s="264">
        <v>30.89861682473386</v>
      </c>
      <c r="N80" s="264">
        <v>28.499529586017811</v>
      </c>
      <c r="O80" s="264">
        <v>26.587796548322331</v>
      </c>
      <c r="P80" s="264">
        <v>24.196127248786588</v>
      </c>
      <c r="Q80" s="264">
        <v>24.926782460098881</v>
      </c>
      <c r="R80" s="264">
        <v>24.115594082010521</v>
      </c>
      <c r="S80" s="264">
        <v>25.660343197112411</v>
      </c>
      <c r="T80" s="264">
        <v>25.617659861106439</v>
      </c>
      <c r="U80" s="264">
        <v>23.969679148092961</v>
      </c>
      <c r="V80" s="264">
        <v>24.760548542579251</v>
      </c>
      <c r="W80" s="264">
        <v>26.654352927873951</v>
      </c>
      <c r="DA80" s="72" t="s">
        <v>326</v>
      </c>
    </row>
    <row r="81" spans="1:105" ht="12" customHeight="1" x14ac:dyDescent="0.25">
      <c r="A81" s="59" t="s">
        <v>33</v>
      </c>
      <c r="B81" s="232">
        <v>0.2459060813232655</v>
      </c>
      <c r="C81" s="232">
        <v>0.29923447385658147</v>
      </c>
      <c r="D81" s="232">
        <v>0.2237726535435251</v>
      </c>
      <c r="E81" s="232">
        <v>0.2064324013604151</v>
      </c>
      <c r="F81" s="232">
        <v>0.24276899481231401</v>
      </c>
      <c r="G81" s="232">
        <v>3.7810757648951213E-2</v>
      </c>
      <c r="H81" s="232">
        <v>3.8791396720810202E-2</v>
      </c>
      <c r="I81" s="232">
        <v>3.7259228651940063E-2</v>
      </c>
      <c r="J81" s="232">
        <v>0.91983748093674944</v>
      </c>
      <c r="K81" s="232">
        <v>0.91224710568712353</v>
      </c>
      <c r="L81" s="232">
        <v>1.0364756225429159</v>
      </c>
      <c r="M81" s="232">
        <v>1.07206206937173</v>
      </c>
      <c r="N81" s="232">
        <v>1.1654137537823219</v>
      </c>
      <c r="O81" s="232">
        <v>2.0091995366188661E-2</v>
      </c>
      <c r="P81" s="232">
        <v>1.8986996633072978E-2</v>
      </c>
      <c r="Q81" s="232">
        <v>1.818892819279351E-2</v>
      </c>
      <c r="R81" s="232">
        <v>1.7234265956723699E-2</v>
      </c>
      <c r="S81" s="232">
        <v>1.7808078584558591E-2</v>
      </c>
      <c r="T81" s="232">
        <v>1.780110912828459E-2</v>
      </c>
      <c r="U81" s="232">
        <v>1.79325903962562E-2</v>
      </c>
      <c r="V81" s="232">
        <v>1.9272900593066029E-2</v>
      </c>
      <c r="W81" s="232">
        <v>2.0198295957311371E-2</v>
      </c>
      <c r="DA81" s="71" t="s">
        <v>327</v>
      </c>
    </row>
    <row r="82" spans="1:105" ht="12" customHeight="1" x14ac:dyDescent="0.25">
      <c r="A82" s="59" t="s">
        <v>160</v>
      </c>
      <c r="B82" s="232">
        <v>0.58883506985874767</v>
      </c>
      <c r="C82" s="232">
        <v>0.40430530808730042</v>
      </c>
      <c r="D82" s="232">
        <v>0.38700505217823811</v>
      </c>
      <c r="E82" s="232">
        <v>0.74488483711598752</v>
      </c>
      <c r="F82" s="232">
        <v>0.57929190105712958</v>
      </c>
      <c r="G82" s="232">
        <v>0.53635359700788554</v>
      </c>
      <c r="H82" s="232">
        <v>0.53352021882748202</v>
      </c>
      <c r="I82" s="232">
        <v>0.47147951157686419</v>
      </c>
      <c r="J82" s="232">
        <v>0.52637311335039372</v>
      </c>
      <c r="K82" s="232">
        <v>0.43248789896938689</v>
      </c>
      <c r="L82" s="232">
        <v>0.53414341795441045</v>
      </c>
      <c r="M82" s="232">
        <v>0.42145057927019469</v>
      </c>
      <c r="N82" s="232">
        <v>0.39869692523551281</v>
      </c>
      <c r="O82" s="232">
        <v>0.35622623108029949</v>
      </c>
      <c r="P82" s="232">
        <v>0.32456372924132559</v>
      </c>
      <c r="Q82" s="232">
        <v>1.289856474701264</v>
      </c>
      <c r="R82" s="232">
        <v>0.34488050308627999</v>
      </c>
      <c r="S82" s="232">
        <v>0.37155327425833051</v>
      </c>
      <c r="T82" s="232">
        <v>0.1688080894369669</v>
      </c>
      <c r="U82" s="232">
        <v>0.17003753329088259</v>
      </c>
      <c r="V82" s="232">
        <v>0.1644834377114586</v>
      </c>
      <c r="W82" s="232">
        <v>0.30671533669999212</v>
      </c>
      <c r="DA82" s="71" t="s">
        <v>328</v>
      </c>
    </row>
    <row r="83" spans="1:105" ht="12" customHeight="1" x14ac:dyDescent="0.25">
      <c r="A83" s="59" t="s">
        <v>162</v>
      </c>
      <c r="B83" s="232">
        <v>29.485990621389991</v>
      </c>
      <c r="C83" s="232">
        <v>27.877730899623991</v>
      </c>
      <c r="D83" s="232">
        <v>27.830342075885451</v>
      </c>
      <c r="E83" s="232">
        <v>32.520951400595969</v>
      </c>
      <c r="F83" s="232">
        <v>31.18482779842957</v>
      </c>
      <c r="G83" s="232">
        <v>25.97399142435826</v>
      </c>
      <c r="H83" s="232">
        <v>32.293431583201198</v>
      </c>
      <c r="I83" s="232">
        <v>30.13976424026043</v>
      </c>
      <c r="J83" s="232">
        <v>30.16912167203186</v>
      </c>
      <c r="K83" s="232">
        <v>23.29038063219085</v>
      </c>
      <c r="L83" s="232">
        <v>25.196948310914671</v>
      </c>
      <c r="M83" s="232">
        <v>29.405104176091939</v>
      </c>
      <c r="N83" s="232">
        <v>26.935418906999981</v>
      </c>
      <c r="O83" s="232">
        <v>26.211478321875841</v>
      </c>
      <c r="P83" s="232">
        <v>23.852576522912191</v>
      </c>
      <c r="Q83" s="232">
        <v>23.618737057204829</v>
      </c>
      <c r="R83" s="232">
        <v>23.75347931296751</v>
      </c>
      <c r="S83" s="232">
        <v>25.270981844269521</v>
      </c>
      <c r="T83" s="232">
        <v>25.431050662541189</v>
      </c>
      <c r="U83" s="232">
        <v>23.781709024405821</v>
      </c>
      <c r="V83" s="232">
        <v>24.576792204274721</v>
      </c>
      <c r="W83" s="232">
        <v>26.327439295216649</v>
      </c>
      <c r="DA83" s="71" t="s">
        <v>329</v>
      </c>
    </row>
    <row r="84" spans="1:105" ht="12" customHeight="1" x14ac:dyDescent="0.25">
      <c r="A84" s="60" t="s">
        <v>197</v>
      </c>
      <c r="B84" s="264">
        <v>27.87541409395325</v>
      </c>
      <c r="C84" s="264">
        <v>25.93311595504937</v>
      </c>
      <c r="D84" s="264">
        <v>26.172208289706258</v>
      </c>
      <c r="E84" s="264">
        <v>30.956264597140141</v>
      </c>
      <c r="F84" s="264">
        <v>29.766751859393359</v>
      </c>
      <c r="G84" s="264">
        <v>27.979786018951788</v>
      </c>
      <c r="H84" s="264">
        <v>32.879153530561787</v>
      </c>
      <c r="I84" s="264">
        <v>28.826070359503071</v>
      </c>
      <c r="J84" s="264">
        <v>28.778152259054529</v>
      </c>
      <c r="K84" s="264">
        <v>26.41469848269611</v>
      </c>
      <c r="L84" s="264">
        <v>27.01122151638333</v>
      </c>
      <c r="M84" s="264">
        <v>33.562567586367813</v>
      </c>
      <c r="N84" s="264">
        <v>32.983233049934299</v>
      </c>
      <c r="O84" s="264">
        <v>29.90061344632571</v>
      </c>
      <c r="P84" s="264">
        <v>27.383782479976279</v>
      </c>
      <c r="Q84" s="264">
        <v>26.917541271482701</v>
      </c>
      <c r="R84" s="264">
        <v>26.197547656783119</v>
      </c>
      <c r="S84" s="264">
        <v>26.8670590906112</v>
      </c>
      <c r="T84" s="264">
        <v>27.467974137749081</v>
      </c>
      <c r="U84" s="264">
        <v>25.873136916987772</v>
      </c>
      <c r="V84" s="264">
        <v>25.827939303093331</v>
      </c>
      <c r="W84" s="264">
        <v>29.844021342040431</v>
      </c>
      <c r="DA84" s="72" t="s">
        <v>330</v>
      </c>
    </row>
    <row r="85" spans="1:105" ht="12" customHeight="1" x14ac:dyDescent="0.25">
      <c r="A85" s="64" t="s">
        <v>30</v>
      </c>
      <c r="B85" s="231">
        <v>0.8483453850296071</v>
      </c>
      <c r="C85" s="231">
        <v>0.83747275408206201</v>
      </c>
      <c r="D85" s="231">
        <v>1.674107669139465</v>
      </c>
      <c r="E85" s="231">
        <v>4.6483480889113764</v>
      </c>
      <c r="F85" s="231">
        <v>4.5445685525424278</v>
      </c>
      <c r="G85" s="231">
        <v>4.1883917761093441</v>
      </c>
      <c r="H85" s="231">
        <v>4.7297598615811944</v>
      </c>
      <c r="I85" s="231">
        <v>3.9241388960286492</v>
      </c>
      <c r="J85" s="231">
        <v>3.4624023421345278</v>
      </c>
      <c r="K85" s="231">
        <v>3.3760574556458369</v>
      </c>
      <c r="L85" s="231">
        <v>2.8286870510342261</v>
      </c>
      <c r="M85" s="231">
        <v>5.9869268457460896</v>
      </c>
      <c r="N85" s="231">
        <v>4.7364485522841226</v>
      </c>
      <c r="O85" s="231">
        <v>5.1764413298930103</v>
      </c>
      <c r="P85" s="231">
        <v>3.8706143113049269</v>
      </c>
      <c r="Q85" s="231">
        <v>4.6174570306357374</v>
      </c>
      <c r="R85" s="231">
        <v>5.1902662600612128</v>
      </c>
      <c r="S85" s="231">
        <v>4.8981322795368349</v>
      </c>
      <c r="T85" s="231">
        <v>3.8980885908426219</v>
      </c>
      <c r="U85" s="231">
        <v>3.614045548738583</v>
      </c>
      <c r="V85" s="231">
        <v>2.826924023673572</v>
      </c>
      <c r="W85" s="231">
        <v>3.861728559737915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5.4260582045221058E-2</v>
      </c>
      <c r="C87" s="231">
        <v>7.3528252739966646E-2</v>
      </c>
      <c r="D87" s="231">
        <v>5.4805641754931578E-2</v>
      </c>
      <c r="E87" s="231">
        <v>4.5516044527479788E-2</v>
      </c>
      <c r="F87" s="231">
        <v>5.4144353251853593E-2</v>
      </c>
      <c r="G87" s="231">
        <v>8.4317905548362427E-3</v>
      </c>
      <c r="H87" s="231">
        <v>8.9261163499135422E-3</v>
      </c>
      <c r="I87" s="231">
        <v>9.7496066006694526E-3</v>
      </c>
      <c r="J87" s="231">
        <v>0.23711693410777279</v>
      </c>
      <c r="K87" s="231">
        <v>0.20698774767148831</v>
      </c>
      <c r="L87" s="231">
        <v>0.24981484802591961</v>
      </c>
      <c r="M87" s="231">
        <v>0.22001251405872621</v>
      </c>
      <c r="N87" s="231">
        <v>0.2299633857346321</v>
      </c>
      <c r="O87" s="231">
        <v>4.1567405839274237E-3</v>
      </c>
      <c r="P87" s="231">
        <v>4.1683287659307344E-3</v>
      </c>
      <c r="Q87" s="231">
        <v>3.7954319570187218E-3</v>
      </c>
      <c r="R87" s="231">
        <v>3.8523843570469011E-3</v>
      </c>
      <c r="S87" s="231">
        <v>4.0824844172028391E-3</v>
      </c>
      <c r="T87" s="231">
        <v>3.886652076124189E-3</v>
      </c>
      <c r="U87" s="231">
        <v>3.8722976384161899E-3</v>
      </c>
      <c r="V87" s="231">
        <v>4.2824172945660393E-3</v>
      </c>
      <c r="W87" s="231">
        <v>4.1848489900547714E-3</v>
      </c>
      <c r="DA87" s="73" t="s">
        <v>333</v>
      </c>
    </row>
    <row r="88" spans="1:105" ht="12" customHeight="1" x14ac:dyDescent="0.25">
      <c r="A88" s="64" t="s">
        <v>160</v>
      </c>
      <c r="B88" s="231">
        <v>0.13240067825080121</v>
      </c>
      <c r="C88" s="231">
        <v>0.1012356385163921</v>
      </c>
      <c r="D88" s="231">
        <v>9.6586460969694005E-2</v>
      </c>
      <c r="E88" s="231">
        <v>0.1673621113132403</v>
      </c>
      <c r="F88" s="231">
        <v>0.1316554282862176</v>
      </c>
      <c r="G88" s="231">
        <v>0.1218812756232666</v>
      </c>
      <c r="H88" s="231">
        <v>0.12510059406336971</v>
      </c>
      <c r="I88" s="231">
        <v>0.12571798755529881</v>
      </c>
      <c r="J88" s="231">
        <v>0.13826954378470829</v>
      </c>
      <c r="K88" s="231">
        <v>9.9997114473941731E-2</v>
      </c>
      <c r="L88" s="231">
        <v>0.13118929543479371</v>
      </c>
      <c r="M88" s="231">
        <v>8.8136433266200728E-2</v>
      </c>
      <c r="N88" s="231">
        <v>8.0168324013581399E-2</v>
      </c>
      <c r="O88" s="231">
        <v>7.5099511393877064E-2</v>
      </c>
      <c r="P88" s="231">
        <v>7.2608428957179227E-2</v>
      </c>
      <c r="Q88" s="231">
        <v>0.27426908184799748</v>
      </c>
      <c r="R88" s="231">
        <v>7.8557350303368828E-2</v>
      </c>
      <c r="S88" s="231">
        <v>8.6798041941705845E-2</v>
      </c>
      <c r="T88" s="231">
        <v>3.7558065967305369E-2</v>
      </c>
      <c r="U88" s="231">
        <v>3.7415526576392549E-2</v>
      </c>
      <c r="V88" s="231">
        <v>3.724306715787374E-2</v>
      </c>
      <c r="W88" s="231">
        <v>6.4802862046828669E-2</v>
      </c>
      <c r="DA88" s="73" t="s">
        <v>334</v>
      </c>
    </row>
    <row r="89" spans="1:105" ht="12" customHeight="1" x14ac:dyDescent="0.25">
      <c r="A89" s="64" t="s">
        <v>70</v>
      </c>
      <c r="B89" s="231">
        <v>3.9210080918541383E-2</v>
      </c>
      <c r="C89" s="231">
        <v>2.7342541548461091E-2</v>
      </c>
      <c r="D89" s="231">
        <v>2.4508811516013682E-2</v>
      </c>
      <c r="E89" s="231">
        <v>1.8374183886841519E-2</v>
      </c>
      <c r="F89" s="231">
        <v>1.9963334162507021E-2</v>
      </c>
      <c r="G89" s="231">
        <v>1.5385612499361691E-2</v>
      </c>
      <c r="H89" s="231">
        <v>3.0621502684504861E-2</v>
      </c>
      <c r="I89" s="231">
        <v>2.5844310943256101E-2</v>
      </c>
      <c r="J89" s="231">
        <v>1.665748331624041E-2</v>
      </c>
      <c r="K89" s="231">
        <v>1.130741349973644E-2</v>
      </c>
      <c r="L89" s="231">
        <v>1.242837857937386E-2</v>
      </c>
      <c r="M89" s="231">
        <v>5.0701654523411487E-3</v>
      </c>
      <c r="N89" s="231">
        <v>1.9452413520280459E-2</v>
      </c>
      <c r="O89" s="231">
        <v>0</v>
      </c>
      <c r="P89" s="231">
        <v>0</v>
      </c>
      <c r="Q89" s="231">
        <v>0</v>
      </c>
      <c r="R89" s="231">
        <v>0</v>
      </c>
      <c r="S89" s="231">
        <v>7.5713220325354979E-3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0.56815814018427213</v>
      </c>
      <c r="F90" s="231">
        <v>0.36151769654599503</v>
      </c>
      <c r="G90" s="231">
        <v>0.10474242274015561</v>
      </c>
      <c r="H90" s="231">
        <v>0.16175748576515331</v>
      </c>
      <c r="I90" s="231">
        <v>0.10607956597492391</v>
      </c>
      <c r="J90" s="231">
        <v>0.37468255960293029</v>
      </c>
      <c r="K90" s="231">
        <v>0.65368939711847118</v>
      </c>
      <c r="L90" s="231">
        <v>0.15106832450153879</v>
      </c>
      <c r="M90" s="231">
        <v>0.28020153477376097</v>
      </c>
      <c r="N90" s="231">
        <v>0.16959327924929571</v>
      </c>
      <c r="O90" s="231">
        <v>0.22268648072269609</v>
      </c>
      <c r="P90" s="231">
        <v>0.15785671373274721</v>
      </c>
      <c r="Q90" s="231">
        <v>0.1034203568211713</v>
      </c>
      <c r="R90" s="231">
        <v>0.15534170235260031</v>
      </c>
      <c r="S90" s="231">
        <v>0.2679160687394383</v>
      </c>
      <c r="T90" s="231">
        <v>0.26724362440407701</v>
      </c>
      <c r="U90" s="231">
        <v>0.21539576276085959</v>
      </c>
      <c r="V90" s="231">
        <v>0.17505694141726769</v>
      </c>
      <c r="W90" s="231">
        <v>3.4420682283438162</v>
      </c>
      <c r="DA90" s="73" t="s">
        <v>336</v>
      </c>
    </row>
    <row r="91" spans="1:105" ht="12" customHeight="1" x14ac:dyDescent="0.25">
      <c r="A91" s="64" t="s">
        <v>162</v>
      </c>
      <c r="B91" s="231">
        <v>6.4906218821075932</v>
      </c>
      <c r="C91" s="231">
        <v>6.8336927612077094</v>
      </c>
      <c r="D91" s="231">
        <v>6.7997384456507692</v>
      </c>
      <c r="E91" s="231">
        <v>7.153281219657635</v>
      </c>
      <c r="F91" s="231">
        <v>6.9383900111484804</v>
      </c>
      <c r="G91" s="231">
        <v>5.7782793073976659</v>
      </c>
      <c r="H91" s="231">
        <v>7.4130466082897897</v>
      </c>
      <c r="I91" s="231">
        <v>7.8677126647718172</v>
      </c>
      <c r="J91" s="231">
        <v>7.7583531300686772</v>
      </c>
      <c r="K91" s="231">
        <v>5.2718632759439341</v>
      </c>
      <c r="L91" s="231">
        <v>6.058463671692822</v>
      </c>
      <c r="M91" s="231">
        <v>6.0201260283964864</v>
      </c>
      <c r="N91" s="231">
        <v>5.3022194281042534</v>
      </c>
      <c r="O91" s="231">
        <v>5.4097447692443286</v>
      </c>
      <c r="P91" s="231">
        <v>5.2239185565794086</v>
      </c>
      <c r="Q91" s="231">
        <v>4.9166147574870536</v>
      </c>
      <c r="R91" s="231">
        <v>5.2968717766379196</v>
      </c>
      <c r="S91" s="231">
        <v>5.7794298345729578</v>
      </c>
      <c r="T91" s="231">
        <v>5.5392161621622309</v>
      </c>
      <c r="U91" s="231">
        <v>5.122997821899177</v>
      </c>
      <c r="V91" s="231">
        <v>5.4478169678487633</v>
      </c>
      <c r="W91" s="231">
        <v>5.4301525087205746</v>
      </c>
      <c r="DA91" s="73" t="s">
        <v>337</v>
      </c>
    </row>
    <row r="92" spans="1:105" ht="12" customHeight="1" x14ac:dyDescent="0.25">
      <c r="A92" s="64" t="s">
        <v>36</v>
      </c>
      <c r="B92" s="231">
        <v>20.31057548560149</v>
      </c>
      <c r="C92" s="231">
        <v>18.05984400695478</v>
      </c>
      <c r="D92" s="231">
        <v>17.522461260675382</v>
      </c>
      <c r="E92" s="231">
        <v>17.110017231709691</v>
      </c>
      <c r="F92" s="231">
        <v>16.06423018291024</v>
      </c>
      <c r="G92" s="231">
        <v>16.883951464767058</v>
      </c>
      <c r="H92" s="231">
        <v>19.28731207510393</v>
      </c>
      <c r="I92" s="231">
        <v>15.093392471827871</v>
      </c>
      <c r="J92" s="231">
        <v>15.53959335703998</v>
      </c>
      <c r="K92" s="231">
        <v>13.165905376838991</v>
      </c>
      <c r="L92" s="231">
        <v>14.016464290952991</v>
      </c>
      <c r="M92" s="231">
        <v>15.93104608045161</v>
      </c>
      <c r="N92" s="231">
        <v>15.217985060179551</v>
      </c>
      <c r="O92" s="231">
        <v>14.8682894713316</v>
      </c>
      <c r="P92" s="231">
        <v>13.496356089487451</v>
      </c>
      <c r="Q92" s="231">
        <v>13.82597553846932</v>
      </c>
      <c r="R92" s="231">
        <v>12.864628585815311</v>
      </c>
      <c r="S92" s="231">
        <v>13.17430131918494</v>
      </c>
      <c r="T92" s="231">
        <v>14.86245558197008</v>
      </c>
      <c r="U92" s="231">
        <v>13.910376370488301</v>
      </c>
      <c r="V92" s="231">
        <v>13.9835920834992</v>
      </c>
      <c r="W92" s="231">
        <v>13.6831739769876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1.1184233126281929E-2</v>
      </c>
      <c r="F93" s="231">
        <v>0.78299464991447476</v>
      </c>
      <c r="G93" s="231">
        <v>9.7246266036871004E-3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5.2452815357561288E-3</v>
      </c>
      <c r="O93" s="231">
        <v>5.1654853346316124E-3</v>
      </c>
      <c r="P93" s="231">
        <v>0.30731963912420152</v>
      </c>
      <c r="Q93" s="231">
        <v>9.893419880513786E-2</v>
      </c>
      <c r="R93" s="231">
        <v>3.147559534102179E-3</v>
      </c>
      <c r="S93" s="231">
        <v>3.257209381994087E-3</v>
      </c>
      <c r="T93" s="231">
        <v>6.4922245942071223E-3</v>
      </c>
      <c r="U93" s="231">
        <v>6.5406902037794508E-3</v>
      </c>
      <c r="V93" s="231">
        <v>1.7735165014414541E-3</v>
      </c>
      <c r="W93" s="231">
        <v>1.8524952010566509E-3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1.2340233438233139</v>
      </c>
      <c r="F94" s="231">
        <v>0.86928765063116387</v>
      </c>
      <c r="G94" s="231">
        <v>0.86899774265641294</v>
      </c>
      <c r="H94" s="231">
        <v>1.1226292867239409</v>
      </c>
      <c r="I94" s="231">
        <v>1.673434855800588</v>
      </c>
      <c r="J94" s="231">
        <v>1.2510769089996929</v>
      </c>
      <c r="K94" s="231">
        <v>3.6288907015037122</v>
      </c>
      <c r="L94" s="231">
        <v>3.563105656161671</v>
      </c>
      <c r="M94" s="231">
        <v>5.0310479842225897</v>
      </c>
      <c r="N94" s="231">
        <v>7.2221573253128328</v>
      </c>
      <c r="O94" s="231">
        <v>4.1390296578216397</v>
      </c>
      <c r="P94" s="231">
        <v>4.2509404120244367</v>
      </c>
      <c r="Q94" s="231">
        <v>3.0770748754592701</v>
      </c>
      <c r="R94" s="231">
        <v>2.6048820377215578</v>
      </c>
      <c r="S94" s="231">
        <v>2.6455705308035928</v>
      </c>
      <c r="T94" s="231">
        <v>2.8530332357324322</v>
      </c>
      <c r="U94" s="231">
        <v>2.962492898682263</v>
      </c>
      <c r="V94" s="231">
        <v>3.3512502857006461</v>
      </c>
      <c r="W94" s="231">
        <v>3.356057862012586</v>
      </c>
      <c r="DA94" s="73" t="s">
        <v>340</v>
      </c>
    </row>
    <row r="95" spans="1:105" ht="12" customHeight="1" x14ac:dyDescent="0.25">
      <c r="A95" s="61" t="s">
        <v>209</v>
      </c>
      <c r="B95" s="265">
        <v>23.768641954912841</v>
      </c>
      <c r="C95" s="265">
        <v>24.548734890867479</v>
      </c>
      <c r="D95" s="265">
        <v>25.387007012242918</v>
      </c>
      <c r="E95" s="265">
        <v>26.736801336005112</v>
      </c>
      <c r="F95" s="265">
        <v>28.41635789100101</v>
      </c>
      <c r="G95" s="265">
        <v>30.454001809922389</v>
      </c>
      <c r="H95" s="265">
        <v>32.878120664071737</v>
      </c>
      <c r="I95" s="265">
        <v>30.511629379896441</v>
      </c>
      <c r="J95" s="265">
        <v>30.21065053615407</v>
      </c>
      <c r="K95" s="265">
        <v>26.665252903837981</v>
      </c>
      <c r="L95" s="265">
        <v>28.14187877371695</v>
      </c>
      <c r="M95" s="265">
        <v>32.435359724637351</v>
      </c>
      <c r="N95" s="265">
        <v>31.351034931419331</v>
      </c>
      <c r="O95" s="265">
        <v>30.32797904032903</v>
      </c>
      <c r="P95" s="265">
        <v>29.25783746244457</v>
      </c>
      <c r="Q95" s="265">
        <v>28.077899226927531</v>
      </c>
      <c r="R95" s="265">
        <v>29.403651081832951</v>
      </c>
      <c r="S95" s="265">
        <v>29.59690954465696</v>
      </c>
      <c r="T95" s="265">
        <v>29.23260344559985</v>
      </c>
      <c r="U95" s="265">
        <v>27.19564875532712</v>
      </c>
      <c r="V95" s="265">
        <v>25.872440936193652</v>
      </c>
      <c r="W95" s="265">
        <v>29.589281112073781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0.99999999999999989</v>
      </c>
      <c r="C100" s="234">
        <f t="shared" si="2"/>
        <v>1.0000000000000002</v>
      </c>
      <c r="D100" s="234">
        <f t="shared" si="2"/>
        <v>1.0000000000000002</v>
      </c>
      <c r="E100" s="234">
        <f t="shared" si="2"/>
        <v>0.99999999999999989</v>
      </c>
      <c r="F100" s="234">
        <f t="shared" si="2"/>
        <v>1.0000000000000002</v>
      </c>
      <c r="G100" s="234">
        <f t="shared" si="2"/>
        <v>1.0000000000000002</v>
      </c>
      <c r="H100" s="234">
        <f t="shared" si="2"/>
        <v>1</v>
      </c>
      <c r="I100" s="234">
        <f t="shared" si="2"/>
        <v>1</v>
      </c>
      <c r="J100" s="234">
        <f t="shared" si="2"/>
        <v>1</v>
      </c>
      <c r="K100" s="234">
        <f t="shared" si="2"/>
        <v>1</v>
      </c>
      <c r="L100" s="234">
        <f t="shared" si="2"/>
        <v>1.0000000000000004</v>
      </c>
      <c r="M100" s="234">
        <f t="shared" si="2"/>
        <v>1</v>
      </c>
      <c r="N100" s="234">
        <f t="shared" si="2"/>
        <v>0.99999999999999989</v>
      </c>
      <c r="O100" s="234">
        <f t="shared" si="2"/>
        <v>1.0000000000000002</v>
      </c>
      <c r="P100" s="234">
        <f t="shared" si="2"/>
        <v>1</v>
      </c>
      <c r="Q100" s="234">
        <f t="shared" si="2"/>
        <v>0.99999999999999989</v>
      </c>
      <c r="R100" s="234">
        <f t="shared" si="2"/>
        <v>1</v>
      </c>
      <c r="S100" s="234">
        <f t="shared" si="2"/>
        <v>1</v>
      </c>
      <c r="T100" s="234">
        <f t="shared" si="2"/>
        <v>0.99999999999999989</v>
      </c>
      <c r="U100" s="234">
        <f t="shared" si="2"/>
        <v>0.99999999999999978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2.0673879533140015E-3</v>
      </c>
      <c r="C101" s="268">
        <f t="shared" si="3"/>
        <v>2.1869831037556967E-3</v>
      </c>
      <c r="D101" s="268">
        <f t="shared" si="3"/>
        <v>2.191222957346126E-3</v>
      </c>
      <c r="E101" s="268">
        <f t="shared" si="3"/>
        <v>2.1000806628228138E-3</v>
      </c>
      <c r="F101" s="268">
        <f t="shared" si="3"/>
        <v>2.279197929336953E-3</v>
      </c>
      <c r="G101" s="268">
        <f t="shared" si="3"/>
        <v>2.2678963602391681E-3</v>
      </c>
      <c r="H101" s="268">
        <f t="shared" si="3"/>
        <v>2.171729479029019E-3</v>
      </c>
      <c r="I101" s="268">
        <f t="shared" si="3"/>
        <v>2.3289112014279159E-3</v>
      </c>
      <c r="J101" s="268">
        <f t="shared" si="3"/>
        <v>2.3867739300830835E-3</v>
      </c>
      <c r="K101" s="268">
        <f t="shared" si="3"/>
        <v>2.289833916264855E-3</v>
      </c>
      <c r="L101" s="268">
        <f t="shared" si="3"/>
        <v>2.3673880842293806E-3</v>
      </c>
      <c r="M101" s="268">
        <f t="shared" si="3"/>
        <v>2.2354992602968225E-3</v>
      </c>
      <c r="N101" s="268">
        <f t="shared" si="3"/>
        <v>2.2612875332313825E-3</v>
      </c>
      <c r="O101" s="268">
        <f t="shared" si="3"/>
        <v>2.2552956605432551E-3</v>
      </c>
      <c r="P101" s="268">
        <f t="shared" si="3"/>
        <v>2.3442503433229009E-3</v>
      </c>
      <c r="Q101" s="268">
        <f t="shared" si="3"/>
        <v>2.2902439820559617E-3</v>
      </c>
      <c r="R101" s="268">
        <f t="shared" si="3"/>
        <v>2.3598671234091543E-3</v>
      </c>
      <c r="S101" s="268">
        <f t="shared" si="3"/>
        <v>2.3729510305549976E-3</v>
      </c>
      <c r="T101" s="268">
        <f t="shared" si="3"/>
        <v>2.3353609702468007E-3</v>
      </c>
      <c r="U101" s="268">
        <f t="shared" si="3"/>
        <v>2.3280592027546346E-3</v>
      </c>
      <c r="V101" s="268">
        <f t="shared" si="3"/>
        <v>2.3236015636861136E-3</v>
      </c>
      <c r="W101" s="268">
        <f t="shared" si="3"/>
        <v>2.3175336552821537E-3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2.8596601542245879E-4</v>
      </c>
      <c r="C102" s="269">
        <f t="shared" si="4"/>
        <v>3.0250870088255289E-4</v>
      </c>
      <c r="D102" s="269">
        <f t="shared" si="4"/>
        <v>3.0309516750836739E-4</v>
      </c>
      <c r="E102" s="269">
        <f t="shared" si="4"/>
        <v>2.9048814870499687E-4</v>
      </c>
      <c r="F102" s="269">
        <f t="shared" si="4"/>
        <v>3.1526407473102551E-4</v>
      </c>
      <c r="G102" s="269">
        <f t="shared" si="4"/>
        <v>3.1370081483211073E-4</v>
      </c>
      <c r="H102" s="269">
        <f t="shared" si="4"/>
        <v>3.0039878325589467E-4</v>
      </c>
      <c r="I102" s="269">
        <f t="shared" si="4"/>
        <v>3.2214053268400753E-4</v>
      </c>
      <c r="J102" s="269">
        <f t="shared" si="4"/>
        <v>3.3014424283839109E-4</v>
      </c>
      <c r="K102" s="269">
        <f t="shared" si="4"/>
        <v>3.1673526972226168E-4</v>
      </c>
      <c r="L102" s="269">
        <f t="shared" si="4"/>
        <v>3.2746274656407487E-4</v>
      </c>
      <c r="M102" s="269">
        <f t="shared" si="4"/>
        <v>3.0921957096740482E-4</v>
      </c>
      <c r="N102" s="269">
        <f t="shared" si="4"/>
        <v>3.1278666617268614E-4</v>
      </c>
      <c r="O102" s="269">
        <f t="shared" si="4"/>
        <v>3.1195785610111949E-4</v>
      </c>
      <c r="P102" s="269">
        <f t="shared" si="4"/>
        <v>3.2426227924864067E-4</v>
      </c>
      <c r="Q102" s="269">
        <f t="shared" si="4"/>
        <v>3.2005409432299517E-4</v>
      </c>
      <c r="R102" s="269">
        <f t="shared" si="4"/>
        <v>3.2642242938777489E-4</v>
      </c>
      <c r="S102" s="269">
        <f t="shared" si="4"/>
        <v>3.2823222652171715E-4</v>
      </c>
      <c r="T102" s="269">
        <f t="shared" si="4"/>
        <v>3.2303268003669775E-4</v>
      </c>
      <c r="U102" s="269">
        <f t="shared" si="4"/>
        <v>3.2202268220250828E-4</v>
      </c>
      <c r="V102" s="269">
        <f t="shared" si="4"/>
        <v>3.2140609097173675E-4</v>
      </c>
      <c r="W102" s="269">
        <f t="shared" si="4"/>
        <v>3.2056676345923604E-4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3.9488898880731496E-2</v>
      </c>
      <c r="C103" s="269">
        <f t="shared" si="5"/>
        <v>4.1773269743417239E-2</v>
      </c>
      <c r="D103" s="269">
        <f t="shared" si="5"/>
        <v>4.1854254615866178E-2</v>
      </c>
      <c r="E103" s="269">
        <f t="shared" si="5"/>
        <v>4.0113357922326093E-2</v>
      </c>
      <c r="F103" s="269">
        <f t="shared" si="5"/>
        <v>4.3534652708257141E-2</v>
      </c>
      <c r="G103" s="269">
        <f t="shared" si="5"/>
        <v>4.3318782958904761E-2</v>
      </c>
      <c r="H103" s="269">
        <f t="shared" si="5"/>
        <v>4.148191231172145E-2</v>
      </c>
      <c r="I103" s="269">
        <f t="shared" si="5"/>
        <v>4.4484219223571063E-2</v>
      </c>
      <c r="J103" s="269">
        <f t="shared" si="5"/>
        <v>4.5589447411229014E-2</v>
      </c>
      <c r="K103" s="269">
        <f t="shared" si="5"/>
        <v>4.3737809262216695E-2</v>
      </c>
      <c r="L103" s="269">
        <f t="shared" si="5"/>
        <v>4.521916098027292E-2</v>
      </c>
      <c r="M103" s="269">
        <f t="shared" si="5"/>
        <v>4.2699970315829498E-2</v>
      </c>
      <c r="N103" s="269">
        <f t="shared" si="5"/>
        <v>4.319254864424104E-2</v>
      </c>
      <c r="O103" s="269">
        <f t="shared" si="5"/>
        <v>4.3078098690951701E-2</v>
      </c>
      <c r="P103" s="269">
        <f t="shared" si="5"/>
        <v>4.4777210107182081E-2</v>
      </c>
      <c r="Q103" s="269">
        <f t="shared" si="5"/>
        <v>4.3611872523646948E-2</v>
      </c>
      <c r="R103" s="269">
        <f t="shared" si="5"/>
        <v>4.4837419480435306E-2</v>
      </c>
      <c r="S103" s="269">
        <f t="shared" si="5"/>
        <v>4.5325418068875502E-2</v>
      </c>
      <c r="T103" s="269">
        <f t="shared" si="5"/>
        <v>4.4607415389188991E-2</v>
      </c>
      <c r="U103" s="269">
        <f t="shared" si="5"/>
        <v>4.446794531165154E-2</v>
      </c>
      <c r="V103" s="269">
        <f t="shared" si="5"/>
        <v>4.438280054811479E-2</v>
      </c>
      <c r="W103" s="269">
        <f t="shared" si="5"/>
        <v>4.4266898246857124E-2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6.8211381741931608E-4</v>
      </c>
      <c r="C104" s="269">
        <f t="shared" si="6"/>
        <v>7.2157303187485875E-4</v>
      </c>
      <c r="D104" s="269">
        <f t="shared" si="6"/>
        <v>7.2297192883236051E-4</v>
      </c>
      <c r="E104" s="269">
        <f t="shared" si="6"/>
        <v>6.9290044740286159E-4</v>
      </c>
      <c r="F104" s="269">
        <f t="shared" si="6"/>
        <v>7.5199838411658818E-4</v>
      </c>
      <c r="G104" s="269">
        <f t="shared" si="6"/>
        <v>7.4826954530442409E-4</v>
      </c>
      <c r="H104" s="269">
        <f t="shared" si="6"/>
        <v>7.165402521418058E-4</v>
      </c>
      <c r="I104" s="269">
        <f t="shared" si="6"/>
        <v>7.6840077716914276E-4</v>
      </c>
      <c r="J104" s="269">
        <f t="shared" si="6"/>
        <v>7.8749200127442305E-4</v>
      </c>
      <c r="K104" s="269">
        <f t="shared" si="6"/>
        <v>7.5550762080038732E-4</v>
      </c>
      <c r="L104" s="269">
        <f t="shared" si="6"/>
        <v>7.8109583683031163E-4</v>
      </c>
      <c r="M104" s="269">
        <f t="shared" si="6"/>
        <v>7.3758044871780396E-4</v>
      </c>
      <c r="N104" s="269">
        <f t="shared" si="6"/>
        <v>7.4608902944540577E-4</v>
      </c>
      <c r="O104" s="269">
        <f t="shared" si="6"/>
        <v>7.4411207144570526E-4</v>
      </c>
      <c r="P104" s="269">
        <f t="shared" si="6"/>
        <v>7.7346177242992658E-4</v>
      </c>
      <c r="Q104" s="269">
        <f t="shared" si="6"/>
        <v>7.6342400245296672E-4</v>
      </c>
      <c r="R104" s="269">
        <f t="shared" si="6"/>
        <v>7.7861437161352832E-4</v>
      </c>
      <c r="S104" s="269">
        <f t="shared" si="6"/>
        <v>7.829312748999696E-4</v>
      </c>
      <c r="T104" s="269">
        <f t="shared" si="6"/>
        <v>7.7052881338192456E-4</v>
      </c>
      <c r="U104" s="269">
        <f t="shared" si="6"/>
        <v>7.681196687944244E-4</v>
      </c>
      <c r="V104" s="269">
        <f t="shared" si="6"/>
        <v>7.6664891571354686E-4</v>
      </c>
      <c r="W104" s="269">
        <f t="shared" si="6"/>
        <v>7.646468704957921E-4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2.2954515346626145E-3</v>
      </c>
      <c r="C105" s="270">
        <f t="shared" si="7"/>
        <v>2.3982100909942291E-3</v>
      </c>
      <c r="D105" s="270">
        <f t="shared" si="7"/>
        <v>2.4011393651776633E-3</v>
      </c>
      <c r="E105" s="270">
        <f t="shared" si="7"/>
        <v>2.3275040443227648E-3</v>
      </c>
      <c r="F105" s="270">
        <f t="shared" si="7"/>
        <v>2.487844733857012E-3</v>
      </c>
      <c r="G105" s="270">
        <f t="shared" si="7"/>
        <v>2.4762250243435696E-3</v>
      </c>
      <c r="H105" s="270">
        <f t="shared" si="7"/>
        <v>2.388189706871836E-3</v>
      </c>
      <c r="I105" s="270">
        <f t="shared" si="7"/>
        <v>2.5244185888114042E-3</v>
      </c>
      <c r="J105" s="270">
        <f t="shared" si="7"/>
        <v>2.5778009603302085E-3</v>
      </c>
      <c r="K105" s="270">
        <f t="shared" si="7"/>
        <v>2.5047457194409591E-3</v>
      </c>
      <c r="L105" s="270">
        <f t="shared" si="7"/>
        <v>2.5560358613031836E-3</v>
      </c>
      <c r="M105" s="270">
        <f t="shared" si="7"/>
        <v>2.4529485740761832E-3</v>
      </c>
      <c r="N105" s="270">
        <f t="shared" si="7"/>
        <v>2.4767992554547203E-3</v>
      </c>
      <c r="O105" s="270">
        <f t="shared" si="7"/>
        <v>2.4686711341543191E-3</v>
      </c>
      <c r="P105" s="270">
        <f t="shared" si="7"/>
        <v>2.5413792754994074E-3</v>
      </c>
      <c r="Q105" s="270">
        <f t="shared" si="7"/>
        <v>2.5163356199641991E-3</v>
      </c>
      <c r="R105" s="270">
        <f t="shared" si="7"/>
        <v>2.5553419409127492E-3</v>
      </c>
      <c r="S105" s="270">
        <f t="shared" si="7"/>
        <v>2.565147117880081E-3</v>
      </c>
      <c r="T105" s="270">
        <f t="shared" si="7"/>
        <v>2.73774355329381E-3</v>
      </c>
      <c r="U105" s="270">
        <f t="shared" si="7"/>
        <v>2.7452391091866354E-3</v>
      </c>
      <c r="V105" s="270">
        <f t="shared" si="7"/>
        <v>2.7444509273007382E-3</v>
      </c>
      <c r="W105" s="270">
        <f t="shared" si="7"/>
        <v>2.7597531175260993E-3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0.17887041993072925</v>
      </c>
      <c r="C106" s="271">
        <f t="shared" si="8"/>
        <v>0.17943552810278257</v>
      </c>
      <c r="D106" s="271">
        <f t="shared" si="8"/>
        <v>0.17930562625035545</v>
      </c>
      <c r="E106" s="271">
        <f t="shared" si="8"/>
        <v>0.17807341381794983</v>
      </c>
      <c r="F106" s="271">
        <f t="shared" si="8"/>
        <v>0.18439629814158298</v>
      </c>
      <c r="G106" s="271">
        <f t="shared" si="8"/>
        <v>0.18393741331618682</v>
      </c>
      <c r="H106" s="271">
        <f t="shared" si="8"/>
        <v>0.17949463842163479</v>
      </c>
      <c r="I106" s="271">
        <f t="shared" si="8"/>
        <v>0.18093975771735418</v>
      </c>
      <c r="J106" s="271">
        <f t="shared" si="8"/>
        <v>0.18393345033868516</v>
      </c>
      <c r="K106" s="271">
        <f t="shared" si="8"/>
        <v>0.18294721077554019</v>
      </c>
      <c r="L106" s="271">
        <f t="shared" si="8"/>
        <v>0.18303614768525103</v>
      </c>
      <c r="M106" s="271">
        <f t="shared" si="8"/>
        <v>0.18352984915703496</v>
      </c>
      <c r="N106" s="271">
        <f t="shared" si="8"/>
        <v>0.1844571313028697</v>
      </c>
      <c r="O106" s="271">
        <f t="shared" si="8"/>
        <v>0.18408044955577751</v>
      </c>
      <c r="P106" s="271">
        <f t="shared" si="8"/>
        <v>0.18418917239043567</v>
      </c>
      <c r="Q106" s="271">
        <f t="shared" si="8"/>
        <v>0.18555101387254677</v>
      </c>
      <c r="R106" s="271">
        <f t="shared" si="8"/>
        <v>0.18486454875688738</v>
      </c>
      <c r="S106" s="271">
        <f t="shared" si="8"/>
        <v>0.18473123301632449</v>
      </c>
      <c r="T106" s="271">
        <f t="shared" si="8"/>
        <v>0.18520737436407161</v>
      </c>
      <c r="U106" s="271">
        <f t="shared" si="8"/>
        <v>0.18524571132268791</v>
      </c>
      <c r="V106" s="271">
        <f t="shared" si="8"/>
        <v>0.18517456760802364</v>
      </c>
      <c r="W106" s="271">
        <f t="shared" si="8"/>
        <v>0.18457756048812124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0.43191872912625834</v>
      </c>
      <c r="C107" s="271">
        <f t="shared" si="9"/>
        <v>0.41570030004782771</v>
      </c>
      <c r="D107" s="271">
        <f t="shared" si="9"/>
        <v>0.41552311536706654</v>
      </c>
      <c r="E107" s="271">
        <f t="shared" si="9"/>
        <v>0.4272811811746583</v>
      </c>
      <c r="F107" s="271">
        <f t="shared" si="9"/>
        <v>0.39501591572994044</v>
      </c>
      <c r="G107" s="271">
        <f t="shared" si="9"/>
        <v>0.39780513839137271</v>
      </c>
      <c r="H107" s="271">
        <f t="shared" si="9"/>
        <v>0.41663737787497379</v>
      </c>
      <c r="I107" s="271">
        <f t="shared" si="9"/>
        <v>0.39404792567567415</v>
      </c>
      <c r="J107" s="271">
        <f t="shared" si="9"/>
        <v>0.38189071840673944</v>
      </c>
      <c r="K107" s="271">
        <f t="shared" si="9"/>
        <v>0.39141121370546683</v>
      </c>
      <c r="L107" s="271">
        <f t="shared" si="9"/>
        <v>0.38399031108525539</v>
      </c>
      <c r="M107" s="271">
        <f t="shared" si="9"/>
        <v>0.39847307425146244</v>
      </c>
      <c r="N107" s="271">
        <f t="shared" si="9"/>
        <v>0.39157159693232524</v>
      </c>
      <c r="O107" s="271">
        <f t="shared" si="9"/>
        <v>0.3960188995138792</v>
      </c>
      <c r="P107" s="271">
        <f t="shared" si="9"/>
        <v>0.3842824717519791</v>
      </c>
      <c r="Q107" s="271">
        <f t="shared" si="9"/>
        <v>0.38820785227613913</v>
      </c>
      <c r="R107" s="271">
        <f t="shared" si="9"/>
        <v>0.3835098012890748</v>
      </c>
      <c r="S107" s="271">
        <f t="shared" si="9"/>
        <v>0.38186802574802187</v>
      </c>
      <c r="T107" s="271">
        <f t="shared" si="9"/>
        <v>0.38575581155027244</v>
      </c>
      <c r="U107" s="271">
        <f t="shared" si="9"/>
        <v>0.38630404421955811</v>
      </c>
      <c r="V107" s="271">
        <f t="shared" si="9"/>
        <v>0.38590467987550164</v>
      </c>
      <c r="W107" s="271">
        <f t="shared" si="9"/>
        <v>0.38502617471988282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0.21841930794225944</v>
      </c>
      <c r="C108" s="271">
        <f t="shared" si="10"/>
        <v>0.2282041697065518</v>
      </c>
      <c r="D108" s="271">
        <f t="shared" si="10"/>
        <v>0.22844782897704355</v>
      </c>
      <c r="E108" s="271">
        <f t="shared" si="10"/>
        <v>0.22150058270961767</v>
      </c>
      <c r="F108" s="271">
        <f t="shared" si="10"/>
        <v>0.23672412941449672</v>
      </c>
      <c r="G108" s="271">
        <f t="shared" si="10"/>
        <v>0.23549523158201344</v>
      </c>
      <c r="H108" s="271">
        <f t="shared" si="10"/>
        <v>0.22712473856531976</v>
      </c>
      <c r="I108" s="271">
        <f t="shared" si="10"/>
        <v>0.24008706865615217</v>
      </c>
      <c r="J108" s="271">
        <f t="shared" si="10"/>
        <v>0.24551464511423099</v>
      </c>
      <c r="K108" s="271">
        <f t="shared" si="10"/>
        <v>0.23853739415152622</v>
      </c>
      <c r="L108" s="271">
        <f t="shared" si="10"/>
        <v>0.24347002994318373</v>
      </c>
      <c r="M108" s="271">
        <f t="shared" si="10"/>
        <v>0.23358432221901043</v>
      </c>
      <c r="N108" s="271">
        <f t="shared" si="10"/>
        <v>0.2358368676669553</v>
      </c>
      <c r="O108" s="271">
        <f t="shared" si="10"/>
        <v>0.23480095404624693</v>
      </c>
      <c r="P108" s="271">
        <f t="shared" si="10"/>
        <v>0.24170243606541758</v>
      </c>
      <c r="Q108" s="271">
        <f t="shared" si="10"/>
        <v>0.23944062951809997</v>
      </c>
      <c r="R108" s="271">
        <f t="shared" si="10"/>
        <v>0.24302995519558393</v>
      </c>
      <c r="S108" s="271">
        <f t="shared" si="10"/>
        <v>0.2439518007572142</v>
      </c>
      <c r="T108" s="271">
        <f t="shared" si="10"/>
        <v>0.24073886967177849</v>
      </c>
      <c r="U108" s="271">
        <f t="shared" si="10"/>
        <v>0.24019521966828375</v>
      </c>
      <c r="V108" s="271">
        <f t="shared" si="10"/>
        <v>0.24031195340792405</v>
      </c>
      <c r="W108" s="271">
        <f t="shared" si="10"/>
        <v>0.24001549403938904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0.12275683378596887</v>
      </c>
      <c r="C109" s="272">
        <f t="shared" si="11"/>
        <v>0.12298542980575559</v>
      </c>
      <c r="D109" s="272">
        <f t="shared" si="11"/>
        <v>0.12090714872080549</v>
      </c>
      <c r="E109" s="272">
        <f t="shared" si="11"/>
        <v>0.1232773148475905</v>
      </c>
      <c r="F109" s="272">
        <f t="shared" si="11"/>
        <v>0.1255621829272818</v>
      </c>
      <c r="G109" s="272">
        <f t="shared" si="11"/>
        <v>0.10983338747452462</v>
      </c>
      <c r="H109" s="272">
        <f t="shared" si="11"/>
        <v>0.11377323749121242</v>
      </c>
      <c r="I109" s="272">
        <f t="shared" si="11"/>
        <v>0.12050765669533006</v>
      </c>
      <c r="J109" s="272">
        <f t="shared" si="11"/>
        <v>0.12567314698079529</v>
      </c>
      <c r="K109" s="272">
        <f t="shared" si="11"/>
        <v>0.11467061218208043</v>
      </c>
      <c r="L109" s="272">
        <f t="shared" si="11"/>
        <v>0.11880664994556954</v>
      </c>
      <c r="M109" s="272">
        <f t="shared" si="11"/>
        <v>0.11400551911802825</v>
      </c>
      <c r="N109" s="272">
        <f t="shared" si="11"/>
        <v>0.11250598425580523</v>
      </c>
      <c r="O109" s="272">
        <f t="shared" si="11"/>
        <v>0.10968558244119536</v>
      </c>
      <c r="P109" s="272">
        <f t="shared" si="11"/>
        <v>0.10940746735951237</v>
      </c>
      <c r="Q109" s="272">
        <f t="shared" si="11"/>
        <v>0.11260296815569169</v>
      </c>
      <c r="R109" s="272">
        <f t="shared" si="11"/>
        <v>0.10950849047522354</v>
      </c>
      <c r="S109" s="272">
        <f t="shared" si="11"/>
        <v>0.1133652546958087</v>
      </c>
      <c r="T109" s="272">
        <f t="shared" si="11"/>
        <v>0.11243640607728539</v>
      </c>
      <c r="U109" s="272">
        <f t="shared" si="11"/>
        <v>0.11252546566733962</v>
      </c>
      <c r="V109" s="272">
        <f t="shared" si="11"/>
        <v>0.11751737057148283</v>
      </c>
      <c r="W109" s="272">
        <f t="shared" si="11"/>
        <v>0.11374545396088789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9.5662474156290561E-2</v>
      </c>
      <c r="C110" s="272">
        <f t="shared" si="12"/>
        <v>0.10521873990079621</v>
      </c>
      <c r="D110" s="272">
        <f t="shared" si="12"/>
        <v>0.10754068025623809</v>
      </c>
      <c r="E110" s="272">
        <f t="shared" si="12"/>
        <v>9.8223267862027161E-2</v>
      </c>
      <c r="F110" s="272">
        <f t="shared" si="12"/>
        <v>0.11116194648721489</v>
      </c>
      <c r="G110" s="272">
        <f t="shared" si="12"/>
        <v>0.12566184410748882</v>
      </c>
      <c r="H110" s="272">
        <f t="shared" si="12"/>
        <v>0.11335150107410738</v>
      </c>
      <c r="I110" s="272">
        <f t="shared" si="12"/>
        <v>0.11957941196082215</v>
      </c>
      <c r="J110" s="272">
        <f t="shared" si="12"/>
        <v>0.1198414981334357</v>
      </c>
      <c r="K110" s="272">
        <f t="shared" si="12"/>
        <v>0.12386678196944581</v>
      </c>
      <c r="L110" s="272">
        <f t="shared" si="12"/>
        <v>0.12466337999761419</v>
      </c>
      <c r="M110" s="272">
        <f t="shared" si="12"/>
        <v>0.11957880310098218</v>
      </c>
      <c r="N110" s="272">
        <f t="shared" si="12"/>
        <v>0.12333088341115005</v>
      </c>
      <c r="O110" s="272">
        <f t="shared" si="12"/>
        <v>0.12511537160505157</v>
      </c>
      <c r="P110" s="272">
        <f t="shared" si="12"/>
        <v>0.13229496870590518</v>
      </c>
      <c r="Q110" s="272">
        <f t="shared" si="12"/>
        <v>0.12683766136240829</v>
      </c>
      <c r="R110" s="272">
        <f t="shared" si="12"/>
        <v>0.13352146472036039</v>
      </c>
      <c r="S110" s="272">
        <f t="shared" si="12"/>
        <v>0.13058654606140552</v>
      </c>
      <c r="T110" s="272">
        <f t="shared" si="12"/>
        <v>0.1283024635944931</v>
      </c>
      <c r="U110" s="272">
        <f t="shared" si="12"/>
        <v>0.12766975400094416</v>
      </c>
      <c r="V110" s="272">
        <f t="shared" si="12"/>
        <v>0.12279458283644121</v>
      </c>
      <c r="W110" s="272">
        <f t="shared" si="12"/>
        <v>0.12627004007850118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0.12597172479920293</v>
      </c>
      <c r="C111" s="271">
        <f t="shared" si="13"/>
        <v>0.12927745747191349</v>
      </c>
      <c r="D111" s="271">
        <f t="shared" si="13"/>
        <v>0.12925074537080405</v>
      </c>
      <c r="E111" s="271">
        <f t="shared" si="13"/>
        <v>0.12762049107219461</v>
      </c>
      <c r="F111" s="271">
        <f t="shared" si="13"/>
        <v>0.13449469888368135</v>
      </c>
      <c r="G111" s="271">
        <f t="shared" si="13"/>
        <v>0.13363734200680319</v>
      </c>
      <c r="H111" s="271">
        <f t="shared" si="13"/>
        <v>0.12968447460505159</v>
      </c>
      <c r="I111" s="271">
        <f t="shared" si="13"/>
        <v>0.13449715762715594</v>
      </c>
      <c r="J111" s="271">
        <f t="shared" si="13"/>
        <v>0.13698952759458935</v>
      </c>
      <c r="K111" s="271">
        <f t="shared" si="13"/>
        <v>0.13749954957902155</v>
      </c>
      <c r="L111" s="271">
        <f t="shared" si="13"/>
        <v>0.13825236777711039</v>
      </c>
      <c r="M111" s="271">
        <f t="shared" si="13"/>
        <v>0.13597753620260447</v>
      </c>
      <c r="N111" s="271">
        <f t="shared" si="13"/>
        <v>0.13914489296930455</v>
      </c>
      <c r="O111" s="271">
        <f t="shared" si="13"/>
        <v>0.1362415614709005</v>
      </c>
      <c r="P111" s="271">
        <f t="shared" si="13"/>
        <v>0.13906535601448466</v>
      </c>
      <c r="Q111" s="271">
        <f t="shared" si="13"/>
        <v>0.13729857411077093</v>
      </c>
      <c r="R111" s="271">
        <f t="shared" si="13"/>
        <v>0.13773802941269539</v>
      </c>
      <c r="S111" s="271">
        <f t="shared" si="13"/>
        <v>0.13807426075970725</v>
      </c>
      <c r="T111" s="271">
        <f t="shared" si="13"/>
        <v>0.13752386300772906</v>
      </c>
      <c r="U111" s="271">
        <f t="shared" si="13"/>
        <v>0.13762363881488021</v>
      </c>
      <c r="V111" s="271">
        <f t="shared" si="13"/>
        <v>0.13806989106276379</v>
      </c>
      <c r="W111" s="271">
        <f t="shared" si="13"/>
        <v>0.13995137209898659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4.7016585955218529E-2</v>
      </c>
      <c r="C112" s="272">
        <f t="shared" si="14"/>
        <v>4.7136580987209041E-2</v>
      </c>
      <c r="D112" s="272">
        <f t="shared" si="14"/>
        <v>4.6345321011371551E-2</v>
      </c>
      <c r="E112" s="272">
        <f t="shared" si="14"/>
        <v>4.7275936807376059E-2</v>
      </c>
      <c r="F112" s="272">
        <f t="shared" si="14"/>
        <v>4.8144265740235427E-2</v>
      </c>
      <c r="G112" s="272">
        <f t="shared" si="14"/>
        <v>4.2109579786966396E-2</v>
      </c>
      <c r="H112" s="272">
        <f t="shared" si="14"/>
        <v>4.3595953187382283E-2</v>
      </c>
      <c r="I112" s="272">
        <f t="shared" si="14"/>
        <v>4.6194800393593805E-2</v>
      </c>
      <c r="J112" s="272">
        <f t="shared" si="14"/>
        <v>4.8200453404151439E-2</v>
      </c>
      <c r="K112" s="272">
        <f t="shared" si="14"/>
        <v>4.3977468402677272E-2</v>
      </c>
      <c r="L112" s="272">
        <f t="shared" si="14"/>
        <v>4.5566994827577242E-2</v>
      </c>
      <c r="M112" s="272">
        <f t="shared" si="14"/>
        <v>4.3746511096154322E-2</v>
      </c>
      <c r="N112" s="272">
        <f t="shared" si="14"/>
        <v>4.3118643276475958E-2</v>
      </c>
      <c r="O112" s="272">
        <f t="shared" si="14"/>
        <v>4.2103845942209513E-2</v>
      </c>
      <c r="P112" s="272">
        <f t="shared" si="14"/>
        <v>4.1997088843484499E-2</v>
      </c>
      <c r="Q112" s="272">
        <f t="shared" si="14"/>
        <v>4.3223711980601681E-2</v>
      </c>
      <c r="R112" s="272">
        <f t="shared" si="14"/>
        <v>4.2035867519823154E-2</v>
      </c>
      <c r="S112" s="272">
        <f t="shared" si="14"/>
        <v>4.3490515021273907E-2</v>
      </c>
      <c r="T112" s="272">
        <f t="shared" si="14"/>
        <v>4.3159775554929718E-2</v>
      </c>
      <c r="U112" s="272">
        <f t="shared" si="14"/>
        <v>4.3193961919043102E-2</v>
      </c>
      <c r="V112" s="272">
        <f t="shared" si="14"/>
        <v>4.5110151725984059E-2</v>
      </c>
      <c r="W112" s="272">
        <f t="shared" si="14"/>
        <v>4.3662265938765932E-2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4.2098495478837192E-2</v>
      </c>
      <c r="C113" s="272">
        <f t="shared" si="15"/>
        <v>4.1654802817477875E-2</v>
      </c>
      <c r="D113" s="272">
        <f t="shared" si="15"/>
        <v>4.1536835550871516E-2</v>
      </c>
      <c r="E113" s="272">
        <f t="shared" si="15"/>
        <v>4.2581732030628483E-2</v>
      </c>
      <c r="F113" s="272">
        <f t="shared" si="15"/>
        <v>4.3606988170062186E-2</v>
      </c>
      <c r="G113" s="272">
        <f t="shared" si="15"/>
        <v>4.3222892016347249E-2</v>
      </c>
      <c r="H113" s="272">
        <f t="shared" si="15"/>
        <v>4.247614969395562E-2</v>
      </c>
      <c r="I113" s="272">
        <f t="shared" si="15"/>
        <v>4.2313858879012817E-2</v>
      </c>
      <c r="J113" s="272">
        <f t="shared" si="15"/>
        <v>4.2730186015212057E-2</v>
      </c>
      <c r="K113" s="272">
        <f t="shared" si="15"/>
        <v>4.5920505672718881E-2</v>
      </c>
      <c r="L113" s="272">
        <f t="shared" si="15"/>
        <v>4.4778858783141327E-2</v>
      </c>
      <c r="M113" s="272">
        <f t="shared" si="15"/>
        <v>4.6308781008916E-2</v>
      </c>
      <c r="N113" s="272">
        <f t="shared" si="15"/>
        <v>4.8593393389845183E-2</v>
      </c>
      <c r="O113" s="272">
        <f t="shared" si="15"/>
        <v>4.6110999402297813E-2</v>
      </c>
      <c r="P113" s="272">
        <f t="shared" si="15"/>
        <v>4.6285594942322185E-2</v>
      </c>
      <c r="Q113" s="272">
        <f t="shared" si="15"/>
        <v>4.5387028826862963E-2</v>
      </c>
      <c r="R113" s="272">
        <f t="shared" si="15"/>
        <v>4.4448687594386749E-2</v>
      </c>
      <c r="S113" s="272">
        <f t="shared" si="15"/>
        <v>4.4421328609108378E-2</v>
      </c>
      <c r="T113" s="272">
        <f t="shared" si="15"/>
        <v>4.5113975989110697E-2</v>
      </c>
      <c r="U113" s="272">
        <f t="shared" si="15"/>
        <v>4.5422436980624044E-2</v>
      </c>
      <c r="V113" s="272">
        <f t="shared" si="15"/>
        <v>4.5823879880909954E-2</v>
      </c>
      <c r="W113" s="272">
        <f t="shared" si="15"/>
        <v>4.7819159643484134E-2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3.6856643365147206E-2</v>
      </c>
      <c r="C114" s="273">
        <f t="shared" si="16"/>
        <v>4.0486073667226563E-2</v>
      </c>
      <c r="D114" s="273">
        <f t="shared" si="16"/>
        <v>4.1368588808560994E-2</v>
      </c>
      <c r="E114" s="273">
        <f t="shared" si="16"/>
        <v>3.7762822234190058E-2</v>
      </c>
      <c r="F114" s="273">
        <f t="shared" si="16"/>
        <v>4.2743444973383733E-2</v>
      </c>
      <c r="G114" s="273">
        <f t="shared" si="16"/>
        <v>4.8304870203489551E-2</v>
      </c>
      <c r="H114" s="273">
        <f t="shared" si="16"/>
        <v>4.3612371723713676E-2</v>
      </c>
      <c r="I114" s="273">
        <f t="shared" si="16"/>
        <v>4.5988498354549295E-2</v>
      </c>
      <c r="J114" s="273">
        <f t="shared" si="16"/>
        <v>4.6058888175225875E-2</v>
      </c>
      <c r="K114" s="273">
        <f t="shared" si="16"/>
        <v>4.7601575503625412E-2</v>
      </c>
      <c r="L114" s="273">
        <f t="shared" si="16"/>
        <v>4.7906514166391821E-2</v>
      </c>
      <c r="M114" s="273">
        <f t="shared" si="16"/>
        <v>4.5922244097534169E-2</v>
      </c>
      <c r="N114" s="273">
        <f t="shared" si="16"/>
        <v>4.7432856302983377E-2</v>
      </c>
      <c r="O114" s="273">
        <f t="shared" si="16"/>
        <v>4.8026716126393157E-2</v>
      </c>
      <c r="P114" s="273">
        <f t="shared" si="16"/>
        <v>5.0782672228677987E-2</v>
      </c>
      <c r="Q114" s="273">
        <f t="shared" si="16"/>
        <v>4.8687833303306297E-2</v>
      </c>
      <c r="R114" s="273">
        <f t="shared" si="16"/>
        <v>5.1253474298485494E-2</v>
      </c>
      <c r="S114" s="273">
        <f t="shared" si="16"/>
        <v>5.0162417129324954E-2</v>
      </c>
      <c r="T114" s="273">
        <f t="shared" si="16"/>
        <v>4.9250111463688635E-2</v>
      </c>
      <c r="U114" s="273">
        <f t="shared" si="16"/>
        <v>4.9007239915213059E-2</v>
      </c>
      <c r="V114" s="273">
        <f t="shared" si="16"/>
        <v>4.7135859455869782E-2</v>
      </c>
      <c r="W114" s="273">
        <f t="shared" si="16"/>
        <v>4.8469946516736508E-2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1.0000000000000002</v>
      </c>
      <c r="E117" s="234">
        <f t="shared" si="17"/>
        <v>1</v>
      </c>
      <c r="F117" s="234">
        <f t="shared" si="17"/>
        <v>1</v>
      </c>
      <c r="G117" s="234">
        <f t="shared" si="17"/>
        <v>1</v>
      </c>
      <c r="H117" s="234">
        <f t="shared" si="17"/>
        <v>1</v>
      </c>
      <c r="I117" s="234">
        <f t="shared" si="17"/>
        <v>1</v>
      </c>
      <c r="J117" s="234">
        <f t="shared" si="17"/>
        <v>0.99999999999999989</v>
      </c>
      <c r="K117" s="234">
        <f t="shared" si="17"/>
        <v>1.0000000000000002</v>
      </c>
      <c r="L117" s="234">
        <f t="shared" si="17"/>
        <v>0.99999999999999989</v>
      </c>
      <c r="M117" s="234">
        <f t="shared" si="17"/>
        <v>0.99999999999999978</v>
      </c>
      <c r="N117" s="234">
        <f t="shared" si="17"/>
        <v>1</v>
      </c>
      <c r="O117" s="234">
        <f t="shared" si="17"/>
        <v>1</v>
      </c>
      <c r="P117" s="234">
        <f t="shared" si="17"/>
        <v>1</v>
      </c>
      <c r="Q117" s="234">
        <f t="shared" si="17"/>
        <v>1</v>
      </c>
      <c r="R117" s="234">
        <f t="shared" si="17"/>
        <v>1</v>
      </c>
      <c r="S117" s="234">
        <f t="shared" si="17"/>
        <v>1</v>
      </c>
      <c r="T117" s="234">
        <f t="shared" si="17"/>
        <v>0.99999999999999989</v>
      </c>
      <c r="U117" s="234">
        <f t="shared" si="17"/>
        <v>1</v>
      </c>
      <c r="V117" s="234">
        <f t="shared" si="17"/>
        <v>0.99999999999999989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2.016949598157148E-3</v>
      </c>
      <c r="C118" s="268">
        <f t="shared" si="18"/>
        <v>2.0456868748064978E-3</v>
      </c>
      <c r="D118" s="268">
        <f t="shared" si="18"/>
        <v>2.0473144465215773E-3</v>
      </c>
      <c r="E118" s="268">
        <f t="shared" si="18"/>
        <v>2.0238125188383519E-3</v>
      </c>
      <c r="F118" s="268">
        <f t="shared" si="18"/>
        <v>2.0532697381656609E-3</v>
      </c>
      <c r="G118" s="268">
        <f t="shared" si="18"/>
        <v>2.0522775494888458E-3</v>
      </c>
      <c r="H118" s="268">
        <f t="shared" si="18"/>
        <v>2.0393803124038653E-3</v>
      </c>
      <c r="I118" s="268">
        <f t="shared" si="18"/>
        <v>2.0735216542427707E-3</v>
      </c>
      <c r="J118" s="268">
        <f t="shared" si="18"/>
        <v>2.0787657496603011E-3</v>
      </c>
      <c r="K118" s="268">
        <f t="shared" si="18"/>
        <v>2.050065730329348E-3</v>
      </c>
      <c r="L118" s="268">
        <f t="shared" si="18"/>
        <v>2.0742534815243454E-3</v>
      </c>
      <c r="M118" s="268">
        <f t="shared" si="18"/>
        <v>2.034816954185593E-3</v>
      </c>
      <c r="N118" s="268">
        <f t="shared" si="18"/>
        <v>2.0386148881167423E-3</v>
      </c>
      <c r="O118" s="268">
        <f t="shared" si="18"/>
        <v>2.043478426308309E-3</v>
      </c>
      <c r="P118" s="268">
        <f t="shared" si="18"/>
        <v>2.0645056635684353E-3</v>
      </c>
      <c r="Q118" s="268">
        <f t="shared" si="18"/>
        <v>2.0564174189283096E-3</v>
      </c>
      <c r="R118" s="268">
        <f t="shared" si="18"/>
        <v>2.0695349360957548E-3</v>
      </c>
      <c r="S118" s="268">
        <f t="shared" si="18"/>
        <v>2.0480427984018008E-3</v>
      </c>
      <c r="T118" s="268">
        <f t="shared" si="18"/>
        <v>2.0560141218279571E-3</v>
      </c>
      <c r="U118" s="268">
        <f t="shared" si="18"/>
        <v>2.0616330102177184E-3</v>
      </c>
      <c r="V118" s="268">
        <f t="shared" si="18"/>
        <v>2.0580612915792116E-3</v>
      </c>
      <c r="W118" s="268">
        <f t="shared" si="18"/>
        <v>2.0210945138442529E-3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3.8674142178375898E-4</v>
      </c>
      <c r="C119" s="269">
        <f t="shared" si="19"/>
        <v>3.9225167114235321E-4</v>
      </c>
      <c r="D119" s="269">
        <f t="shared" si="19"/>
        <v>3.9256375102760167E-4</v>
      </c>
      <c r="E119" s="269">
        <f t="shared" si="19"/>
        <v>3.8805735734519448E-4</v>
      </c>
      <c r="F119" s="269">
        <f t="shared" si="19"/>
        <v>3.937056526198251E-4</v>
      </c>
      <c r="G119" s="269">
        <f t="shared" si="19"/>
        <v>3.9351540470292134E-4</v>
      </c>
      <c r="H119" s="269">
        <f t="shared" si="19"/>
        <v>3.9104241489103649E-4</v>
      </c>
      <c r="I119" s="269">
        <f t="shared" si="19"/>
        <v>3.9758887053695235E-4</v>
      </c>
      <c r="J119" s="269">
        <f t="shared" si="19"/>
        <v>3.9859440330762682E-4</v>
      </c>
      <c r="K119" s="269">
        <f t="shared" si="19"/>
        <v>3.9309129787979872E-4</v>
      </c>
      <c r="L119" s="269">
        <f t="shared" si="19"/>
        <v>3.9772919527468275E-4</v>
      </c>
      <c r="M119" s="269">
        <f t="shared" si="19"/>
        <v>3.9091538770829443E-4</v>
      </c>
      <c r="N119" s="269">
        <f t="shared" si="19"/>
        <v>3.9089564807180633E-4</v>
      </c>
      <c r="O119" s="269">
        <f t="shared" si="19"/>
        <v>3.9182821062905824E-4</v>
      </c>
      <c r="P119" s="269">
        <f t="shared" si="19"/>
        <v>3.9586009305269223E-4</v>
      </c>
      <c r="Q119" s="269">
        <f t="shared" si="19"/>
        <v>3.9430920688542532E-4</v>
      </c>
      <c r="R119" s="269">
        <f t="shared" si="19"/>
        <v>3.9682443445692513E-4</v>
      </c>
      <c r="S119" s="269">
        <f t="shared" si="19"/>
        <v>3.9831600418876372E-4</v>
      </c>
      <c r="T119" s="269">
        <f t="shared" si="19"/>
        <v>3.9590675901744201E-4</v>
      </c>
      <c r="U119" s="269">
        <f t="shared" si="19"/>
        <v>3.9530927411196982E-4</v>
      </c>
      <c r="V119" s="269">
        <f t="shared" si="19"/>
        <v>3.9462441240509813E-4</v>
      </c>
      <c r="W119" s="269">
        <f t="shared" si="19"/>
        <v>3.948440794390346E-4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5.3500103731721337E-2</v>
      </c>
      <c r="C120" s="269">
        <f t="shared" si="20"/>
        <v>5.4262367341636052E-2</v>
      </c>
      <c r="D120" s="269">
        <f t="shared" si="20"/>
        <v>5.4305539097473265E-2</v>
      </c>
      <c r="E120" s="269">
        <f t="shared" si="20"/>
        <v>5.3682144457321265E-2</v>
      </c>
      <c r="F120" s="269">
        <f t="shared" si="20"/>
        <v>5.4463504730824869E-2</v>
      </c>
      <c r="G120" s="269">
        <f t="shared" si="20"/>
        <v>5.4437186672515611E-2</v>
      </c>
      <c r="H120" s="269">
        <f t="shared" si="20"/>
        <v>5.4095084161610324E-2</v>
      </c>
      <c r="I120" s="269">
        <f t="shared" si="20"/>
        <v>5.5000691982247212E-2</v>
      </c>
      <c r="J120" s="269">
        <f t="shared" si="20"/>
        <v>5.5139792953869553E-2</v>
      </c>
      <c r="K120" s="269">
        <f t="shared" si="20"/>
        <v>5.4378517603850228E-2</v>
      </c>
      <c r="L120" s="269">
        <f t="shared" si="20"/>
        <v>5.5020103887985346E-2</v>
      </c>
      <c r="M120" s="269">
        <f t="shared" si="20"/>
        <v>5.3794217012732626E-2</v>
      </c>
      <c r="N120" s="269">
        <f t="shared" si="20"/>
        <v>5.4074781086710828E-2</v>
      </c>
      <c r="O120" s="269">
        <f t="shared" si="20"/>
        <v>5.4203787680623602E-2</v>
      </c>
      <c r="P120" s="269">
        <f t="shared" si="20"/>
        <v>5.4761540524639184E-2</v>
      </c>
      <c r="Q120" s="269">
        <f t="shared" si="20"/>
        <v>5.4546997767770326E-2</v>
      </c>
      <c r="R120" s="269">
        <f t="shared" si="20"/>
        <v>5.4894943264178438E-2</v>
      </c>
      <c r="S120" s="269">
        <f t="shared" si="20"/>
        <v>5.4146220832933765E-2</v>
      </c>
      <c r="T120" s="269">
        <f t="shared" si="20"/>
        <v>5.4198940999553642E-2</v>
      </c>
      <c r="U120" s="269">
        <f t="shared" si="20"/>
        <v>5.4458834918865509E-2</v>
      </c>
      <c r="V120" s="269">
        <f t="shared" si="20"/>
        <v>5.4590601910097576E-2</v>
      </c>
      <c r="W120" s="269">
        <f t="shared" si="20"/>
        <v>5.3437701802286297E-2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9.2243806640187394E-4</v>
      </c>
      <c r="C121" s="269">
        <f t="shared" si="21"/>
        <v>9.3558086279614267E-4</v>
      </c>
      <c r="D121" s="269">
        <f t="shared" si="21"/>
        <v>9.3632522155808644E-4</v>
      </c>
      <c r="E121" s="269">
        <f t="shared" si="21"/>
        <v>9.2557677610925781E-4</v>
      </c>
      <c r="F121" s="269">
        <f t="shared" si="21"/>
        <v>9.3904883334989739E-4</v>
      </c>
      <c r="G121" s="269">
        <f t="shared" si="21"/>
        <v>9.3859506266302263E-4</v>
      </c>
      <c r="H121" s="269">
        <f t="shared" si="21"/>
        <v>9.3269659973193816E-4</v>
      </c>
      <c r="I121" s="269">
        <f t="shared" si="21"/>
        <v>9.4831090827937018E-4</v>
      </c>
      <c r="J121" s="269">
        <f t="shared" si="21"/>
        <v>9.5070925935437673E-4</v>
      </c>
      <c r="K121" s="269">
        <f t="shared" si="21"/>
        <v>9.3758350233916449E-4</v>
      </c>
      <c r="L121" s="269">
        <f t="shared" si="21"/>
        <v>9.4864560446770009E-4</v>
      </c>
      <c r="M121" s="269">
        <f t="shared" si="21"/>
        <v>9.3239362026754859E-4</v>
      </c>
      <c r="N121" s="269">
        <f t="shared" si="21"/>
        <v>9.3234653818353042E-4</v>
      </c>
      <c r="O121" s="269">
        <f t="shared" si="21"/>
        <v>9.3457084402111788E-4</v>
      </c>
      <c r="P121" s="269">
        <f t="shared" si="21"/>
        <v>9.4418750677646192E-4</v>
      </c>
      <c r="Q121" s="269">
        <f t="shared" si="21"/>
        <v>9.4048840355978331E-4</v>
      </c>
      <c r="R121" s="269">
        <f t="shared" si="21"/>
        <v>9.4648761007589386E-4</v>
      </c>
      <c r="S121" s="269">
        <f t="shared" si="21"/>
        <v>9.5004523442602097E-4</v>
      </c>
      <c r="T121" s="269">
        <f t="shared" si="21"/>
        <v>9.4429881231516543E-4</v>
      </c>
      <c r="U121" s="269">
        <f t="shared" si="21"/>
        <v>9.428737184672758E-4</v>
      </c>
      <c r="V121" s="269">
        <f t="shared" si="21"/>
        <v>9.4124021744293354E-4</v>
      </c>
      <c r="W121" s="269">
        <f t="shared" si="21"/>
        <v>9.4383225311460038E-4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2.2405455046914931E-3</v>
      </c>
      <c r="C122" s="270">
        <f t="shared" si="22"/>
        <v>2.2443652388330288E-3</v>
      </c>
      <c r="D122" s="270">
        <f t="shared" si="22"/>
        <v>2.2445429804187774E-3</v>
      </c>
      <c r="E122" s="270">
        <f t="shared" si="22"/>
        <v>2.2440747695400623E-3</v>
      </c>
      <c r="F122" s="270">
        <f t="shared" si="22"/>
        <v>2.2423314798341058E-3</v>
      </c>
      <c r="G122" s="270">
        <f t="shared" si="22"/>
        <v>2.2418965834054105E-3</v>
      </c>
      <c r="H122" s="270">
        <f t="shared" si="22"/>
        <v>2.243747049253618E-3</v>
      </c>
      <c r="I122" s="270">
        <f t="shared" si="22"/>
        <v>2.2486900154949294E-3</v>
      </c>
      <c r="J122" s="270">
        <f t="shared" si="22"/>
        <v>2.2462403527710975E-3</v>
      </c>
      <c r="K122" s="270">
        <f t="shared" si="22"/>
        <v>2.2435720545216074E-3</v>
      </c>
      <c r="L122" s="270">
        <f t="shared" si="22"/>
        <v>2.2406389937386201E-3</v>
      </c>
      <c r="M122" s="270">
        <f t="shared" si="22"/>
        <v>2.2381212552854677E-3</v>
      </c>
      <c r="N122" s="270">
        <f t="shared" si="22"/>
        <v>2.2339980425431691E-3</v>
      </c>
      <c r="O122" s="270">
        <f t="shared" si="22"/>
        <v>2.2379088223686266E-3</v>
      </c>
      <c r="P122" s="270">
        <f t="shared" si="22"/>
        <v>2.2392065250148386E-3</v>
      </c>
      <c r="Q122" s="270">
        <f t="shared" si="22"/>
        <v>2.2374918974915193E-3</v>
      </c>
      <c r="R122" s="270">
        <f t="shared" si="22"/>
        <v>2.242057838988727E-3</v>
      </c>
      <c r="S122" s="270">
        <f t="shared" si="22"/>
        <v>2.2466643371405453E-3</v>
      </c>
      <c r="T122" s="270">
        <f t="shared" si="22"/>
        <v>2.4216902666831536E-3</v>
      </c>
      <c r="U122" s="270">
        <f t="shared" si="22"/>
        <v>2.4322605345402765E-3</v>
      </c>
      <c r="V122" s="270">
        <f t="shared" si="22"/>
        <v>2.4320062725664876E-3</v>
      </c>
      <c r="W122" s="270">
        <f t="shared" si="22"/>
        <v>2.4599861971775351E-3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0.10832691643040519</v>
      </c>
      <c r="C123" s="271">
        <f t="shared" si="23"/>
        <v>0.10293323824986959</v>
      </c>
      <c r="D123" s="271">
        <f t="shared" si="23"/>
        <v>0.10272810649596611</v>
      </c>
      <c r="E123" s="271">
        <f t="shared" si="23"/>
        <v>0.10613351620026035</v>
      </c>
      <c r="F123" s="271">
        <f t="shared" si="23"/>
        <v>0.10134501069878719</v>
      </c>
      <c r="G123" s="271">
        <f t="shared" si="23"/>
        <v>0.10200069953001464</v>
      </c>
      <c r="H123" s="271">
        <f t="shared" si="23"/>
        <v>0.10391125247185747</v>
      </c>
      <c r="I123" s="271">
        <f t="shared" si="23"/>
        <v>9.718536710741274E-2</v>
      </c>
      <c r="J123" s="271">
        <f t="shared" si="23"/>
        <v>9.6260964849708516E-2</v>
      </c>
      <c r="K123" s="271">
        <f t="shared" si="23"/>
        <v>9.99665578063062E-2</v>
      </c>
      <c r="L123" s="271">
        <f t="shared" si="23"/>
        <v>9.6547439523253509E-2</v>
      </c>
      <c r="M123" s="271">
        <f t="shared" si="23"/>
        <v>0.1029180620025834</v>
      </c>
      <c r="N123" s="271">
        <f t="shared" si="23"/>
        <v>0.10206778543534811</v>
      </c>
      <c r="O123" s="271">
        <f t="shared" si="23"/>
        <v>0.10243366526513778</v>
      </c>
      <c r="P123" s="271">
        <f t="shared" si="23"/>
        <v>9.8345372025431199E-2</v>
      </c>
      <c r="Q123" s="271">
        <f t="shared" si="23"/>
        <v>0.10057821951544356</v>
      </c>
      <c r="R123" s="271">
        <f t="shared" si="23"/>
        <v>9.8178413172323314E-2</v>
      </c>
      <c r="S123" s="271">
        <f t="shared" si="23"/>
        <v>9.765932830455365E-2</v>
      </c>
      <c r="T123" s="271">
        <f t="shared" si="23"/>
        <v>9.9486206774296801E-2</v>
      </c>
      <c r="U123" s="271">
        <f t="shared" si="23"/>
        <v>9.9776924114239315E-2</v>
      </c>
      <c r="V123" s="271">
        <f t="shared" si="23"/>
        <v>9.9768928788733988E-2</v>
      </c>
      <c r="W123" s="271">
        <f t="shared" si="23"/>
        <v>0.10012966985860645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0.39685689477543645</v>
      </c>
      <c r="C124" s="271">
        <f t="shared" si="24"/>
        <v>0.40251126828372019</v>
      </c>
      <c r="D124" s="271">
        <f t="shared" si="24"/>
        <v>0.40283151082099578</v>
      </c>
      <c r="E124" s="271">
        <f t="shared" si="24"/>
        <v>0.39820724948589692</v>
      </c>
      <c r="F124" s="271">
        <f t="shared" si="24"/>
        <v>0.40400327959078192</v>
      </c>
      <c r="G124" s="271">
        <f t="shared" si="24"/>
        <v>0.40380805561608679</v>
      </c>
      <c r="H124" s="271">
        <f t="shared" si="24"/>
        <v>0.40127038314999997</v>
      </c>
      <c r="I124" s="271">
        <f t="shared" si="24"/>
        <v>0.40798806559384215</v>
      </c>
      <c r="J124" s="271">
        <f t="shared" si="24"/>
        <v>0.40901989872700978</v>
      </c>
      <c r="K124" s="271">
        <f t="shared" si="24"/>
        <v>0.40337285600363942</v>
      </c>
      <c r="L124" s="271">
        <f t="shared" si="24"/>
        <v>0.40813206061619844</v>
      </c>
      <c r="M124" s="271">
        <f t="shared" si="24"/>
        <v>0.40114003348881638</v>
      </c>
      <c r="N124" s="271">
        <f t="shared" si="24"/>
        <v>0.40111977754931938</v>
      </c>
      <c r="O124" s="271">
        <f t="shared" si="24"/>
        <v>0.4020767318857541</v>
      </c>
      <c r="P124" s="271">
        <f t="shared" si="24"/>
        <v>0.40621407081201405</v>
      </c>
      <c r="Q124" s="271">
        <f t="shared" si="24"/>
        <v>0.40462262021007689</v>
      </c>
      <c r="R124" s="271">
        <f t="shared" si="24"/>
        <v>0.40720363519180569</v>
      </c>
      <c r="S124" s="271">
        <f t="shared" si="24"/>
        <v>0.40781943919684255</v>
      </c>
      <c r="T124" s="271">
        <f t="shared" si="24"/>
        <v>0.40626195735537124</v>
      </c>
      <c r="U124" s="271">
        <f t="shared" si="24"/>
        <v>0.40564884484425895</v>
      </c>
      <c r="V124" s="271">
        <f t="shared" si="24"/>
        <v>0.40494607013477446</v>
      </c>
      <c r="W124" s="271">
        <f t="shared" si="24"/>
        <v>0.40234645622101728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0.33463747158919838</v>
      </c>
      <c r="C125" s="271">
        <f t="shared" si="25"/>
        <v>0.33521835113692028</v>
      </c>
      <c r="D125" s="271">
        <f t="shared" si="25"/>
        <v>0.33519342865376484</v>
      </c>
      <c r="E125" s="271">
        <f t="shared" si="25"/>
        <v>0.33521207481836901</v>
      </c>
      <c r="F125" s="271">
        <f t="shared" si="25"/>
        <v>0.33490140681282371</v>
      </c>
      <c r="G125" s="271">
        <f t="shared" si="25"/>
        <v>0.33466129489060148</v>
      </c>
      <c r="H125" s="271">
        <f t="shared" si="25"/>
        <v>0.33494030807216651</v>
      </c>
      <c r="I125" s="271">
        <f t="shared" si="25"/>
        <v>0.33568728660830011</v>
      </c>
      <c r="J125" s="271">
        <f t="shared" si="25"/>
        <v>0.33580112701353676</v>
      </c>
      <c r="K125" s="271">
        <f t="shared" si="25"/>
        <v>0.33537505108807014</v>
      </c>
      <c r="L125" s="271">
        <f t="shared" si="25"/>
        <v>0.33500273956918708</v>
      </c>
      <c r="M125" s="271">
        <f t="shared" si="25"/>
        <v>0.33453130223574468</v>
      </c>
      <c r="N125" s="271">
        <f t="shared" si="25"/>
        <v>0.33388859162679779</v>
      </c>
      <c r="O125" s="271">
        <f t="shared" si="25"/>
        <v>0.33410033346166523</v>
      </c>
      <c r="P125" s="271">
        <f t="shared" si="25"/>
        <v>0.33427476872843243</v>
      </c>
      <c r="Q125" s="271">
        <f t="shared" si="25"/>
        <v>0.33418630931610838</v>
      </c>
      <c r="R125" s="271">
        <f t="shared" si="25"/>
        <v>0.33469983493452471</v>
      </c>
      <c r="S125" s="271">
        <f t="shared" si="25"/>
        <v>0.33537280566262934</v>
      </c>
      <c r="T125" s="271">
        <f t="shared" si="25"/>
        <v>0.33424887236530593</v>
      </c>
      <c r="U125" s="271">
        <f t="shared" si="25"/>
        <v>0.33403515672380751</v>
      </c>
      <c r="V125" s="271">
        <f t="shared" si="25"/>
        <v>0.33425852863515265</v>
      </c>
      <c r="W125" s="271">
        <f t="shared" si="25"/>
        <v>0.33581463447312565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0.18807419941689235</v>
      </c>
      <c r="C126" s="272">
        <f t="shared" si="26"/>
        <v>0.18065828089979546</v>
      </c>
      <c r="D126" s="272">
        <f t="shared" si="26"/>
        <v>0.17740278780478141</v>
      </c>
      <c r="E126" s="272">
        <f t="shared" si="26"/>
        <v>0.18656404413289082</v>
      </c>
      <c r="F126" s="272">
        <f t="shared" si="26"/>
        <v>0.17763694731433929</v>
      </c>
      <c r="G126" s="272">
        <f t="shared" si="26"/>
        <v>0.15608377047602606</v>
      </c>
      <c r="H126" s="272">
        <f t="shared" si="26"/>
        <v>0.16778112087827465</v>
      </c>
      <c r="I126" s="272">
        <f t="shared" si="26"/>
        <v>0.16849257445645971</v>
      </c>
      <c r="J126" s="272">
        <f t="shared" si="26"/>
        <v>0.1718886642051593</v>
      </c>
      <c r="K126" s="272">
        <f t="shared" si="26"/>
        <v>0.1612227825144934</v>
      </c>
      <c r="L126" s="272">
        <f t="shared" si="26"/>
        <v>0.16347208410041711</v>
      </c>
      <c r="M126" s="272">
        <f t="shared" si="26"/>
        <v>0.16327471985408856</v>
      </c>
      <c r="N126" s="272">
        <f t="shared" si="26"/>
        <v>0.15928156188796308</v>
      </c>
      <c r="O126" s="272">
        <f t="shared" si="26"/>
        <v>0.15607257567753527</v>
      </c>
      <c r="P126" s="272">
        <f t="shared" si="26"/>
        <v>0.15131066299582582</v>
      </c>
      <c r="Q126" s="272">
        <f t="shared" si="26"/>
        <v>0.15715950305395138</v>
      </c>
      <c r="R126" s="272">
        <f t="shared" si="26"/>
        <v>0.15081463376187249</v>
      </c>
      <c r="S126" s="272">
        <f t="shared" si="26"/>
        <v>0.15584891529384465</v>
      </c>
      <c r="T126" s="272">
        <f t="shared" si="26"/>
        <v>0.15610998753703095</v>
      </c>
      <c r="U126" s="272">
        <f t="shared" si="26"/>
        <v>0.15648713413830012</v>
      </c>
      <c r="V126" s="272">
        <f t="shared" si="26"/>
        <v>0.16345913226220973</v>
      </c>
      <c r="W126" s="272">
        <f t="shared" si="26"/>
        <v>0.15914550932527174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0.14656327217230619</v>
      </c>
      <c r="C127" s="272">
        <f t="shared" si="27"/>
        <v>0.15456007023712479</v>
      </c>
      <c r="D127" s="272">
        <f t="shared" si="27"/>
        <v>0.15779064084898345</v>
      </c>
      <c r="E127" s="272">
        <f t="shared" si="27"/>
        <v>0.14864803068547824</v>
      </c>
      <c r="F127" s="272">
        <f t="shared" si="27"/>
        <v>0.15726445949848439</v>
      </c>
      <c r="G127" s="272">
        <f t="shared" si="27"/>
        <v>0.17857752441457547</v>
      </c>
      <c r="H127" s="272">
        <f t="shared" si="27"/>
        <v>0.16715918719389186</v>
      </c>
      <c r="I127" s="272">
        <f t="shared" si="27"/>
        <v>0.1671947121518404</v>
      </c>
      <c r="J127" s="272">
        <f t="shared" si="27"/>
        <v>0.16391246280837746</v>
      </c>
      <c r="K127" s="272">
        <f t="shared" si="27"/>
        <v>0.17415226857357674</v>
      </c>
      <c r="L127" s="272">
        <f t="shared" si="27"/>
        <v>0.17153065546877003</v>
      </c>
      <c r="M127" s="272">
        <f t="shared" si="27"/>
        <v>0.17125658238165614</v>
      </c>
      <c r="N127" s="272">
        <f t="shared" si="27"/>
        <v>0.17460702973883477</v>
      </c>
      <c r="O127" s="272">
        <f t="shared" si="27"/>
        <v>0.17802775778413002</v>
      </c>
      <c r="P127" s="272">
        <f t="shared" si="27"/>
        <v>0.18296410573260671</v>
      </c>
      <c r="Q127" s="272">
        <f t="shared" si="27"/>
        <v>0.17702680626215689</v>
      </c>
      <c r="R127" s="272">
        <f t="shared" si="27"/>
        <v>0.18388520117265214</v>
      </c>
      <c r="S127" s="272">
        <f t="shared" si="27"/>
        <v>0.17952389036878477</v>
      </c>
      <c r="T127" s="272">
        <f t="shared" si="27"/>
        <v>0.17813888482827495</v>
      </c>
      <c r="U127" s="272">
        <f t="shared" si="27"/>
        <v>0.17754802258550725</v>
      </c>
      <c r="V127" s="272">
        <f t="shared" si="27"/>
        <v>0.17079939637294292</v>
      </c>
      <c r="W127" s="272">
        <f t="shared" si="27"/>
        <v>0.17666912514785391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0.10111193888220421</v>
      </c>
      <c r="C128" s="271">
        <f t="shared" si="28"/>
        <v>9.9456890340275939E-2</v>
      </c>
      <c r="D128" s="271">
        <f t="shared" si="28"/>
        <v>9.9320668532274128E-2</v>
      </c>
      <c r="E128" s="271">
        <f t="shared" si="28"/>
        <v>0.10118349361631954</v>
      </c>
      <c r="F128" s="271">
        <f t="shared" si="28"/>
        <v>9.9658442462812885E-2</v>
      </c>
      <c r="G128" s="271">
        <f t="shared" si="28"/>
        <v>9.9466478690521193E-2</v>
      </c>
      <c r="H128" s="271">
        <f t="shared" si="28"/>
        <v>0.10017610576808522</v>
      </c>
      <c r="I128" s="271">
        <f t="shared" si="28"/>
        <v>9.847047725964389E-2</v>
      </c>
      <c r="J128" s="271">
        <f t="shared" si="28"/>
        <v>9.8103906690781978E-2</v>
      </c>
      <c r="K128" s="271">
        <f t="shared" si="28"/>
        <v>0.10128270491306421</v>
      </c>
      <c r="L128" s="271">
        <f t="shared" si="28"/>
        <v>9.9636389128370167E-2</v>
      </c>
      <c r="M128" s="271">
        <f t="shared" si="28"/>
        <v>0.1020201380426758</v>
      </c>
      <c r="N128" s="271">
        <f t="shared" si="28"/>
        <v>0.10325320918490868</v>
      </c>
      <c r="O128" s="271">
        <f t="shared" si="28"/>
        <v>0.10157769540349217</v>
      </c>
      <c r="P128" s="271">
        <f t="shared" si="28"/>
        <v>0.10076048812107073</v>
      </c>
      <c r="Q128" s="271">
        <f t="shared" si="28"/>
        <v>0.10043714626373584</v>
      </c>
      <c r="R128" s="271">
        <f t="shared" si="28"/>
        <v>9.9368268617550673E-2</v>
      </c>
      <c r="S128" s="271">
        <f t="shared" si="28"/>
        <v>9.9359137628883487E-2</v>
      </c>
      <c r="T128" s="271">
        <f t="shared" si="28"/>
        <v>9.9986112545628641E-2</v>
      </c>
      <c r="U128" s="271">
        <f t="shared" si="28"/>
        <v>0.10024816286149159</v>
      </c>
      <c r="V128" s="271">
        <f t="shared" si="28"/>
        <v>0.10060993833724743</v>
      </c>
      <c r="W128" s="271">
        <f t="shared" si="28"/>
        <v>0.10245178060138879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3.7403720052699797E-2</v>
      </c>
      <c r="C129" s="272">
        <f t="shared" si="29"/>
        <v>3.5953605790460273E-2</v>
      </c>
      <c r="D129" s="272">
        <f t="shared" si="29"/>
        <v>3.5309739985030821E-2</v>
      </c>
      <c r="E129" s="272">
        <f t="shared" si="29"/>
        <v>3.7150536396950186E-2</v>
      </c>
      <c r="F129" s="272">
        <f t="shared" si="29"/>
        <v>3.5367077617929975E-2</v>
      </c>
      <c r="G129" s="272">
        <f t="shared" si="29"/>
        <v>3.1073089870127402E-2</v>
      </c>
      <c r="H129" s="272">
        <f t="shared" si="29"/>
        <v>3.3383303957252017E-2</v>
      </c>
      <c r="I129" s="272">
        <f t="shared" si="29"/>
        <v>3.3538171681461122E-2</v>
      </c>
      <c r="J129" s="272">
        <f t="shared" si="29"/>
        <v>3.4232296401778987E-2</v>
      </c>
      <c r="K129" s="272">
        <f t="shared" si="29"/>
        <v>3.2105886839103447E-2</v>
      </c>
      <c r="L129" s="272">
        <f t="shared" si="29"/>
        <v>3.2556177011595321E-2</v>
      </c>
      <c r="M129" s="272">
        <f t="shared" si="29"/>
        <v>3.2532441501434473E-2</v>
      </c>
      <c r="N129" s="272">
        <f t="shared" si="29"/>
        <v>3.1698238864795281E-2</v>
      </c>
      <c r="O129" s="272">
        <f t="shared" si="29"/>
        <v>3.1108493790814339E-2</v>
      </c>
      <c r="P129" s="272">
        <f t="shared" si="29"/>
        <v>3.0159346059713731E-2</v>
      </c>
      <c r="Q129" s="272">
        <f t="shared" si="29"/>
        <v>3.1325140907666998E-2</v>
      </c>
      <c r="R129" s="272">
        <f t="shared" si="29"/>
        <v>3.0060477169535495E-2</v>
      </c>
      <c r="S129" s="272">
        <f t="shared" si="29"/>
        <v>3.1045490847218346E-2</v>
      </c>
      <c r="T129" s="272">
        <f t="shared" si="29"/>
        <v>3.1115950748539112E-2</v>
      </c>
      <c r="U129" s="272">
        <f t="shared" si="29"/>
        <v>3.1191123870100514E-2</v>
      </c>
      <c r="V129" s="272">
        <f t="shared" si="29"/>
        <v>3.2580787360983937E-2</v>
      </c>
      <c r="W129" s="272">
        <f t="shared" si="29"/>
        <v>3.1720993052040777E-2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3.4387170894947881E-2</v>
      </c>
      <c r="C130" s="272">
        <f t="shared" si="30"/>
        <v>3.2622378422364574E-2</v>
      </c>
      <c r="D130" s="272">
        <f t="shared" si="30"/>
        <v>3.2492879205875382E-2</v>
      </c>
      <c r="E130" s="272">
        <f t="shared" si="30"/>
        <v>3.4358048659039055E-2</v>
      </c>
      <c r="F130" s="272">
        <f t="shared" si="30"/>
        <v>3.2891763816841779E-2</v>
      </c>
      <c r="G130" s="272">
        <f t="shared" si="30"/>
        <v>3.2748730749917174E-2</v>
      </c>
      <c r="H130" s="272">
        <f t="shared" si="30"/>
        <v>3.3396925471311505E-2</v>
      </c>
      <c r="I130" s="272">
        <f t="shared" si="30"/>
        <v>3.1543912511300724E-2</v>
      </c>
      <c r="J130" s="272">
        <f t="shared" si="30"/>
        <v>3.1160268370071468E-2</v>
      </c>
      <c r="K130" s="272">
        <f t="shared" si="30"/>
        <v>3.4425140635670627E-2</v>
      </c>
      <c r="L130" s="272">
        <f t="shared" si="30"/>
        <v>3.2852522511366729E-2</v>
      </c>
      <c r="M130" s="272">
        <f t="shared" si="30"/>
        <v>3.533725385944865E-2</v>
      </c>
      <c r="N130" s="272">
        <f t="shared" si="30"/>
        <v>3.6685180946388903E-2</v>
      </c>
      <c r="O130" s="272">
        <f t="shared" si="30"/>
        <v>3.4984585730751569E-2</v>
      </c>
      <c r="P130" s="272">
        <f t="shared" si="30"/>
        <v>3.4132609890243797E-2</v>
      </c>
      <c r="Q130" s="272">
        <f t="shared" si="30"/>
        <v>3.3826899824189856E-2</v>
      </c>
      <c r="R130" s="272">
        <f t="shared" si="30"/>
        <v>3.2655665896367259E-2</v>
      </c>
      <c r="S130" s="272">
        <f t="shared" si="30"/>
        <v>3.2505451337186589E-2</v>
      </c>
      <c r="T130" s="272">
        <f t="shared" si="30"/>
        <v>3.3363395995821138E-2</v>
      </c>
      <c r="U130" s="272">
        <f t="shared" si="30"/>
        <v>3.3668044261245041E-2</v>
      </c>
      <c r="V130" s="272">
        <f t="shared" si="30"/>
        <v>3.3985297093051675E-2</v>
      </c>
      <c r="W130" s="272">
        <f t="shared" si="30"/>
        <v>3.5516975264697673E-2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2.9321047934556536E-2</v>
      </c>
      <c r="C131" s="273">
        <f t="shared" si="31"/>
        <v>3.0880906127451084E-2</v>
      </c>
      <c r="D131" s="273">
        <f t="shared" si="31"/>
        <v>3.1518049341367926E-2</v>
      </c>
      <c r="E131" s="273">
        <f t="shared" si="31"/>
        <v>2.9674908560330306E-2</v>
      </c>
      <c r="F131" s="273">
        <f t="shared" si="31"/>
        <v>3.1399601028041145E-2</v>
      </c>
      <c r="G131" s="273">
        <f t="shared" si="31"/>
        <v>3.5644658070476613E-2</v>
      </c>
      <c r="H131" s="273">
        <f t="shared" si="31"/>
        <v>3.3395876339521721E-2</v>
      </c>
      <c r="I131" s="273">
        <f t="shared" si="31"/>
        <v>3.3388393066882037E-2</v>
      </c>
      <c r="J131" s="273">
        <f t="shared" si="31"/>
        <v>3.2711341918931519E-2</v>
      </c>
      <c r="K131" s="273">
        <f t="shared" si="31"/>
        <v>3.4751677438290135E-2</v>
      </c>
      <c r="L131" s="273">
        <f t="shared" si="31"/>
        <v>3.4227689605408111E-2</v>
      </c>
      <c r="M131" s="273">
        <f t="shared" si="31"/>
        <v>3.4150442681792674E-2</v>
      </c>
      <c r="N131" s="273">
        <f t="shared" si="31"/>
        <v>3.4869789373724487E-2</v>
      </c>
      <c r="O131" s="273">
        <f t="shared" si="31"/>
        <v>3.5484615881926272E-2</v>
      </c>
      <c r="P131" s="273">
        <f t="shared" si="31"/>
        <v>3.6468532171113198E-2</v>
      </c>
      <c r="Q131" s="273">
        <f t="shared" si="31"/>
        <v>3.5285105531878996E-2</v>
      </c>
      <c r="R131" s="273">
        <f t="shared" si="31"/>
        <v>3.6652125551647916E-2</v>
      </c>
      <c r="S131" s="273">
        <f t="shared" si="31"/>
        <v>3.5808195444478552E-2</v>
      </c>
      <c r="T131" s="273">
        <f t="shared" si="31"/>
        <v>3.5506765801268374E-2</v>
      </c>
      <c r="U131" s="273">
        <f t="shared" si="31"/>
        <v>3.5388994730146034E-2</v>
      </c>
      <c r="V131" s="273">
        <f t="shared" si="31"/>
        <v>3.4043853883211829E-2</v>
      </c>
      <c r="W131" s="273">
        <f t="shared" si="31"/>
        <v>3.5213812284650349E-2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0.5404557907298686</v>
      </c>
      <c r="C136" s="274">
        <f>IF(C$5=0,0,C$5/ISI_fec!C$5)</f>
        <v>0.54283879018416392</v>
      </c>
      <c r="D136" s="274">
        <f>IF(D$5=0,0,D$5/ISI_fec!D$5)</f>
        <v>0.54233201941659737</v>
      </c>
      <c r="E136" s="274">
        <f>IF(E$5=0,0,E$5/ISI_fec!E$5)</f>
        <v>0.53981628498334489</v>
      </c>
      <c r="F136" s="274">
        <f>IF(F$5=0,0,F$5/ISI_fec!F$5)</f>
        <v>0.54049718956128912</v>
      </c>
      <c r="G136" s="274">
        <f>IF(G$5=0,0,G$5/ISI_fec!G$5)</f>
        <v>0.54322605417262204</v>
      </c>
      <c r="H136" s="274">
        <f>IF(H$5=0,0,H$5/ISI_fec!H$5)</f>
        <v>0.54265306518240675</v>
      </c>
      <c r="I136" s="274">
        <f>IF(I$5=0,0,I$5/ISI_fec!I$5)</f>
        <v>0.54997080335507276</v>
      </c>
      <c r="J136" s="274">
        <f>IF(J$5=0,0,J$5/ISI_fec!J$5)</f>
        <v>0.54958744164013917</v>
      </c>
      <c r="K136" s="274">
        <f>IF(K$5=0,0,K$5/ISI_fec!K$5)</f>
        <v>0.54892686695768689</v>
      </c>
      <c r="L136" s="274">
        <f>IF(L$5=0,0,L$5/ISI_fec!L$5)</f>
        <v>0.55058670596565129</v>
      </c>
      <c r="M136" s="274">
        <f>IF(M$5=0,0,M$5/ISI_fec!M$5)</f>
        <v>0.54543567232049084</v>
      </c>
      <c r="N136" s="274">
        <f>IF(N$5=0,0,N$5/ISI_fec!N$5)</f>
        <v>0.54672598335610267</v>
      </c>
      <c r="O136" s="274">
        <f>IF(O$5=0,0,O$5/ISI_fec!O$5)</f>
        <v>0.54672173704128302</v>
      </c>
      <c r="P136" s="274">
        <f>IF(P$5=0,0,P$5/ISI_fec!P$5)</f>
        <v>0.54959711091806684</v>
      </c>
      <c r="Q136" s="274">
        <f>IF(Q$5=0,0,Q$5/ISI_fec!Q$5)</f>
        <v>0.55831134126700988</v>
      </c>
      <c r="R136" s="274">
        <f>IF(R$5=0,0,R$5/ISI_fec!R$5)</f>
        <v>0.55990799103316669</v>
      </c>
      <c r="S136" s="274">
        <f>IF(S$5=0,0,S$5/ISI_fec!S$5)</f>
        <v>0.56042801520416308</v>
      </c>
      <c r="T136" s="274">
        <f>IF(T$5=0,0,T$5/ISI_fec!T$5)</f>
        <v>0.56115390687780953</v>
      </c>
      <c r="U136" s="274">
        <f>IF(U$5=0,0,U$5/ISI_fec!U$5)</f>
        <v>0.56102584218871998</v>
      </c>
      <c r="V136" s="274">
        <f>IF(V$5=0,0,V$5/ISI_fec!V$5)</f>
        <v>0.56171371042024054</v>
      </c>
      <c r="W136" s="274">
        <f>IF(W$5=0,0,W$5/ISI_fec!W$5)</f>
        <v>0.56049392780254181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0.48412963872885639</v>
      </c>
      <c r="C137" s="275">
        <f>IF(C$6=0,0,C$6/ISI_fec!C$6)</f>
        <v>0.48412963872885645</v>
      </c>
      <c r="D137" s="275">
        <f>IF(D$6=0,0,D$6/ISI_fec!D$6)</f>
        <v>0.48412963872885639</v>
      </c>
      <c r="E137" s="275">
        <f>IF(E$6=0,0,E$6/ISI_fec!E$6)</f>
        <v>0.48607218118953882</v>
      </c>
      <c r="F137" s="275">
        <f>IF(F$6=0,0,F$6/ISI_fec!F$6)</f>
        <v>0.48607218118953877</v>
      </c>
      <c r="G137" s="275">
        <f>IF(G$6=0,0,G$6/ISI_fec!G$6)</f>
        <v>0.48607218118953888</v>
      </c>
      <c r="H137" s="275">
        <f>IF(H$6=0,0,H$6/ISI_fec!H$6)</f>
        <v>0.48607218118953888</v>
      </c>
      <c r="I137" s="275">
        <f>IF(I$6=0,0,I$6/ISI_fec!I$6)</f>
        <v>0.49057762125851795</v>
      </c>
      <c r="J137" s="275">
        <f>IF(J$6=0,0,J$6/ISI_fec!J$6)</f>
        <v>0.49057762125851795</v>
      </c>
      <c r="K137" s="275">
        <f>IF(K$6=0,0,K$6/ISI_fec!K$6)</f>
        <v>0.49057762125851795</v>
      </c>
      <c r="L137" s="275">
        <f>IF(L$6=0,0,L$6/ISI_fec!L$6)</f>
        <v>0.49057762125851795</v>
      </c>
      <c r="M137" s="275">
        <f>IF(M$6=0,0,M$6/ISI_fec!M$6)</f>
        <v>0.49057762125851789</v>
      </c>
      <c r="N137" s="275">
        <f>IF(N$6=0,0,N$6/ISI_fec!N$6)</f>
        <v>0.49057762125851789</v>
      </c>
      <c r="O137" s="275">
        <f>IF(O$6=0,0,O$6/ISI_fec!O$6)</f>
        <v>0.49057762125851789</v>
      </c>
      <c r="P137" s="275">
        <f>IF(P$6=0,0,P$6/ISI_fec!P$6)</f>
        <v>0.490577621258518</v>
      </c>
      <c r="Q137" s="275">
        <f>IF(Q$6=0,0,Q$6/ISI_fec!Q$6)</f>
        <v>0.49651985913266611</v>
      </c>
      <c r="R137" s="275">
        <f>IF(R$6=0,0,R$6/ISI_fec!R$6)</f>
        <v>0.50163267489148822</v>
      </c>
      <c r="S137" s="275">
        <f>IF(S$6=0,0,S$6/ISI_fec!S$6)</f>
        <v>0.50163267489148811</v>
      </c>
      <c r="T137" s="275">
        <f>IF(T$6=0,0,T$6/ISI_fec!T$6)</f>
        <v>0.501632674891488</v>
      </c>
      <c r="U137" s="275">
        <f>IF(U$6=0,0,U$6/ISI_fec!U$6)</f>
        <v>0.50163267489148822</v>
      </c>
      <c r="V137" s="275">
        <f>IF(V$6=0,0,V$6/ISI_fec!V$6)</f>
        <v>0.50163267489148833</v>
      </c>
      <c r="W137" s="275">
        <f>IF(W$6=0,0,W$6/ISI_fec!W$6)</f>
        <v>0.50163267489148811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0.12556117930715446</v>
      </c>
      <c r="C138" s="276">
        <f>IF(C$7=0,0,C$7/ISI_fec!C$7)</f>
        <v>0.12556117930715446</v>
      </c>
      <c r="D138" s="276">
        <f>IF(D$7=0,0,D$7/ISI_fec!D$7)</f>
        <v>0.12556117930715444</v>
      </c>
      <c r="E138" s="276">
        <f>IF(E$7=0,0,E$7/ISI_fec!E$7)</f>
        <v>0.12606498635118907</v>
      </c>
      <c r="F138" s="276">
        <f>IF(F$7=0,0,F$7/ISI_fec!F$7)</f>
        <v>0.12606498635118904</v>
      </c>
      <c r="G138" s="276">
        <f>IF(G$7=0,0,G$7/ISI_fec!G$7)</f>
        <v>0.12606498635118901</v>
      </c>
      <c r="H138" s="276">
        <f>IF(H$7=0,0,H$7/ISI_fec!H$7)</f>
        <v>0.12606498635118901</v>
      </c>
      <c r="I138" s="276">
        <f>IF(I$7=0,0,I$7/ISI_fec!I$7)</f>
        <v>0.12723349231137784</v>
      </c>
      <c r="J138" s="276">
        <f>IF(J$7=0,0,J$7/ISI_fec!J$7)</f>
        <v>0.12723349231137787</v>
      </c>
      <c r="K138" s="276">
        <f>IF(K$7=0,0,K$7/ISI_fec!K$7)</f>
        <v>0.12723349231137784</v>
      </c>
      <c r="L138" s="276">
        <f>IF(L$7=0,0,L$7/ISI_fec!L$7)</f>
        <v>0.12723349231137782</v>
      </c>
      <c r="M138" s="276">
        <f>IF(M$7=0,0,M$7/ISI_fec!M$7)</f>
        <v>0.12723349231137787</v>
      </c>
      <c r="N138" s="276">
        <f>IF(N$7=0,0,N$7/ISI_fec!N$7)</f>
        <v>0.12723349231137784</v>
      </c>
      <c r="O138" s="276">
        <f>IF(O$7=0,0,O$7/ISI_fec!O$7)</f>
        <v>0.1272334923113779</v>
      </c>
      <c r="P138" s="276">
        <f>IF(P$7=0,0,P$7/ISI_fec!P$7)</f>
        <v>0.12723349231137776</v>
      </c>
      <c r="Q138" s="276">
        <f>IF(Q$7=0,0,Q$7/ISI_fec!Q$7)</f>
        <v>0.13010066973745765</v>
      </c>
      <c r="R138" s="276">
        <f>IF(R$7=0,0,R$7/ISI_fec!R$7)</f>
        <v>0.13010066973745771</v>
      </c>
      <c r="S138" s="276">
        <f>IF(S$7=0,0,S$7/ISI_fec!S$7)</f>
        <v>0.13010066973745774</v>
      </c>
      <c r="T138" s="276">
        <f>IF(T$7=0,0,T$7/ISI_fec!T$7)</f>
        <v>0.13010066973745776</v>
      </c>
      <c r="U138" s="276">
        <f>IF(U$7=0,0,U$7/ISI_fec!U$7)</f>
        <v>0.13010066973745768</v>
      </c>
      <c r="V138" s="276">
        <f>IF(V$7=0,0,V$7/ISI_fec!V$7)</f>
        <v>0.13010066973745771</v>
      </c>
      <c r="W138" s="276">
        <f>IF(W$7=0,0,W$7/ISI_fec!W$7)</f>
        <v>0.13010066973745765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0.69354712736487123</v>
      </c>
      <c r="C139" s="276">
        <f>IF(C$8=0,0,C$8/ISI_fec!C$8)</f>
        <v>0.69354712736487134</v>
      </c>
      <c r="D139" s="276">
        <f>IF(D$8=0,0,D$8/ISI_fec!D$8)</f>
        <v>0.69354712736487156</v>
      </c>
      <c r="E139" s="276">
        <f>IF(E$8=0,0,E$8/ISI_fec!E$8)</f>
        <v>0.69632994551029204</v>
      </c>
      <c r="F139" s="276">
        <f>IF(F$8=0,0,F$8/ISI_fec!F$8)</f>
        <v>0.69632994551029204</v>
      </c>
      <c r="G139" s="276">
        <f>IF(G$8=0,0,G$8/ISI_fec!G$8)</f>
        <v>0.69632994551029215</v>
      </c>
      <c r="H139" s="276">
        <f>IF(H$8=0,0,H$8/ISI_fec!H$8)</f>
        <v>0.69632994551029248</v>
      </c>
      <c r="I139" s="276">
        <f>IF(I$8=0,0,I$8/ISI_fec!I$8)</f>
        <v>0.7027842808109761</v>
      </c>
      <c r="J139" s="276">
        <f>IF(J$8=0,0,J$8/ISI_fec!J$8)</f>
        <v>0.7027842808109761</v>
      </c>
      <c r="K139" s="276">
        <f>IF(K$8=0,0,K$8/ISI_fec!K$8)</f>
        <v>0.70278428081097599</v>
      </c>
      <c r="L139" s="276">
        <f>IF(L$8=0,0,L$8/ISI_fec!L$8)</f>
        <v>0.70278428081097621</v>
      </c>
      <c r="M139" s="276">
        <f>IF(M$8=0,0,M$8/ISI_fec!M$8)</f>
        <v>0.70278428081097633</v>
      </c>
      <c r="N139" s="276">
        <f>IF(N$8=0,0,N$8/ISI_fec!N$8)</f>
        <v>0.70278428081097633</v>
      </c>
      <c r="O139" s="276">
        <f>IF(O$8=0,0,O$8/ISI_fec!O$8)</f>
        <v>0.7027842808109761</v>
      </c>
      <c r="P139" s="276">
        <f>IF(P$8=0,0,P$8/ISI_fec!P$8)</f>
        <v>0.70278428081097599</v>
      </c>
      <c r="Q139" s="276">
        <f>IF(Q$8=0,0,Q$8/ISI_fec!Q$8)</f>
        <v>0.70912185464561139</v>
      </c>
      <c r="R139" s="276">
        <f>IF(R$8=0,0,R$8/ISI_fec!R$8)</f>
        <v>0.71482567109678408</v>
      </c>
      <c r="S139" s="276">
        <f>IF(S$8=0,0,S$8/ISI_fec!S$8)</f>
        <v>0.7186213626102691</v>
      </c>
      <c r="T139" s="276">
        <f>IF(T$8=0,0,T$8/ISI_fec!T$8)</f>
        <v>0.71862136261026888</v>
      </c>
      <c r="U139" s="276">
        <f>IF(U$8=0,0,U$8/ISI_fec!U$8)</f>
        <v>0.71862136261026932</v>
      </c>
      <c r="V139" s="276">
        <f>IF(V$8=0,0,V$8/ISI_fec!V$8)</f>
        <v>0.71862136261026877</v>
      </c>
      <c r="W139" s="276">
        <f>IF(W$8=0,0,W$8/ISI_fec!W$8)</f>
        <v>0.7186213626102691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0.4792010838650051</v>
      </c>
      <c r="C140" s="276">
        <f>IF(C$9=0,0,C$9/ISI_fec!C$9)</f>
        <v>0.47920108386500504</v>
      </c>
      <c r="D140" s="276">
        <f>IF(D$9=0,0,D$9/ISI_fec!D$9)</f>
        <v>0.47920108386500493</v>
      </c>
      <c r="E140" s="276">
        <f>IF(E$9=0,0,E$9/ISI_fec!E$9)</f>
        <v>0.48112385078143866</v>
      </c>
      <c r="F140" s="276">
        <f>IF(F$9=0,0,F$9/ISI_fec!F$9)</f>
        <v>0.48112385078143871</v>
      </c>
      <c r="G140" s="276">
        <f>IF(G$9=0,0,G$9/ISI_fec!G$9)</f>
        <v>0.48112385078143877</v>
      </c>
      <c r="H140" s="276">
        <f>IF(H$9=0,0,H$9/ISI_fec!H$9)</f>
        <v>0.48112385078143866</v>
      </c>
      <c r="I140" s="276">
        <f>IF(I$9=0,0,I$9/ISI_fec!I$9)</f>
        <v>0.48558342439897734</v>
      </c>
      <c r="J140" s="276">
        <f>IF(J$9=0,0,J$9/ISI_fec!J$9)</f>
        <v>0.48558342439897717</v>
      </c>
      <c r="K140" s="276">
        <f>IF(K$9=0,0,K$9/ISI_fec!K$9)</f>
        <v>0.48558342439897706</v>
      </c>
      <c r="L140" s="276">
        <f>IF(L$9=0,0,L$9/ISI_fec!L$9)</f>
        <v>0.48558342439897723</v>
      </c>
      <c r="M140" s="276">
        <f>IF(M$9=0,0,M$9/ISI_fec!M$9)</f>
        <v>0.48558342439897717</v>
      </c>
      <c r="N140" s="276">
        <f>IF(N$9=0,0,N$9/ISI_fec!N$9)</f>
        <v>0.48558342439897706</v>
      </c>
      <c r="O140" s="276">
        <f>IF(O$9=0,0,O$9/ISI_fec!O$9)</f>
        <v>0.48558342439897723</v>
      </c>
      <c r="P140" s="276">
        <f>IF(P$9=0,0,P$9/ISI_fec!P$9)</f>
        <v>0.48558342439897706</v>
      </c>
      <c r="Q140" s="276">
        <f>IF(Q$9=0,0,Q$9/ISI_fec!Q$9)</f>
        <v>0.49652593495671665</v>
      </c>
      <c r="R140" s="276">
        <f>IF(R$9=0,0,R$9/ISI_fec!R$9)</f>
        <v>0.49652593495671671</v>
      </c>
      <c r="S140" s="276">
        <f>IF(S$9=0,0,S$9/ISI_fec!S$9)</f>
        <v>0.49652593495671649</v>
      </c>
      <c r="T140" s="276">
        <f>IF(T$9=0,0,T$9/ISI_fec!T$9)</f>
        <v>0.49652593495671665</v>
      </c>
      <c r="U140" s="276">
        <f>IF(U$9=0,0,U$9/ISI_fec!U$9)</f>
        <v>0.4965259349567166</v>
      </c>
      <c r="V140" s="276">
        <f>IF(V$9=0,0,V$9/ISI_fec!V$9)</f>
        <v>0.49652593495671671</v>
      </c>
      <c r="W140" s="276">
        <f>IF(W$9=0,0,W$9/ISI_fec!W$9)</f>
        <v>0.49652593495671665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0.75163524207416399</v>
      </c>
      <c r="C141" s="277">
        <f>IF(C$10=0,0,C$10/ISI_fec!C$10)</f>
        <v>0.75571393137099152</v>
      </c>
      <c r="D141" s="277">
        <f>IF(D$10=0,0,D$10/ISI_fec!D$10)</f>
        <v>0.75722156917460925</v>
      </c>
      <c r="E141" s="277">
        <f>IF(E$10=0,0,E$10/ISI_fec!E$10)</f>
        <v>0.75520169788434788</v>
      </c>
      <c r="F141" s="277">
        <f>IF(F$10=0,0,F$10/ISI_fec!F$10)</f>
        <v>0.75981544570006332</v>
      </c>
      <c r="G141" s="277">
        <f>IF(G$10=0,0,G$10/ISI_fec!G$10)</f>
        <v>0.77029776398386729</v>
      </c>
      <c r="H141" s="277">
        <f>IF(H$10=0,0,H$10/ISI_fec!H$10)</f>
        <v>0.76464082989476412</v>
      </c>
      <c r="I141" s="277">
        <f>IF(I$10=0,0,I$10/ISI_fec!I$10)</f>
        <v>0.77156113395411607</v>
      </c>
      <c r="J141" s="277">
        <f>IF(J$10=0,0,J$10/ISI_fec!J$10)</f>
        <v>0.77094410502936017</v>
      </c>
      <c r="K141" s="277">
        <f>IF(K$10=0,0,K$10/ISI_fec!K$10)</f>
        <v>0.77658497571829954</v>
      </c>
      <c r="L141" s="277">
        <f>IF(L$10=0,0,L$10/ISI_fec!L$10)</f>
        <v>0.7752996668651726</v>
      </c>
      <c r="M141" s="277">
        <f>IF(M$10=0,0,M$10/ISI_fec!M$10)</f>
        <v>0.77533976614500699</v>
      </c>
      <c r="N141" s="277">
        <f>IF(N$10=0,0,N$10/ISI_fec!N$10)</f>
        <v>0.77760775686759209</v>
      </c>
      <c r="O141" s="277">
        <f>IF(O$10=0,0,O$10/ISI_fec!O$10)</f>
        <v>0.77745375368275438</v>
      </c>
      <c r="P141" s="277">
        <f>IF(P$10=0,0,P$10/ISI_fec!P$10)</f>
        <v>0.77996387122810373</v>
      </c>
      <c r="Q141" s="277">
        <f>IF(Q$10=0,0,Q$10/ISI_fec!Q$10)</f>
        <v>0.79275695193735651</v>
      </c>
      <c r="R141" s="277">
        <f>IF(R$10=0,0,R$10/ISI_fec!R$10)</f>
        <v>0.79786551464913691</v>
      </c>
      <c r="S141" s="277">
        <f>IF(S$10=0,0,S$10/ISI_fec!S$10)</f>
        <v>0.79541244420536761</v>
      </c>
      <c r="T141" s="277">
        <f>IF(T$10=0,0,T$10/ISI_fec!T$10)</f>
        <v>0.8164946533373264</v>
      </c>
      <c r="U141" s="277">
        <f>IF(U$10=0,0,U$10/ISI_fec!U$10)</f>
        <v>0.81755163461590985</v>
      </c>
      <c r="V141" s="277">
        <f>IF(V$10=0,0,V$10/ISI_fec!V$10)</f>
        <v>0.81401158237812643</v>
      </c>
      <c r="W141" s="277">
        <f>IF(W$10=0,0,W$10/ISI_fec!W$10)</f>
        <v>0.81806968377186129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0.46773067808740881</v>
      </c>
      <c r="C142" s="278">
        <f>IF(C$16=0,0,C$16/ISI_fec!C$16)</f>
        <v>0.47287547328019286</v>
      </c>
      <c r="D142" s="278">
        <f>IF(D$16=0,0,D$16/ISI_fec!D$16)</f>
        <v>0.47190494687577517</v>
      </c>
      <c r="E142" s="278">
        <f>IF(E$16=0,0,E$16/ISI_fec!E$16)</f>
        <v>0.46646272463113914</v>
      </c>
      <c r="F142" s="278">
        <f>IF(F$16=0,0,F$16/ISI_fec!F$16)</f>
        <v>0.46882838206328625</v>
      </c>
      <c r="G142" s="278">
        <f>IF(G$16=0,0,G$16/ISI_fec!G$16)</f>
        <v>0.4697416466564901</v>
      </c>
      <c r="H142" s="278">
        <f>IF(H$16=0,0,H$16/ISI_fec!H$16)</f>
        <v>0.46966625990667626</v>
      </c>
      <c r="I142" s="278">
        <f>IF(I$16=0,0,I$16/ISI_fec!I$16)</f>
        <v>0.48113797133394842</v>
      </c>
      <c r="J142" s="278">
        <f>IF(J$16=0,0,J$16/ISI_fec!J$16)</f>
        <v>0.4811899644771489</v>
      </c>
      <c r="K142" s="278">
        <f>IF(K$16=0,0,K$16/ISI_fec!K$16)</f>
        <v>0.47726194581904863</v>
      </c>
      <c r="L142" s="278">
        <f>IF(L$16=0,0,L$16/ISI_fec!L$16)</f>
        <v>0.48085593772322732</v>
      </c>
      <c r="M142" s="278">
        <f>IF(M$16=0,0,M$16/ISI_fec!M$16)</f>
        <v>0.47066579081626525</v>
      </c>
      <c r="N142" s="278">
        <f>IF(N$16=0,0,N$16/ISI_fec!N$16)</f>
        <v>0.47200730634008647</v>
      </c>
      <c r="O142" s="278">
        <f>IF(O$16=0,0,O$16/ISI_fec!O$16)</f>
        <v>0.47169611855840676</v>
      </c>
      <c r="P142" s="278">
        <f>IF(P$16=0,0,P$16/ISI_fec!P$16)</f>
        <v>0.47685774243161105</v>
      </c>
      <c r="Q142" s="278">
        <f>IF(Q$16=0,0,Q$16/ISI_fec!Q$16)</f>
        <v>0.48284885055009413</v>
      </c>
      <c r="R142" s="278">
        <f>IF(R$16=0,0,R$16/ISI_fec!R$16)</f>
        <v>0.48527781102246731</v>
      </c>
      <c r="S142" s="278">
        <f>IF(S$16=0,0,S$16/ISI_fec!S$16)</f>
        <v>0.48675392030519743</v>
      </c>
      <c r="T142" s="278">
        <f>IF(T$16=0,0,T$16/ISI_fec!T$16)</f>
        <v>0.48600763264582236</v>
      </c>
      <c r="U142" s="278">
        <f>IF(U$16=0,0,U$16/ISI_fec!U$16)</f>
        <v>0.48567423382508074</v>
      </c>
      <c r="V142" s="278">
        <f>IF(V$16=0,0,V$16/ISI_fec!V$16)</f>
        <v>0.48757199407848828</v>
      </c>
      <c r="W142" s="278">
        <f>IF(W$16=0,0,W$16/ISI_fec!W$16)</f>
        <v>0.48642568988495222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0.56408198547848365</v>
      </c>
      <c r="C143" s="278">
        <f>IF(C$22=0,0,C$22/ISI_fec!C$22)</f>
        <v>0.56486846879921615</v>
      </c>
      <c r="D143" s="278">
        <f>IF(D$22=0,0,D$22/ISI_fec!D$22)</f>
        <v>0.5634621319681119</v>
      </c>
      <c r="E143" s="278">
        <f>IF(E$22=0,0,E$22/ISI_fec!E$22)</f>
        <v>0.56156032179565973</v>
      </c>
      <c r="F143" s="278">
        <f>IF(F$22=0,0,F$22/ISI_fec!F$22)</f>
        <v>0.56116001669688298</v>
      </c>
      <c r="G143" s="278">
        <f>IF(G$22=0,0,G$22/ISI_fec!G$22)</f>
        <v>0.56095074801905298</v>
      </c>
      <c r="H143" s="278">
        <f>IF(H$22=0,0,H$22/ISI_fec!H$22)</f>
        <v>0.56174307415740199</v>
      </c>
      <c r="I143" s="278">
        <f>IF(I$22=0,0,I$22/ISI_fec!I$22)</f>
        <v>0.56809155377696552</v>
      </c>
      <c r="J143" s="278">
        <f>IF(J$22=0,0,J$22/ISI_fec!J$22)</f>
        <v>0.56908840531131988</v>
      </c>
      <c r="K143" s="278">
        <f>IF(K$22=0,0,K$22/ISI_fec!K$22)</f>
        <v>0.56670777252813453</v>
      </c>
      <c r="L143" s="278">
        <f>IF(L$22=0,0,L$22/ISI_fec!L$22)</f>
        <v>0.56886728112531648</v>
      </c>
      <c r="M143" s="278">
        <f>IF(M$22=0,0,M$22/ISI_fec!M$22)</f>
        <v>0.56313148354782072</v>
      </c>
      <c r="N143" s="278">
        <f>IF(N$22=0,0,N$22/ISI_fec!N$22)</f>
        <v>0.56417100251883656</v>
      </c>
      <c r="O143" s="278">
        <f>IF(O$22=0,0,O$22/ISI_fec!O$22)</f>
        <v>0.56353529703547078</v>
      </c>
      <c r="P143" s="278">
        <f>IF(P$22=0,0,P$22/ISI_fec!P$22)</f>
        <v>0.56550232270020417</v>
      </c>
      <c r="Q143" s="278">
        <f>IF(Q$22=0,0,Q$22/ISI_fec!Q$22)</f>
        <v>0.57621936620081948</v>
      </c>
      <c r="R143" s="278">
        <f>IF(R$22=0,0,R$22/ISI_fec!R$22)</f>
        <v>0.57512894567831774</v>
      </c>
      <c r="S143" s="278">
        <f>IF(S$22=0,0,S$22/ISI_fec!S$22)</f>
        <v>0.57644084771952386</v>
      </c>
      <c r="T143" s="278">
        <f>IF(T$22=0,0,T$22/ISI_fec!T$22)</f>
        <v>0.57879378668767234</v>
      </c>
      <c r="U143" s="278">
        <f>IF(U$22=0,0,U$22/ISI_fec!U$22)</f>
        <v>0.57880598659245452</v>
      </c>
      <c r="V143" s="278">
        <f>IF(V$22=0,0,V$22/ISI_fec!V$22)</f>
        <v>0.58115702160930005</v>
      </c>
      <c r="W143" s="278">
        <f>IF(W$22=0,0,W$22/ISI_fec!W$22)</f>
        <v>0.57854760411737294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0.55536462501490824</v>
      </c>
      <c r="C144" s="278">
        <f>IF(C$28=0,0,C$28/ISI_fec!C$28)</f>
        <v>0.5583600361852743</v>
      </c>
      <c r="D144" s="278">
        <f>IF(D$28=0,0,D$28/ISI_fec!D$28)</f>
        <v>0.55959111459621336</v>
      </c>
      <c r="E144" s="278">
        <f>IF(E$28=0,0,E$28/ISI_fec!E$28)</f>
        <v>0.55837725387762516</v>
      </c>
      <c r="F144" s="278">
        <f>IF(F$28=0,0,F$28/ISI_fec!F$28)</f>
        <v>0.56161547028113123</v>
      </c>
      <c r="G144" s="278">
        <f>IF(G$28=0,0,G$28/ISI_fec!G$28)</f>
        <v>0.56951798635514084</v>
      </c>
      <c r="H144" s="278">
        <f>IF(H$28=0,0,H$28/ISI_fec!H$28)</f>
        <v>0.56527319963968337</v>
      </c>
      <c r="I144" s="278">
        <f>IF(I$28=0,0,I$28/ISI_fec!I$28)</f>
        <v>0.57045217339852117</v>
      </c>
      <c r="J144" s="278">
        <f>IF(J$28=0,0,J$28/ISI_fec!J$28)</f>
        <v>0.56893680534981061</v>
      </c>
      <c r="K144" s="278">
        <f>IF(K$28=0,0,K$28/ISI_fec!K$28)</f>
        <v>0.57271137710484465</v>
      </c>
      <c r="L144" s="278">
        <f>IF(L$28=0,0,L$28/ISI_fec!L$28)</f>
        <v>0.57172732666433113</v>
      </c>
      <c r="M144" s="278">
        <f>IF(M$28=0,0,M$28/ISI_fec!M$28)</f>
        <v>0.57197641436654723</v>
      </c>
      <c r="N144" s="278">
        <f>IF(N$28=0,0,N$28/ISI_fec!N$28)</f>
        <v>0.5731518709911213</v>
      </c>
      <c r="O144" s="278">
        <f>IF(O$28=0,0,O$28/ISI_fec!O$28)</f>
        <v>0.57500386909104351</v>
      </c>
      <c r="P144" s="278">
        <f>IF(P$28=0,0,P$28/ISI_fec!P$28)</f>
        <v>0.57682567891910064</v>
      </c>
      <c r="Q144" s="278">
        <f>IF(Q$28=0,0,Q$28/ISI_fec!Q$28)</f>
        <v>0.58658390085317491</v>
      </c>
      <c r="R144" s="278">
        <f>IF(R$28=0,0,R$28/ISI_fec!R$28)</f>
        <v>0.59006868247653554</v>
      </c>
      <c r="S144" s="278">
        <f>IF(S$28=0,0,S$28/ISI_fec!S$28)</f>
        <v>0.58818406666247691</v>
      </c>
      <c r="T144" s="278">
        <f>IF(T$28=0,0,T$28/ISI_fec!T$28)</f>
        <v>0.58814713783899553</v>
      </c>
      <c r="U144" s="278">
        <f>IF(U$28=0,0,U$28/ISI_fec!U$28)</f>
        <v>0.58795113405570543</v>
      </c>
      <c r="V144" s="278">
        <f>IF(V$28=0,0,V$28/ISI_fec!V$28)</f>
        <v>0.58534740147987552</v>
      </c>
      <c r="W144" s="278">
        <f>IF(W$28=0,0,W$28/ISI_fec!W$28)</f>
        <v>0.5871437722240842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0.52289187950614191</v>
      </c>
      <c r="C145" s="279">
        <f>IF(C$35=0,0,C$35/ISI_fec!C$35)</f>
        <v>0.52499358950549413</v>
      </c>
      <c r="D145" s="279">
        <f>IF(D$35=0,0,D$35/ISI_fec!D$35)</f>
        <v>0.52482763282176026</v>
      </c>
      <c r="E145" s="279">
        <f>IF(E$35=0,0,E$35/ISI_fec!E$35)</f>
        <v>0.52216317896514119</v>
      </c>
      <c r="F145" s="279">
        <f>IF(F$35=0,0,F$35/ISI_fec!F$35)</f>
        <v>0.52362107997771801</v>
      </c>
      <c r="G145" s="279">
        <f>IF(G$35=0,0,G$35/ISI_fec!G$35)</f>
        <v>0.52928382687917608</v>
      </c>
      <c r="H145" s="279">
        <f>IF(H$35=0,0,H$35/ISI_fec!H$35)</f>
        <v>0.52694893219368577</v>
      </c>
      <c r="I145" s="279">
        <f>IF(I$35=0,0,I$35/ISI_fec!I$35)</f>
        <v>0.53313607125923534</v>
      </c>
      <c r="J145" s="279">
        <f>IF(J$35=0,0,J$35/ISI_fec!J$35)</f>
        <v>0.53217364051054028</v>
      </c>
      <c r="K145" s="279">
        <f>IF(K$35=0,0,K$35/ISI_fec!K$35)</f>
        <v>0.53490239264046291</v>
      </c>
      <c r="L145" s="279">
        <f>IF(L$35=0,0,L$35/ISI_fec!L$35)</f>
        <v>0.53567171796235846</v>
      </c>
      <c r="M145" s="279">
        <f>IF(M$35=0,0,M$35/ISI_fec!M$35)</f>
        <v>0.53314339329082328</v>
      </c>
      <c r="N145" s="279">
        <f>IF(N$35=0,0,N$35/ISI_fec!N$35)</f>
        <v>0.53622614972161819</v>
      </c>
      <c r="O145" s="279">
        <f>IF(O$35=0,0,O$35/ISI_fec!O$35)</f>
        <v>0.53492724634255073</v>
      </c>
      <c r="P145" s="279">
        <f>IF(P$35=0,0,P$35/ISI_fec!P$35)</f>
        <v>0.53734080968116182</v>
      </c>
      <c r="Q145" s="279">
        <f>IF(Q$35=0,0,Q$35/ISI_fec!Q$35)</f>
        <v>0.54562481982702504</v>
      </c>
      <c r="R145" s="279">
        <f>IF(R$35=0,0,R$35/ISI_fec!R$35)</f>
        <v>0.54731473393230867</v>
      </c>
      <c r="S145" s="279">
        <f>IF(S$35=0,0,S$35/ISI_fec!S$35)</f>
        <v>0.5468429037007283</v>
      </c>
      <c r="T145" s="279">
        <f>IF(T$35=0,0,T$35/ISI_fec!T$35)</f>
        <v>0.54780237752331695</v>
      </c>
      <c r="U145" s="279">
        <f>IF(U$35=0,0,U$35/ISI_fec!U$35)</f>
        <v>0.54789921126522645</v>
      </c>
      <c r="V145" s="279">
        <f>IF(V$35=0,0,V$35/ISI_fec!V$35)</f>
        <v>0.54762707116440523</v>
      </c>
      <c r="W145" s="279">
        <f>IF(W$35=0,0,W$35/ISI_fec!W$35)</f>
        <v>0.54498841582144175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0.58139342869839172</v>
      </c>
      <c r="C147" s="274">
        <f>IF(C$54=0,0,C$54/ISI_fec!C$54)</f>
        <v>0.58458858939405844</v>
      </c>
      <c r="D147" s="274">
        <f>IF(D$54=0,0,D$54/ISI_fec!D$54)</f>
        <v>0.58484482002624349</v>
      </c>
      <c r="E147" s="274">
        <f>IF(E$54=0,0,E$54/ISI_fec!E$54)</f>
        <v>0.58371792422387314</v>
      </c>
      <c r="F147" s="274">
        <f>IF(F$54=0,0,F$54/ISI_fec!F$54)</f>
        <v>0.58979127775016571</v>
      </c>
      <c r="G147" s="274">
        <f>IF(G$54=0,0,G$54/ISI_fec!G$54)</f>
        <v>0.59310167762195432</v>
      </c>
      <c r="H147" s="274">
        <f>IF(H$54=0,0,H$54/ISI_fec!H$54)</f>
        <v>0.59537415918296532</v>
      </c>
      <c r="I147" s="274">
        <f>IF(I$54=0,0,I$54/ISI_fec!I$54)</f>
        <v>0.59800169811150139</v>
      </c>
      <c r="J147" s="274">
        <f>IF(J$54=0,0,J$54/ISI_fec!J$54)</f>
        <v>0.5976979203577083</v>
      </c>
      <c r="K147" s="274">
        <f>IF(K$54=0,0,K$54/ISI_fec!K$54)</f>
        <v>0.59747503492838272</v>
      </c>
      <c r="L147" s="274">
        <f>IF(L$54=0,0,L$54/ISI_fec!L$54)</f>
        <v>0.59882895749784848</v>
      </c>
      <c r="M147" s="274">
        <f>IF(M$54=0,0,M$54/ISI_fec!M$54)</f>
        <v>0.60417775775123339</v>
      </c>
      <c r="N147" s="274">
        <f>IF(N$54=0,0,N$54/ISI_fec!N$54)</f>
        <v>0.60547458726669834</v>
      </c>
      <c r="O147" s="274">
        <f>IF(O$54=0,0,O$54/ISI_fec!O$54)</f>
        <v>0.60601867647046104</v>
      </c>
      <c r="P147" s="274">
        <f>IF(P$54=0,0,P$54/ISI_fec!P$54)</f>
        <v>0.6086610974558222</v>
      </c>
      <c r="Q147" s="274">
        <f>IF(Q$54=0,0,Q$54/ISI_fec!Q$54)</f>
        <v>0.60609023611730695</v>
      </c>
      <c r="R147" s="274">
        <f>IF(R$54=0,0,R$54/ISI_fec!R$54)</f>
        <v>0.60829870466802538</v>
      </c>
      <c r="S147" s="274">
        <f>IF(S$54=0,0,S$54/ISI_fec!S$54)</f>
        <v>0.62240572806389205</v>
      </c>
      <c r="T147" s="274">
        <f>IF(T$54=0,0,T$54/ISI_fec!T$54)</f>
        <v>0.62300177993425332</v>
      </c>
      <c r="U147" s="274">
        <f>IF(U$54=0,0,U$54/ISI_fec!U$54)</f>
        <v>0.62304102059245869</v>
      </c>
      <c r="V147" s="274">
        <f>IF(V$54=0,0,V$54/ISI_fec!V$54)</f>
        <v>0.62247031766806205</v>
      </c>
      <c r="W147" s="274">
        <f>IF(W$54=0,0,W$54/ISI_fec!W$54)</f>
        <v>0.63765328683716505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0.47863122560187127</v>
      </c>
      <c r="C148" s="275">
        <f>IF(C$55=0,0,C$55/ISI_fec!C$55)</f>
        <v>0.47863122560187144</v>
      </c>
      <c r="D148" s="275">
        <f>IF(D$55=0,0,D$55/ISI_fec!D$55)</f>
        <v>0.47863122560187155</v>
      </c>
      <c r="E148" s="275">
        <f>IF(E$55=0,0,E$55/ISI_fec!E$55)</f>
        <v>0.48089791958103145</v>
      </c>
      <c r="F148" s="275">
        <f>IF(F$55=0,0,F$55/ISI_fec!F$55)</f>
        <v>0.4834511952945742</v>
      </c>
      <c r="G148" s="275">
        <f>IF(G$55=0,0,G$55/ISI_fec!G$55)</f>
        <v>0.48345119529457442</v>
      </c>
      <c r="H148" s="275">
        <f>IF(H$55=0,0,H$55/ISI_fec!H$55)</f>
        <v>0.48721348791683156</v>
      </c>
      <c r="I148" s="275">
        <f>IF(I$55=0,0,I$55/ISI_fec!I$55)</f>
        <v>0.48721348791683144</v>
      </c>
      <c r="J148" s="275">
        <f>IF(J$55=0,0,J$55/ISI_fec!J$55)</f>
        <v>0.48721348791683128</v>
      </c>
      <c r="K148" s="275">
        <f>IF(K$55=0,0,K$55/ISI_fec!K$55)</f>
        <v>0.48721348791683167</v>
      </c>
      <c r="L148" s="275">
        <f>IF(L$55=0,0,L$55/ISI_fec!L$55)</f>
        <v>0.48721348791683139</v>
      </c>
      <c r="M148" s="275">
        <f>IF(M$55=0,0,M$55/ISI_fec!M$55)</f>
        <v>0.49349213912514817</v>
      </c>
      <c r="N148" s="275">
        <f>IF(N$55=0,0,N$55/ISI_fec!N$55)</f>
        <v>0.49443819672958977</v>
      </c>
      <c r="O148" s="275">
        <f>IF(O$55=0,0,O$55/ISI_fec!O$55)</f>
        <v>0.49443819672958994</v>
      </c>
      <c r="P148" s="275">
        <f>IF(P$55=0,0,P$55/ISI_fec!P$55)</f>
        <v>0.49443819672959027</v>
      </c>
      <c r="Q148" s="275">
        <f>IF(Q$55=0,0,Q$55/ISI_fec!Q$55)</f>
        <v>0.49443819672959005</v>
      </c>
      <c r="R148" s="275">
        <f>IF(R$55=0,0,R$55/ISI_fec!R$55)</f>
        <v>0.49443819672958988</v>
      </c>
      <c r="S148" s="275">
        <f>IF(S$55=0,0,S$55/ISI_fec!S$55)</f>
        <v>0.4999943770566313</v>
      </c>
      <c r="T148" s="275">
        <f>IF(T$55=0,0,T$55/ISI_fec!T$55)</f>
        <v>0.50499493935096795</v>
      </c>
      <c r="U148" s="275">
        <f>IF(U$55=0,0,U$55/ISI_fec!U$55)</f>
        <v>0.50714039560926016</v>
      </c>
      <c r="V148" s="275">
        <f>IF(V$55=0,0,V$55/ISI_fec!V$55)</f>
        <v>0.50714039560926039</v>
      </c>
      <c r="W148" s="275">
        <f>IF(W$55=0,0,W$55/ISI_fec!W$55)</f>
        <v>0.51142635604833431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0.12420655330990754</v>
      </c>
      <c r="C149" s="276">
        <f>IF(C$56=0,0,C$56/ISI_fec!C$56)</f>
        <v>0.12420655330990753</v>
      </c>
      <c r="D149" s="276">
        <f>IF(D$56=0,0,D$56/ISI_fec!D$56)</f>
        <v>0.1242065533099075</v>
      </c>
      <c r="E149" s="276">
        <f>IF(E$56=0,0,E$56/ISI_fec!E$56)</f>
        <v>0.12479476868638198</v>
      </c>
      <c r="F149" s="276">
        <f>IF(F$56=0,0,F$56/ISI_fec!F$56)</f>
        <v>0.12545735307090519</v>
      </c>
      <c r="G149" s="276">
        <f>IF(G$56=0,0,G$56/ISI_fec!G$56)</f>
        <v>0.12545735307090516</v>
      </c>
      <c r="H149" s="276">
        <f>IF(H$56=0,0,H$56/ISI_fec!H$56)</f>
        <v>0.12643368176439196</v>
      </c>
      <c r="I149" s="276">
        <f>IF(I$56=0,0,I$56/ISI_fec!I$56)</f>
        <v>0.12643368176439196</v>
      </c>
      <c r="J149" s="276">
        <f>IF(J$56=0,0,J$56/ISI_fec!J$56)</f>
        <v>0.12643368176439199</v>
      </c>
      <c r="K149" s="276">
        <f>IF(K$56=0,0,K$56/ISI_fec!K$56)</f>
        <v>0.12643368176439201</v>
      </c>
      <c r="L149" s="276">
        <f>IF(L$56=0,0,L$56/ISI_fec!L$56)</f>
        <v>0.12643368176439199</v>
      </c>
      <c r="M149" s="276">
        <f>IF(M$56=0,0,M$56/ISI_fec!M$56)</f>
        <v>0.12830852012073207</v>
      </c>
      <c r="N149" s="276">
        <f>IF(N$56=0,0,N$56/ISI_fec!N$56)</f>
        <v>0.1283085201207321</v>
      </c>
      <c r="O149" s="276">
        <f>IF(O$56=0,0,O$56/ISI_fec!O$56)</f>
        <v>0.12830852012073207</v>
      </c>
      <c r="P149" s="276">
        <f>IF(P$56=0,0,P$56/ISI_fec!P$56)</f>
        <v>0.1283085201207321</v>
      </c>
      <c r="Q149" s="276">
        <f>IF(Q$56=0,0,Q$56/ISI_fec!Q$56)</f>
        <v>0.1283085201207321</v>
      </c>
      <c r="R149" s="276">
        <f>IF(R$56=0,0,R$56/ISI_fec!R$56)</f>
        <v>0.12830852012073207</v>
      </c>
      <c r="S149" s="276">
        <f>IF(S$56=0,0,S$56/ISI_fec!S$56)</f>
        <v>0.13160478717960797</v>
      </c>
      <c r="T149" s="276">
        <f>IF(T$56=0,0,T$56/ISI_fec!T$56)</f>
        <v>0.13160478717960788</v>
      </c>
      <c r="U149" s="276">
        <f>IF(U$56=0,0,U$56/ISI_fec!U$56)</f>
        <v>0.13160478717960791</v>
      </c>
      <c r="V149" s="276">
        <f>IF(V$56=0,0,V$56/ISI_fec!V$56)</f>
        <v>0.13160478717960794</v>
      </c>
      <c r="W149" s="276">
        <f>IF(W$56=0,0,W$56/ISI_fec!W$56)</f>
        <v>0.13521969461690456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0.68728748584423649</v>
      </c>
      <c r="C150" s="276">
        <f>IF(C$57=0,0,C$57/ISI_fec!C$57)</f>
        <v>0.68728748584423638</v>
      </c>
      <c r="D150" s="276">
        <f>IF(D$57=0,0,D$57/ISI_fec!D$57)</f>
        <v>0.68728748584423649</v>
      </c>
      <c r="E150" s="276">
        <f>IF(E$57=0,0,E$57/ISI_fec!E$57)</f>
        <v>0.69054233074942684</v>
      </c>
      <c r="F150" s="276">
        <f>IF(F$57=0,0,F$57/ISI_fec!F$57)</f>
        <v>0.69420869088633863</v>
      </c>
      <c r="G150" s="276">
        <f>IF(G$57=0,0,G$57/ISI_fec!G$57)</f>
        <v>0.69420869088633852</v>
      </c>
      <c r="H150" s="276">
        <f>IF(H$57=0,0,H$57/ISI_fec!H$57)</f>
        <v>0.69961113121837082</v>
      </c>
      <c r="I150" s="276">
        <f>IF(I$57=0,0,I$57/ISI_fec!I$57)</f>
        <v>0.6996111312183706</v>
      </c>
      <c r="J150" s="276">
        <f>IF(J$57=0,0,J$57/ISI_fec!J$57)</f>
        <v>0.6996111312183706</v>
      </c>
      <c r="K150" s="276">
        <f>IF(K$57=0,0,K$57/ISI_fec!K$57)</f>
        <v>0.69961113121837071</v>
      </c>
      <c r="L150" s="276">
        <f>IF(L$57=0,0,L$57/ISI_fec!L$57)</f>
        <v>0.6996111312183706</v>
      </c>
      <c r="M150" s="276">
        <f>IF(M$57=0,0,M$57/ISI_fec!M$57)</f>
        <v>0.70626602001226668</v>
      </c>
      <c r="N150" s="276">
        <f>IF(N$57=0,0,N$57/ISI_fec!N$57)</f>
        <v>0.7099854062139761</v>
      </c>
      <c r="O150" s="276">
        <f>IF(O$57=0,0,O$57/ISI_fec!O$57)</f>
        <v>0.7099854062139761</v>
      </c>
      <c r="P150" s="276">
        <f>IF(P$57=0,0,P$57/ISI_fec!P$57)</f>
        <v>0.70998540621397632</v>
      </c>
      <c r="Q150" s="276">
        <f>IF(Q$57=0,0,Q$57/ISI_fec!Q$57)</f>
        <v>0.70998540621397621</v>
      </c>
      <c r="R150" s="276">
        <f>IF(R$57=0,0,R$57/ISI_fec!R$57)</f>
        <v>0.70998540621397621</v>
      </c>
      <c r="S150" s="276">
        <f>IF(S$57=0,0,S$57/ISI_fec!S$57)</f>
        <v>0.7156028675083117</v>
      </c>
      <c r="T150" s="276">
        <f>IF(T$57=0,0,T$57/ISI_fec!T$57)</f>
        <v>0.7206585826732137</v>
      </c>
      <c r="U150" s="276">
        <f>IF(U$57=0,0,U$57/ISI_fec!U$57)</f>
        <v>0.72520872632162525</v>
      </c>
      <c r="V150" s="276">
        <f>IF(V$57=0,0,V$57/ISI_fec!V$57)</f>
        <v>0.72822504848078429</v>
      </c>
      <c r="W150" s="276">
        <f>IF(W$57=0,0,W$57/ISI_fec!W$57)</f>
        <v>0.73201854554843881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0.47400292357075385</v>
      </c>
      <c r="C151" s="276">
        <f>IF(C$58=0,0,C$58/ISI_fec!C$58)</f>
        <v>0.47400292357075396</v>
      </c>
      <c r="D151" s="276">
        <f>IF(D$58=0,0,D$58/ISI_fec!D$58)</f>
        <v>0.47400292357075363</v>
      </c>
      <c r="E151" s="276">
        <f>IF(E$58=0,0,E$58/ISI_fec!E$58)</f>
        <v>0.47624769891237745</v>
      </c>
      <c r="F151" s="276">
        <f>IF(F$58=0,0,F$58/ISI_fec!F$58)</f>
        <v>0.4787762847800871</v>
      </c>
      <c r="G151" s="276">
        <f>IF(G$58=0,0,G$58/ISI_fec!G$58)</f>
        <v>0.47877628478008705</v>
      </c>
      <c r="H151" s="276">
        <f>IF(H$58=0,0,H$58/ISI_fec!H$58)</f>
        <v>0.48250219651941445</v>
      </c>
      <c r="I151" s="276">
        <f>IF(I$58=0,0,I$58/ISI_fec!I$58)</f>
        <v>0.48250219651941423</v>
      </c>
      <c r="J151" s="276">
        <f>IF(J$58=0,0,J$58/ISI_fec!J$58)</f>
        <v>0.48250219651941434</v>
      </c>
      <c r="K151" s="276">
        <f>IF(K$58=0,0,K$58/ISI_fec!K$58)</f>
        <v>0.48250219651941423</v>
      </c>
      <c r="L151" s="276">
        <f>IF(L$58=0,0,L$58/ISI_fec!L$58)</f>
        <v>0.48250219651941434</v>
      </c>
      <c r="M151" s="276">
        <f>IF(M$58=0,0,M$58/ISI_fec!M$58)</f>
        <v>0.48965704333261295</v>
      </c>
      <c r="N151" s="276">
        <f>IF(N$58=0,0,N$58/ISI_fec!N$58)</f>
        <v>0.48965704333261278</v>
      </c>
      <c r="O151" s="276">
        <f>IF(O$58=0,0,O$58/ISI_fec!O$58)</f>
        <v>0.48965704333261284</v>
      </c>
      <c r="P151" s="276">
        <f>IF(P$58=0,0,P$58/ISI_fec!P$58)</f>
        <v>0.48965704333261306</v>
      </c>
      <c r="Q151" s="276">
        <f>IF(Q$58=0,0,Q$58/ISI_fec!Q$58)</f>
        <v>0.48965704333261295</v>
      </c>
      <c r="R151" s="276">
        <f>IF(R$58=0,0,R$58/ISI_fec!R$58)</f>
        <v>0.48965704333261312</v>
      </c>
      <c r="S151" s="276">
        <f>IF(S$58=0,0,S$58/ISI_fec!S$58)</f>
        <v>0.50223641359239835</v>
      </c>
      <c r="T151" s="276">
        <f>IF(T$58=0,0,T$58/ISI_fec!T$58)</f>
        <v>0.50223641359239846</v>
      </c>
      <c r="U151" s="276">
        <f>IF(U$58=0,0,U$58/ISI_fec!U$58)</f>
        <v>0.50223641359239846</v>
      </c>
      <c r="V151" s="276">
        <f>IF(V$58=0,0,V$58/ISI_fec!V$58)</f>
        <v>0.50223641359239846</v>
      </c>
      <c r="W151" s="276">
        <f>IF(W$58=0,0,W$58/ISI_fec!W$58)</f>
        <v>0.51716499015838724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0.74346250124636681</v>
      </c>
      <c r="C152" s="277">
        <f>IF(C$59=0,0,C$59/ISI_fec!C$59)</f>
        <v>0.74749684181035936</v>
      </c>
      <c r="D152" s="277">
        <f>IF(D$59=0,0,D$59/ISI_fec!D$59)</f>
        <v>0.74898808664523142</v>
      </c>
      <c r="E152" s="277">
        <f>IF(E$59=0,0,E$59/ISI_fec!E$59)</f>
        <v>0.74752834722650874</v>
      </c>
      <c r="F152" s="277">
        <f>IF(F$59=0,0,F$59/ISI_fec!F$59)</f>
        <v>0.75608838485496177</v>
      </c>
      <c r="G152" s="277">
        <f>IF(G$59=0,0,G$59/ISI_fec!G$59)</f>
        <v>0.76651928507631018</v>
      </c>
      <c r="H152" s="277">
        <f>IF(H$59=0,0,H$59/ISI_fec!H$59)</f>
        <v>0.76681146494177066</v>
      </c>
      <c r="I152" s="277">
        <f>IF(I$59=0,0,I$59/ISI_fec!I$59)</f>
        <v>0.76664532024816356</v>
      </c>
      <c r="J152" s="277">
        <f>IF(J$59=0,0,J$59/ISI_fec!J$59)</f>
        <v>0.76603222257280712</v>
      </c>
      <c r="K152" s="277">
        <f>IF(K$59=0,0,K$59/ISI_fec!K$59)</f>
        <v>0.77163715382904874</v>
      </c>
      <c r="L152" s="277">
        <f>IF(L$59=0,0,L$59/ISI_fec!L$59)</f>
        <v>0.77036003400800046</v>
      </c>
      <c r="M152" s="277">
        <f>IF(M$59=0,0,M$59/ISI_fec!M$59)</f>
        <v>0.78182385297109691</v>
      </c>
      <c r="N152" s="277">
        <f>IF(N$59=0,0,N$59/ISI_fec!N$59)</f>
        <v>0.78411081066714106</v>
      </c>
      <c r="O152" s="277">
        <f>IF(O$59=0,0,O$59/ISI_fec!O$59)</f>
        <v>0.78395551956948628</v>
      </c>
      <c r="P152" s="277">
        <f>IF(P$59=0,0,P$59/ISI_fec!P$59)</f>
        <v>0.78648662897004362</v>
      </c>
      <c r="Q152" s="277">
        <f>IF(Q$59=0,0,Q$59/ISI_fec!Q$59)</f>
        <v>0.78176969695079068</v>
      </c>
      <c r="R152" s="277">
        <f>IF(R$59=0,0,R$59/ISI_fec!R$59)</f>
        <v>0.7868074572798337</v>
      </c>
      <c r="S152" s="277">
        <f>IF(S$59=0,0,S$59/ISI_fec!S$59)</f>
        <v>0.80453945236896163</v>
      </c>
      <c r="T152" s="277">
        <f>IF(T$59=0,0,T$59/ISI_fec!T$59)</f>
        <v>0.82586357058375648</v>
      </c>
      <c r="U152" s="277">
        <f>IF(U$59=0,0,U$59/ISI_fec!U$59)</f>
        <v>0.82693268025790245</v>
      </c>
      <c r="V152" s="277">
        <f>IF(V$59=0,0,V$59/ISI_fec!V$59)</f>
        <v>0.82335200747676507</v>
      </c>
      <c r="W152" s="277">
        <f>IF(W$59=0,0,W$59/ISI_fec!W$59)</f>
        <v>0.8524903094351437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0.44836708232905925</v>
      </c>
      <c r="C153" s="278">
        <f>IF(C$65=0,0,C$65/ISI_fec!C$65)</f>
        <v>0.4497257778194591</v>
      </c>
      <c r="D153" s="278">
        <f>IF(D$65=0,0,D$65/ISI_fec!D$65)</f>
        <v>0.44822291175979967</v>
      </c>
      <c r="E153" s="278">
        <f>IF(E$65=0,0,E$65/ISI_fec!E$65)</f>
        <v>0.44578084633420612</v>
      </c>
      <c r="F153" s="278">
        <f>IF(F$65=0,0,F$65/ISI_fec!F$65)</f>
        <v>0.44817882220623317</v>
      </c>
      <c r="G153" s="278">
        <f>IF(G$65=0,0,G$65/ISI_fec!G$65)</f>
        <v>0.44687691000154861</v>
      </c>
      <c r="H153" s="278">
        <f>IF(H$65=0,0,H$65/ISI_fec!H$65)</f>
        <v>0.45151316635004302</v>
      </c>
      <c r="I153" s="278">
        <f>IF(I$65=0,0,I$65/ISI_fec!I$65)</f>
        <v>0.45431047633479288</v>
      </c>
      <c r="J153" s="278">
        <f>IF(J$65=0,0,J$65/ISI_fec!J$65)</f>
        <v>0.45487965969250188</v>
      </c>
      <c r="K153" s="278">
        <f>IF(K$65=0,0,K$65/ISI_fec!K$65)</f>
        <v>0.45161912198562387</v>
      </c>
      <c r="L153" s="278">
        <f>IF(L$65=0,0,L$65/ISI_fec!L$65)</f>
        <v>0.45395023224767778</v>
      </c>
      <c r="M153" s="278">
        <f>IF(M$65=0,0,M$65/ISI_fec!M$65)</f>
        <v>0.45468983308149835</v>
      </c>
      <c r="N153" s="278">
        <f>IF(N$65=0,0,N$65/ISI_fec!N$65)</f>
        <v>0.45549918779301879</v>
      </c>
      <c r="O153" s="278">
        <f>IF(O$65=0,0,O$65/ISI_fec!O$65)</f>
        <v>0.45499855967689179</v>
      </c>
      <c r="P153" s="278">
        <f>IF(P$65=0,0,P$65/ISI_fec!P$65)</f>
        <v>0.45716495628366244</v>
      </c>
      <c r="Q153" s="278">
        <f>IF(Q$65=0,0,Q$65/ISI_fec!Q$65)</f>
        <v>0.45513373615505442</v>
      </c>
      <c r="R153" s="278">
        <f>IF(R$65=0,0,R$65/ISI_fec!R$65)</f>
        <v>0.45489528333756096</v>
      </c>
      <c r="S153" s="278">
        <f>IF(S$65=0,0,S$65/ISI_fec!S$65)</f>
        <v>0.46800438161519475</v>
      </c>
      <c r="T153" s="278">
        <f>IF(T$65=0,0,T$65/ISI_fec!T$65)</f>
        <v>0.46921195743126831</v>
      </c>
      <c r="U153" s="278">
        <f>IF(U$65=0,0,U$65/ISI_fec!U$65)</f>
        <v>0.46916391613048125</v>
      </c>
      <c r="V153" s="278">
        <f>IF(V$65=0,0,V$65/ISI_fec!V$65)</f>
        <v>0.47143321717919545</v>
      </c>
      <c r="W153" s="278">
        <f>IF(W$65=0,0,W$65/ISI_fec!W$65)</f>
        <v>0.48351953674408094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0.68643740906551742</v>
      </c>
      <c r="C154" s="278">
        <f>IF(C$71=0,0,C$71/ISI_fec!C$71)</f>
        <v>0.68643740906551765</v>
      </c>
      <c r="D154" s="278">
        <f>IF(D$71=0,0,D$71/ISI_fec!D$71)</f>
        <v>0.68643740906551765</v>
      </c>
      <c r="E154" s="278">
        <f>IF(E$71=0,0,E$71/ISI_fec!E$71)</f>
        <v>0.68968822819091513</v>
      </c>
      <c r="F154" s="278">
        <f>IF(F$71=0,0,F$71/ISI_fec!F$71)</f>
        <v>0.69335005356227553</v>
      </c>
      <c r="G154" s="278">
        <f>IF(G$71=0,0,G$71/ISI_fec!G$71)</f>
        <v>0.69335005356227575</v>
      </c>
      <c r="H154" s="278">
        <f>IF(H$71=0,0,H$71/ISI_fec!H$71)</f>
        <v>0.69874581184470064</v>
      </c>
      <c r="I154" s="278">
        <f>IF(I$71=0,0,I$71/ISI_fec!I$71)</f>
        <v>0.69874581184470064</v>
      </c>
      <c r="J154" s="278">
        <f>IF(J$71=0,0,J$71/ISI_fec!J$71)</f>
        <v>0.69874581184470053</v>
      </c>
      <c r="K154" s="278">
        <f>IF(K$71=0,0,K$71/ISI_fec!K$71)</f>
        <v>0.69874581184470042</v>
      </c>
      <c r="L154" s="278">
        <f>IF(L$71=0,0,L$71/ISI_fec!L$71)</f>
        <v>0.69874581184470075</v>
      </c>
      <c r="M154" s="278">
        <f>IF(M$71=0,0,M$71/ISI_fec!M$71)</f>
        <v>0.70910725533900332</v>
      </c>
      <c r="N154" s="278">
        <f>IF(N$71=0,0,N$71/ISI_fec!N$71)</f>
        <v>0.70910725533900354</v>
      </c>
      <c r="O154" s="278">
        <f>IF(O$71=0,0,O$71/ISI_fec!O$71)</f>
        <v>0.70910725533900354</v>
      </c>
      <c r="P154" s="278">
        <f>IF(P$71=0,0,P$71/ISI_fec!P$71)</f>
        <v>0.70910725533900376</v>
      </c>
      <c r="Q154" s="278">
        <f>IF(Q$71=0,0,Q$71/ISI_fec!Q$71)</f>
        <v>0.70910725533900376</v>
      </c>
      <c r="R154" s="278">
        <f>IF(R$71=0,0,R$71/ISI_fec!R$71)</f>
        <v>0.70910725533900354</v>
      </c>
      <c r="S154" s="278">
        <f>IF(S$71=0,0,S$71/ISI_fec!S$71)</f>
        <v>0.72569652980510324</v>
      </c>
      <c r="T154" s="278">
        <f>IF(T$71=0,0,T$71/ISI_fec!T$71)</f>
        <v>0.72732433776489736</v>
      </c>
      <c r="U154" s="278">
        <f>IF(U$71=0,0,U$71/ISI_fec!U$71)</f>
        <v>0.72732433776489724</v>
      </c>
      <c r="V154" s="278">
        <f>IF(V$71=0,0,V$71/ISI_fec!V$71)</f>
        <v>0.72732433776489702</v>
      </c>
      <c r="W154" s="278">
        <f>IF(W$71=0,0,W$71/ISI_fec!W$71)</f>
        <v>0.74209190398840763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0.544450340360777</v>
      </c>
      <c r="C155" s="278">
        <f>IF(C$72=0,0,C$72/ISI_fec!C$72)</f>
        <v>0.54738688431364857</v>
      </c>
      <c r="D155" s="278">
        <f>IF(D$72=0,0,D$72/ISI_fec!D$72)</f>
        <v>0.5485937689974334</v>
      </c>
      <c r="E155" s="278">
        <f>IF(E$72=0,0,E$72/ISI_fec!E$72)</f>
        <v>0.54779814080246536</v>
      </c>
      <c r="F155" s="278">
        <f>IF(F$72=0,0,F$72/ISI_fec!F$72)</f>
        <v>0.55390034784551978</v>
      </c>
      <c r="G155" s="278">
        <f>IF(G$72=0,0,G$72/ISI_fec!G$72)</f>
        <v>0.56169430409116561</v>
      </c>
      <c r="H155" s="278">
        <f>IF(H$72=0,0,H$72/ISI_fec!H$72)</f>
        <v>0.56184644250708293</v>
      </c>
      <c r="I155" s="278">
        <f>IF(I$72=0,0,I$72/ISI_fec!I$72)</f>
        <v>0.56178677625907669</v>
      </c>
      <c r="J155" s="278">
        <f>IF(J$72=0,0,J$72/ISI_fec!J$72)</f>
        <v>0.56029442725835443</v>
      </c>
      <c r="K155" s="278">
        <f>IF(K$72=0,0,K$72/ISI_fec!K$72)</f>
        <v>0.56401166175565842</v>
      </c>
      <c r="L155" s="278">
        <f>IF(L$72=0,0,L$72/ISI_fec!L$72)</f>
        <v>0.56304255943572357</v>
      </c>
      <c r="M155" s="278">
        <f>IF(M$72=0,0,M$72/ISI_fec!M$72)</f>
        <v>0.57164065101720207</v>
      </c>
      <c r="N155" s="278">
        <f>IF(N$72=0,0,N$72/ISI_fec!N$72)</f>
        <v>0.57281541762162203</v>
      </c>
      <c r="O155" s="278">
        <f>IF(O$72=0,0,O$72/ISI_fec!O$72)</f>
        <v>0.57466632855593902</v>
      </c>
      <c r="P155" s="278">
        <f>IF(P$72=0,0,P$72/ISI_fec!P$72)</f>
        <v>0.57648706893960233</v>
      </c>
      <c r="Q155" s="278">
        <f>IF(Q$72=0,0,Q$72/ISI_fec!Q$72)</f>
        <v>0.57331993007944781</v>
      </c>
      <c r="R155" s="278">
        <f>IF(R$72=0,0,R$72/ISI_fec!R$72)</f>
        <v>0.57672591301512255</v>
      </c>
      <c r="S155" s="278">
        <f>IF(S$72=0,0,S$72/ISI_fec!S$72)</f>
        <v>0.58965277516648695</v>
      </c>
      <c r="T155" s="278">
        <f>IF(T$72=0,0,T$72/ISI_fec!T$72)</f>
        <v>0.58961575413092382</v>
      </c>
      <c r="U155" s="278">
        <f>IF(U$72=0,0,U$72/ISI_fec!U$72)</f>
        <v>0.58941926092189201</v>
      </c>
      <c r="V155" s="278">
        <f>IF(V$72=0,0,V$72/ISI_fec!V$72)</f>
        <v>0.58680902676876134</v>
      </c>
      <c r="W155" s="278">
        <f>IF(W$72=0,0,W$72/ISI_fec!W$72)</f>
        <v>0.60641751678373668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0.51719892413417179</v>
      </c>
      <c r="C156" s="279">
        <f>IF(C$79=0,0,C$79/ISI_fec!C$79)</f>
        <v>0.51911282785569945</v>
      </c>
      <c r="D156" s="279">
        <f>IF(D$79=0,0,D$79/ISI_fec!D$79)</f>
        <v>0.51893708344970535</v>
      </c>
      <c r="E156" s="279">
        <f>IF(E$79=0,0,E$79/ISI_fec!E$79)</f>
        <v>0.51684865799995772</v>
      </c>
      <c r="F156" s="279">
        <f>IF(F$79=0,0,F$79/ISI_fec!F$79)</f>
        <v>0.52091158728177556</v>
      </c>
      <c r="G156" s="279">
        <f>IF(G$79=0,0,G$79/ISI_fec!G$79)</f>
        <v>0.52653419351448227</v>
      </c>
      <c r="H156" s="279">
        <f>IF(H$79=0,0,H$79/ISI_fec!H$79)</f>
        <v>0.52834887567429567</v>
      </c>
      <c r="I156" s="279">
        <f>IF(I$79=0,0,I$79/ISI_fec!I$79)</f>
        <v>0.52946467285052645</v>
      </c>
      <c r="J156" s="279">
        <f>IF(J$79=0,0,J$79/ISI_fec!J$79)</f>
        <v>0.52846916996476889</v>
      </c>
      <c r="K156" s="279">
        <f>IF(K$79=0,0,K$79/ISI_fec!K$79)</f>
        <v>0.5315038125089917</v>
      </c>
      <c r="L156" s="279">
        <f>IF(L$79=0,0,L$79/ISI_fec!L$79)</f>
        <v>0.53212465186625468</v>
      </c>
      <c r="M156" s="279">
        <f>IF(M$79=0,0,M$79/ISI_fec!M$79)</f>
        <v>0.53756937601649124</v>
      </c>
      <c r="N156" s="279">
        <f>IF(N$79=0,0,N$79/ISI_fec!N$79)</f>
        <v>0.54095260262295541</v>
      </c>
      <c r="O156" s="279">
        <f>IF(O$79=0,0,O$79/ISI_fec!O$79)</f>
        <v>0.53947488386000197</v>
      </c>
      <c r="P156" s="279">
        <f>IF(P$79=0,0,P$79/ISI_fec!P$79)</f>
        <v>0.54183042357248634</v>
      </c>
      <c r="Q156" s="279">
        <f>IF(Q$79=0,0,Q$79/ISI_fec!Q$79)</f>
        <v>0.53829256650573409</v>
      </c>
      <c r="R156" s="279">
        <f>IF(R$79=0,0,R$79/ISI_fec!R$79)</f>
        <v>0.53966225223601538</v>
      </c>
      <c r="S156" s="279">
        <f>IF(S$79=0,0,S$79/ISI_fec!S$79)</f>
        <v>0.55263295384067557</v>
      </c>
      <c r="T156" s="279">
        <f>IF(T$79=0,0,T$79/ISI_fec!T$79)</f>
        <v>0.55381501533681277</v>
      </c>
      <c r="U156" s="279">
        <f>IF(U$79=0,0,U$79/ISI_fec!U$79)</f>
        <v>0.55406302654360806</v>
      </c>
      <c r="V156" s="279">
        <f>IF(V$79=0,0,V$79/ISI_fec!V$79)</f>
        <v>0.5538888374715033</v>
      </c>
      <c r="W156" s="279">
        <f>IF(W$79=0,0,W$79/ISI_fec!W$79)</f>
        <v>0.56717410692237313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DE: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52670.738516320926</v>
      </c>
      <c r="C5" s="225">
        <f t="shared" si="0"/>
        <v>46930.237556253072</v>
      </c>
      <c r="D5" s="225">
        <f t="shared" si="0"/>
        <v>45561.047270682408</v>
      </c>
      <c r="E5" s="225">
        <f t="shared" si="0"/>
        <v>51728.430248804128</v>
      </c>
      <c r="F5" s="225">
        <f t="shared" si="0"/>
        <v>49744.11679465296</v>
      </c>
      <c r="G5" s="225">
        <f t="shared" si="0"/>
        <v>47022.765907899106</v>
      </c>
      <c r="H5" s="225">
        <f t="shared" si="0"/>
        <v>51267.724447100714</v>
      </c>
      <c r="I5" s="225">
        <f t="shared" si="0"/>
        <v>43019.812701840419</v>
      </c>
      <c r="J5" s="225">
        <f t="shared" si="0"/>
        <v>42264.349151062255</v>
      </c>
      <c r="K5" s="225">
        <f t="shared" si="0"/>
        <v>32233.315293045001</v>
      </c>
      <c r="L5" s="225">
        <f t="shared" si="0"/>
        <v>41365.890004762739</v>
      </c>
      <c r="M5" s="225">
        <f t="shared" si="0"/>
        <v>42313.115339091448</v>
      </c>
      <c r="N5" s="225">
        <f t="shared" si="0"/>
        <v>39594.645166137154</v>
      </c>
      <c r="O5" s="225">
        <f t="shared" si="0"/>
        <v>39681.999178181417</v>
      </c>
      <c r="P5" s="225">
        <f t="shared" si="0"/>
        <v>39630.764842261095</v>
      </c>
      <c r="Q5" s="225">
        <f t="shared" si="0"/>
        <v>41281.982815245065</v>
      </c>
      <c r="R5" s="225">
        <f t="shared" si="0"/>
        <v>40579.631608191456</v>
      </c>
      <c r="S5" s="225">
        <f t="shared" si="0"/>
        <v>44261.304651343977</v>
      </c>
      <c r="T5" s="225">
        <f t="shared" si="0"/>
        <v>45377.165030731092</v>
      </c>
      <c r="U5" s="225">
        <f t="shared" si="0"/>
        <v>40758.151001989172</v>
      </c>
      <c r="V5" s="225">
        <f t="shared" si="0"/>
        <v>35484.803544707822</v>
      </c>
      <c r="W5" s="225">
        <f t="shared" si="0"/>
        <v>38246.169227930783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16.978600910590998</v>
      </c>
      <c r="C10" s="262">
        <v>16.046737929673888</v>
      </c>
      <c r="D10" s="262">
        <v>16.04396335828471</v>
      </c>
      <c r="E10" s="262">
        <v>18.421577648932669</v>
      </c>
      <c r="F10" s="262">
        <v>17.586322242298831</v>
      </c>
      <c r="G10" s="262">
        <v>14.406753217630699</v>
      </c>
      <c r="H10" s="262">
        <v>17.231485453682559</v>
      </c>
      <c r="I10" s="262">
        <v>16.37657652553375</v>
      </c>
      <c r="J10" s="262">
        <v>16.472618796735659</v>
      </c>
      <c r="K10" s="262">
        <v>11.279613170577701</v>
      </c>
      <c r="L10" s="262">
        <v>14.87182854673145</v>
      </c>
      <c r="M10" s="262">
        <v>15.17070457715101</v>
      </c>
      <c r="N10" s="262">
        <v>13.83721001788334</v>
      </c>
      <c r="O10" s="262">
        <v>13.444996431085389</v>
      </c>
      <c r="P10" s="262">
        <v>13.09489667382902</v>
      </c>
      <c r="Q10" s="262">
        <v>14.28154136166175</v>
      </c>
      <c r="R10" s="262">
        <v>13.577263067907539</v>
      </c>
      <c r="S10" s="262">
        <v>13.94143165722314</v>
      </c>
      <c r="T10" s="262">
        <v>13.201976164583821</v>
      </c>
      <c r="U10" s="262">
        <v>12.20674614677778</v>
      </c>
      <c r="V10" s="262">
        <v>11.481027397380171</v>
      </c>
      <c r="W10" s="262">
        <v>11.74843977344724</v>
      </c>
      <c r="DA10" s="68" t="s">
        <v>349</v>
      </c>
    </row>
    <row r="11" spans="1:105" ht="12" customHeight="1" x14ac:dyDescent="0.25">
      <c r="A11" s="37" t="s">
        <v>160</v>
      </c>
      <c r="B11" s="228">
        <v>0.47149134146179311</v>
      </c>
      <c r="C11" s="228">
        <v>0.32609715397489819</v>
      </c>
      <c r="D11" s="228">
        <v>0.31288258710037831</v>
      </c>
      <c r="E11" s="228">
        <v>0.58435643744814192</v>
      </c>
      <c r="F11" s="228">
        <v>0.45516162208821048</v>
      </c>
      <c r="G11" s="228">
        <v>0.41329698899022849</v>
      </c>
      <c r="H11" s="228">
        <v>0.39777839763314771</v>
      </c>
      <c r="I11" s="228">
        <v>0.35839418142013563</v>
      </c>
      <c r="J11" s="228">
        <v>0.40106398797907922</v>
      </c>
      <c r="K11" s="228">
        <v>0.29183148102693968</v>
      </c>
      <c r="L11" s="228">
        <v>0.39726886203764589</v>
      </c>
      <c r="M11" s="228">
        <v>0.26009242500292418</v>
      </c>
      <c r="N11" s="228">
        <v>0.28687579243403372</v>
      </c>
      <c r="O11" s="228">
        <v>0.25637362471479408</v>
      </c>
      <c r="P11" s="228">
        <v>0.24999151591839519</v>
      </c>
      <c r="Q11" s="228">
        <v>1.0347271189125899</v>
      </c>
      <c r="R11" s="228">
        <v>0.27622096496537712</v>
      </c>
      <c r="S11" s="228">
        <v>0.28714248158623268</v>
      </c>
      <c r="T11" s="228">
        <v>0.1241620443551459</v>
      </c>
      <c r="U11" s="228">
        <v>0.1235684615972729</v>
      </c>
      <c r="V11" s="228">
        <v>0.1088591641399846</v>
      </c>
      <c r="W11" s="228">
        <v>0.19255500781254811</v>
      </c>
      <c r="DA11" s="69" t="s">
        <v>350</v>
      </c>
    </row>
    <row r="12" spans="1:105" ht="12" customHeight="1" x14ac:dyDescent="0.25">
      <c r="A12" s="37" t="s">
        <v>162</v>
      </c>
      <c r="B12" s="228">
        <v>16.507109569129209</v>
      </c>
      <c r="C12" s="228">
        <v>15.720640775698991</v>
      </c>
      <c r="D12" s="228">
        <v>15.731080771184329</v>
      </c>
      <c r="E12" s="228">
        <v>17.837221211484518</v>
      </c>
      <c r="F12" s="228">
        <v>17.131160620210629</v>
      </c>
      <c r="G12" s="228">
        <v>13.99345622864047</v>
      </c>
      <c r="H12" s="228">
        <v>16.833707056049409</v>
      </c>
      <c r="I12" s="228">
        <v>16.018182344113619</v>
      </c>
      <c r="J12" s="228">
        <v>16.071554808756581</v>
      </c>
      <c r="K12" s="228">
        <v>10.98778168955076</v>
      </c>
      <c r="L12" s="228">
        <v>14.47455968469381</v>
      </c>
      <c r="M12" s="228">
        <v>14.910612152148079</v>
      </c>
      <c r="N12" s="228">
        <v>13.5503342254493</v>
      </c>
      <c r="O12" s="228">
        <v>13.188622806370599</v>
      </c>
      <c r="P12" s="228">
        <v>12.84490515791062</v>
      </c>
      <c r="Q12" s="228">
        <v>13.24681424274916</v>
      </c>
      <c r="R12" s="228">
        <v>13.30104210294216</v>
      </c>
      <c r="S12" s="228">
        <v>13.654289175636899</v>
      </c>
      <c r="T12" s="228">
        <v>13.07781412022868</v>
      </c>
      <c r="U12" s="228">
        <v>12.0831776851805</v>
      </c>
      <c r="V12" s="228">
        <v>11.372168233240179</v>
      </c>
      <c r="W12" s="228">
        <v>11.555884765634691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8581.6538314871705</v>
      </c>
      <c r="C16" s="263">
        <v>7638.6693385873687</v>
      </c>
      <c r="D16" s="263">
        <v>7675.2418735576748</v>
      </c>
      <c r="E16" s="263">
        <v>8368.0105658561642</v>
      </c>
      <c r="F16" s="263">
        <v>7926.7026330931203</v>
      </c>
      <c r="G16" s="263">
        <v>7531.4380464897422</v>
      </c>
      <c r="H16" s="263">
        <v>8435.9627893073302</v>
      </c>
      <c r="I16" s="263">
        <v>6817.1289172859297</v>
      </c>
      <c r="J16" s="263">
        <v>6936.4599286501361</v>
      </c>
      <c r="K16" s="263">
        <v>5441.5203057223016</v>
      </c>
      <c r="L16" s="263">
        <v>6943.9684932588834</v>
      </c>
      <c r="M16" s="263">
        <v>7564.0183046083066</v>
      </c>
      <c r="N16" s="263">
        <v>6956.3631220726984</v>
      </c>
      <c r="O16" s="263">
        <v>6868.1677351941053</v>
      </c>
      <c r="P16" s="263">
        <v>6419.414650672511</v>
      </c>
      <c r="Q16" s="263">
        <v>7034.8070230530702</v>
      </c>
      <c r="R16" s="263">
        <v>6296.1924058738168</v>
      </c>
      <c r="S16" s="263">
        <v>6458.2796595313666</v>
      </c>
      <c r="T16" s="263">
        <v>7346.4215259090224</v>
      </c>
      <c r="U16" s="263">
        <v>6549.1096518281402</v>
      </c>
      <c r="V16" s="263">
        <v>5760.9193053305662</v>
      </c>
      <c r="W16" s="263">
        <v>5953.5652973979213</v>
      </c>
      <c r="DA16" s="70" t="s">
        <v>355</v>
      </c>
    </row>
    <row r="17" spans="1:105" ht="12" customHeight="1" x14ac:dyDescent="0.25">
      <c r="A17" s="18" t="s">
        <v>30</v>
      </c>
      <c r="B17" s="232">
        <v>183.8864809362199</v>
      </c>
      <c r="C17" s="232">
        <v>176.733839165886</v>
      </c>
      <c r="D17" s="232">
        <v>354.89086594062258</v>
      </c>
      <c r="E17" s="232">
        <v>1041.517120714929</v>
      </c>
      <c r="F17" s="232">
        <v>994.8623720116542</v>
      </c>
      <c r="G17" s="232">
        <v>862.9547117317743</v>
      </c>
      <c r="H17" s="232">
        <v>949.95467251428431</v>
      </c>
      <c r="I17" s="232">
        <v>794.51784181504831</v>
      </c>
      <c r="J17" s="232">
        <v>709.61053418855954</v>
      </c>
      <c r="K17" s="232">
        <v>640.68469098220135</v>
      </c>
      <c r="L17" s="232">
        <v>649.2907452014573</v>
      </c>
      <c r="M17" s="232">
        <v>1254.9151791587551</v>
      </c>
      <c r="N17" s="232">
        <v>1019.647879332774</v>
      </c>
      <c r="O17" s="232">
        <v>1077.5643812977989</v>
      </c>
      <c r="P17" s="232">
        <v>861.67153696252637</v>
      </c>
      <c r="Q17" s="232">
        <v>1072.536026352157</v>
      </c>
      <c r="R17" s="232">
        <v>1160.1627600200629</v>
      </c>
      <c r="S17" s="232">
        <v>1061.0282358829829</v>
      </c>
      <c r="T17" s="232">
        <v>856.05716620862961</v>
      </c>
      <c r="U17" s="232">
        <v>792.87648101514048</v>
      </c>
      <c r="V17" s="232">
        <v>568.90632719619032</v>
      </c>
      <c r="W17" s="232">
        <v>786.52258728294805</v>
      </c>
      <c r="DA17" s="71" t="s">
        <v>356</v>
      </c>
    </row>
    <row r="18" spans="1:105" ht="12" customHeight="1" x14ac:dyDescent="0.25">
      <c r="A18" s="18" t="s">
        <v>70</v>
      </c>
      <c r="B18" s="232">
        <v>6.6729154137878526</v>
      </c>
      <c r="C18" s="232">
        <v>4.5610152957308507</v>
      </c>
      <c r="D18" s="232">
        <v>4.0850039628148638</v>
      </c>
      <c r="E18" s="232">
        <v>3.1411571505519089</v>
      </c>
      <c r="F18" s="232">
        <v>3.40816207873578</v>
      </c>
      <c r="G18" s="232">
        <v>2.4670303021634421</v>
      </c>
      <c r="H18" s="232">
        <v>4.7789544824905477</v>
      </c>
      <c r="I18" s="232">
        <v>4.0641915805754696</v>
      </c>
      <c r="J18" s="232">
        <v>2.6325525759910779</v>
      </c>
      <c r="K18" s="232">
        <v>1.6642664864220269</v>
      </c>
      <c r="L18" s="232">
        <v>2.1917674021877369</v>
      </c>
      <c r="M18" s="232">
        <v>0.8169344408785455</v>
      </c>
      <c r="N18" s="232">
        <v>3.2138683757993052</v>
      </c>
      <c r="O18" s="232">
        <v>0</v>
      </c>
      <c r="P18" s="232">
        <v>0</v>
      </c>
      <c r="Q18" s="232">
        <v>0</v>
      </c>
      <c r="R18" s="232">
        <v>0</v>
      </c>
      <c r="S18" s="232">
        <v>1.251125269704092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682.53363247818913</v>
      </c>
      <c r="C19" s="232">
        <v>704.36531673730633</v>
      </c>
      <c r="D19" s="232">
        <v>700.29706103023068</v>
      </c>
      <c r="E19" s="232">
        <v>755.62578735888314</v>
      </c>
      <c r="F19" s="232">
        <v>731.92357758695641</v>
      </c>
      <c r="G19" s="232">
        <v>572.50342633200944</v>
      </c>
      <c r="H19" s="232">
        <v>714.86328338889916</v>
      </c>
      <c r="I19" s="232">
        <v>764.50014255044664</v>
      </c>
      <c r="J19" s="232">
        <v>757.62984676223437</v>
      </c>
      <c r="K19" s="232">
        <v>479.4503034740265</v>
      </c>
      <c r="L19" s="232">
        <v>660.18000020180807</v>
      </c>
      <c r="M19" s="232">
        <v>599.36381890803375</v>
      </c>
      <c r="N19" s="232">
        <v>541.29268164770087</v>
      </c>
      <c r="O19" s="232">
        <v>531.12249059735473</v>
      </c>
      <c r="P19" s="232">
        <v>548.02222953159776</v>
      </c>
      <c r="Q19" s="232">
        <v>538.04079309965766</v>
      </c>
      <c r="R19" s="232">
        <v>558.44247108175875</v>
      </c>
      <c r="S19" s="232">
        <v>590.10501500776809</v>
      </c>
      <c r="T19" s="232">
        <v>573.58417651913169</v>
      </c>
      <c r="U19" s="232">
        <v>529.18432133862188</v>
      </c>
      <c r="V19" s="232">
        <v>516.02508439504061</v>
      </c>
      <c r="W19" s="232">
        <v>522.75214406012162</v>
      </c>
      <c r="DA19" s="71" t="s">
        <v>358</v>
      </c>
    </row>
    <row r="20" spans="1:105" ht="12" customHeight="1" x14ac:dyDescent="0.25">
      <c r="A20" s="18" t="s">
        <v>36</v>
      </c>
      <c r="B20" s="232">
        <v>7708.5608026589744</v>
      </c>
      <c r="C20" s="232">
        <v>6753.0091673884453</v>
      </c>
      <c r="D20" s="232">
        <v>6615.9689426240066</v>
      </c>
      <c r="E20" s="232">
        <v>6567.7265006318003</v>
      </c>
      <c r="F20" s="232">
        <v>6196.5085214157734</v>
      </c>
      <c r="G20" s="232">
        <v>6093.5128781237954</v>
      </c>
      <c r="H20" s="232">
        <v>6766.365878921657</v>
      </c>
      <c r="I20" s="232">
        <v>5254.0467413398592</v>
      </c>
      <c r="J20" s="232">
        <v>5466.5869951233517</v>
      </c>
      <c r="K20" s="232">
        <v>4319.7210447796506</v>
      </c>
      <c r="L20" s="232">
        <v>5632.3059804534296</v>
      </c>
      <c r="M20" s="232">
        <v>5708.9223721006392</v>
      </c>
      <c r="N20" s="232">
        <v>5392.2086927164246</v>
      </c>
      <c r="O20" s="232">
        <v>5259.4808632989516</v>
      </c>
      <c r="P20" s="232">
        <v>5009.7208841783868</v>
      </c>
      <c r="Q20" s="232">
        <v>5424.2302036012561</v>
      </c>
      <c r="R20" s="232">
        <v>4577.5871747719948</v>
      </c>
      <c r="S20" s="232">
        <v>4805.8952833709109</v>
      </c>
      <c r="T20" s="232">
        <v>5916.7801831812612</v>
      </c>
      <c r="U20" s="232">
        <v>5227.0488494743777</v>
      </c>
      <c r="V20" s="232">
        <v>4675.987893739335</v>
      </c>
      <c r="W20" s="232">
        <v>4644.2905660548522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17468.02954894217</v>
      </c>
      <c r="C22" s="263">
        <v>15946.22864506808</v>
      </c>
      <c r="D22" s="263">
        <v>16108.4902477899</v>
      </c>
      <c r="E22" s="263">
        <v>17578.049393205209</v>
      </c>
      <c r="F22" s="263">
        <v>16313.374984272459</v>
      </c>
      <c r="G22" s="263">
        <v>15832.32605424577</v>
      </c>
      <c r="H22" s="263">
        <v>17937.50074696977</v>
      </c>
      <c r="I22" s="263">
        <v>14824.66865965507</v>
      </c>
      <c r="J22" s="263">
        <v>14750.91462020972</v>
      </c>
      <c r="K22" s="263">
        <v>11635.93711214669</v>
      </c>
      <c r="L22" s="263">
        <v>14845.351446877159</v>
      </c>
      <c r="M22" s="263">
        <v>15809.392580270591</v>
      </c>
      <c r="N22" s="263">
        <v>14545.00373184152</v>
      </c>
      <c r="O22" s="263">
        <v>14405.9724027147</v>
      </c>
      <c r="P22" s="263">
        <v>13682.274535869659</v>
      </c>
      <c r="Q22" s="263">
        <v>14670.24205764522</v>
      </c>
      <c r="R22" s="263">
        <v>13356.72354289169</v>
      </c>
      <c r="S22" s="263">
        <v>13694.75042363395</v>
      </c>
      <c r="T22" s="263">
        <v>15415.218843744</v>
      </c>
      <c r="U22" s="263">
        <v>13720.05317587902</v>
      </c>
      <c r="V22" s="263">
        <v>12063.21626652039</v>
      </c>
      <c r="W22" s="263">
        <v>12557.390953827</v>
      </c>
      <c r="DA22" s="70" t="s">
        <v>361</v>
      </c>
    </row>
    <row r="23" spans="1:105" ht="12" customHeight="1" x14ac:dyDescent="0.25">
      <c r="A23" s="18" t="s">
        <v>30</v>
      </c>
      <c r="B23" s="232">
        <v>273.66572540094222</v>
      </c>
      <c r="C23" s="232">
        <v>287.34883625467648</v>
      </c>
      <c r="D23" s="232">
        <v>578.84277995386924</v>
      </c>
      <c r="E23" s="232">
        <v>1576.6347544220239</v>
      </c>
      <c r="F23" s="232">
        <v>1915.4679554099191</v>
      </c>
      <c r="G23" s="232">
        <v>1686.8247875913171</v>
      </c>
      <c r="H23" s="232">
        <v>1578.705844472511</v>
      </c>
      <c r="I23" s="232">
        <v>1482.3693217121511</v>
      </c>
      <c r="J23" s="232">
        <v>1463.0407947888771</v>
      </c>
      <c r="K23" s="232">
        <v>1288.958624236129</v>
      </c>
      <c r="L23" s="232">
        <v>1322.861966405904</v>
      </c>
      <c r="M23" s="232">
        <v>2426.3374017251208</v>
      </c>
      <c r="N23" s="232">
        <v>2086.5187068425921</v>
      </c>
      <c r="O23" s="232">
        <v>2138.0693215381011</v>
      </c>
      <c r="P23" s="232">
        <v>1816.1683411437471</v>
      </c>
      <c r="Q23" s="232">
        <v>2236.6445974380781</v>
      </c>
      <c r="R23" s="232">
        <v>2461.165773124997</v>
      </c>
      <c r="S23" s="232">
        <v>2249.905183557883</v>
      </c>
      <c r="T23" s="232">
        <v>1796.290685651677</v>
      </c>
      <c r="U23" s="232">
        <v>1661.0360888361299</v>
      </c>
      <c r="V23" s="232">
        <v>1191.275158811769</v>
      </c>
      <c r="W23" s="232">
        <v>1658.95075121528</v>
      </c>
      <c r="DA23" s="71" t="s">
        <v>362</v>
      </c>
    </row>
    <row r="24" spans="1:105" ht="12" customHeight="1" x14ac:dyDescent="0.25">
      <c r="A24" s="18" t="s">
        <v>40</v>
      </c>
      <c r="B24" s="232">
        <v>4696.5386324985666</v>
      </c>
      <c r="C24" s="232">
        <v>3526.63342019933</v>
      </c>
      <c r="D24" s="232">
        <v>3589.8295289992489</v>
      </c>
      <c r="E24" s="232">
        <v>4910.6663794307806</v>
      </c>
      <c r="F24" s="232">
        <v>1051.6208834997719</v>
      </c>
      <c r="G24" s="232">
        <v>1110.561157067744</v>
      </c>
      <c r="H24" s="232">
        <v>3917.9857694992502</v>
      </c>
      <c r="I24" s="232">
        <v>2105.6304741112881</v>
      </c>
      <c r="J24" s="232">
        <v>449.6558901119314</v>
      </c>
      <c r="K24" s="232">
        <v>688.43887199968594</v>
      </c>
      <c r="L24" s="232">
        <v>697.74209999982179</v>
      </c>
      <c r="M24" s="232">
        <v>1184.6109021115899</v>
      </c>
      <c r="N24" s="232">
        <v>310.10747011191222</v>
      </c>
      <c r="O24" s="232">
        <v>778.37020588776682</v>
      </c>
      <c r="P24" s="232">
        <v>151.9011196559666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9.9308455301114371</v>
      </c>
      <c r="C25" s="232">
        <v>7.4156847582419196</v>
      </c>
      <c r="D25" s="232">
        <v>6.6628230729216611</v>
      </c>
      <c r="E25" s="232">
        <v>4.7550418847285796</v>
      </c>
      <c r="F25" s="232">
        <v>6.5619380452205656</v>
      </c>
      <c r="G25" s="232">
        <v>4.8223247510602381</v>
      </c>
      <c r="H25" s="232">
        <v>7.9420245936655398</v>
      </c>
      <c r="I25" s="232">
        <v>7.5827534632108788</v>
      </c>
      <c r="J25" s="232">
        <v>5.427670007049322</v>
      </c>
      <c r="K25" s="232">
        <v>3.3482470720693809</v>
      </c>
      <c r="L25" s="232">
        <v>4.4654967855160521</v>
      </c>
      <c r="M25" s="232">
        <v>1.579515987677967</v>
      </c>
      <c r="N25" s="232">
        <v>6.5765806248948762</v>
      </c>
      <c r="O25" s="232">
        <v>0</v>
      </c>
      <c r="P25" s="232">
        <v>0</v>
      </c>
      <c r="Q25" s="232">
        <v>0</v>
      </c>
      <c r="R25" s="232">
        <v>0</v>
      </c>
      <c r="S25" s="232">
        <v>2.6530050138061911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1015.768319083063</v>
      </c>
      <c r="C26" s="232">
        <v>1145.216756552469</v>
      </c>
      <c r="D26" s="232">
        <v>1142.215640083803</v>
      </c>
      <c r="E26" s="232">
        <v>1143.85625929005</v>
      </c>
      <c r="F26" s="232">
        <v>1409.2161872017989</v>
      </c>
      <c r="G26" s="232">
        <v>1119.0772324306611</v>
      </c>
      <c r="H26" s="232">
        <v>1188.01336120371</v>
      </c>
      <c r="I26" s="232">
        <v>1426.363887779321</v>
      </c>
      <c r="J26" s="232">
        <v>1562.0446988294791</v>
      </c>
      <c r="K26" s="232">
        <v>964.57994432185353</v>
      </c>
      <c r="L26" s="232">
        <v>1345.047684266382</v>
      </c>
      <c r="M26" s="232">
        <v>1158.850315311543</v>
      </c>
      <c r="N26" s="232">
        <v>1107.65424910605</v>
      </c>
      <c r="O26" s="232">
        <v>1053.8365250691061</v>
      </c>
      <c r="P26" s="232">
        <v>1155.081235509796</v>
      </c>
      <c r="Q26" s="232">
        <v>1122.0192175554221</v>
      </c>
      <c r="R26" s="232">
        <v>1184.6781705542789</v>
      </c>
      <c r="S26" s="232">
        <v>1251.3147974847161</v>
      </c>
      <c r="T26" s="232">
        <v>1203.5690540173609</v>
      </c>
      <c r="U26" s="232">
        <v>1108.61436356935</v>
      </c>
      <c r="V26" s="232">
        <v>1080.5432018891329</v>
      </c>
      <c r="W26" s="232">
        <v>1102.60032719945</v>
      </c>
      <c r="DA26" s="71" t="s">
        <v>365</v>
      </c>
    </row>
    <row r="27" spans="1:105" ht="12" customHeight="1" x14ac:dyDescent="0.25">
      <c r="A27" s="18" t="s">
        <v>36</v>
      </c>
      <c r="B27" s="232">
        <v>11472.126026429491</v>
      </c>
      <c r="C27" s="232">
        <v>10979.613947303371</v>
      </c>
      <c r="D27" s="232">
        <v>10790.93947568005</v>
      </c>
      <c r="E27" s="232">
        <v>9942.1369581776289</v>
      </c>
      <c r="F27" s="232">
        <v>11930.508020115751</v>
      </c>
      <c r="G27" s="232">
        <v>11911.040552404989</v>
      </c>
      <c r="H27" s="232">
        <v>11244.853747200639</v>
      </c>
      <c r="I27" s="232">
        <v>9802.7222225890964</v>
      </c>
      <c r="J27" s="232">
        <v>11270.74556647238</v>
      </c>
      <c r="K27" s="232">
        <v>8690.611424516952</v>
      </c>
      <c r="L27" s="232">
        <v>11475.23419941953</v>
      </c>
      <c r="M27" s="232">
        <v>11038.01444513465</v>
      </c>
      <c r="N27" s="232">
        <v>11034.14672515607</v>
      </c>
      <c r="O27" s="232">
        <v>10435.69635021973</v>
      </c>
      <c r="P27" s="232">
        <v>10559.12383956015</v>
      </c>
      <c r="Q27" s="232">
        <v>11311.57824265172</v>
      </c>
      <c r="R27" s="232">
        <v>9710.8795992124124</v>
      </c>
      <c r="S27" s="232">
        <v>10190.877437577539</v>
      </c>
      <c r="T27" s="232">
        <v>12415.35910407496</v>
      </c>
      <c r="U27" s="232">
        <v>10950.40272347354</v>
      </c>
      <c r="V27" s="232">
        <v>9791.3979058194873</v>
      </c>
      <c r="W27" s="232">
        <v>9795.8398754122718</v>
      </c>
      <c r="DA27" s="71" t="s">
        <v>366</v>
      </c>
    </row>
    <row r="28" spans="1:105" ht="12" customHeight="1" x14ac:dyDescent="0.25">
      <c r="A28" s="57" t="s">
        <v>181</v>
      </c>
      <c r="B28" s="263">
        <v>2207.182901406547</v>
      </c>
      <c r="C28" s="263">
        <v>2085.9488419397758</v>
      </c>
      <c r="D28" s="263">
        <v>2081.3841672380681</v>
      </c>
      <c r="E28" s="263">
        <v>2384.05020993477</v>
      </c>
      <c r="F28" s="263">
        <v>2279.333133410621</v>
      </c>
      <c r="G28" s="263">
        <v>1859.574225718655</v>
      </c>
      <c r="H28" s="263">
        <v>2226.8825076067542</v>
      </c>
      <c r="I28" s="263">
        <v>2114.5941790148108</v>
      </c>
      <c r="J28" s="263">
        <v>2166.3291699439419</v>
      </c>
      <c r="K28" s="263">
        <v>1493.1311467539369</v>
      </c>
      <c r="L28" s="263">
        <v>1970.6255014848739</v>
      </c>
      <c r="M28" s="263">
        <v>2001.887668328211</v>
      </c>
      <c r="N28" s="263">
        <v>1839.901089658659</v>
      </c>
      <c r="O28" s="263">
        <v>1729.8330213312149</v>
      </c>
      <c r="P28" s="263">
        <v>1684.8433376925309</v>
      </c>
      <c r="Q28" s="263">
        <v>1837.399925932353</v>
      </c>
      <c r="R28" s="263">
        <v>1746.8169358070529</v>
      </c>
      <c r="S28" s="263">
        <v>1796.078240730747</v>
      </c>
      <c r="T28" s="263">
        <v>1789.863240160812</v>
      </c>
      <c r="U28" s="263">
        <v>1660.62407383751</v>
      </c>
      <c r="V28" s="263">
        <v>1560.546046988889</v>
      </c>
      <c r="W28" s="263">
        <v>1604.7449369425981</v>
      </c>
      <c r="DA28" s="70" t="s">
        <v>367</v>
      </c>
    </row>
    <row r="29" spans="1:105" ht="12" customHeight="1" x14ac:dyDescent="0.25">
      <c r="A29" s="60" t="s">
        <v>183</v>
      </c>
      <c r="B29" s="264">
        <v>2207.182901406547</v>
      </c>
      <c r="C29" s="264">
        <v>2085.9488419397758</v>
      </c>
      <c r="D29" s="264">
        <v>2081.3841672380681</v>
      </c>
      <c r="E29" s="264">
        <v>2384.05020993477</v>
      </c>
      <c r="F29" s="264">
        <v>2279.333133410621</v>
      </c>
      <c r="G29" s="264">
        <v>1859.574225718655</v>
      </c>
      <c r="H29" s="264">
        <v>2226.8825076067542</v>
      </c>
      <c r="I29" s="264">
        <v>2114.5941790148108</v>
      </c>
      <c r="J29" s="264">
        <v>2166.3291699439419</v>
      </c>
      <c r="K29" s="264">
        <v>1493.1311467539369</v>
      </c>
      <c r="L29" s="264">
        <v>1970.6255014848739</v>
      </c>
      <c r="M29" s="264">
        <v>2001.887668328211</v>
      </c>
      <c r="N29" s="264">
        <v>1839.901089658659</v>
      </c>
      <c r="O29" s="264">
        <v>1729.8330213312149</v>
      </c>
      <c r="P29" s="264">
        <v>1684.8433376925309</v>
      </c>
      <c r="Q29" s="264">
        <v>1837.399925932353</v>
      </c>
      <c r="R29" s="264">
        <v>1746.8169358070529</v>
      </c>
      <c r="S29" s="264">
        <v>1796.078240730747</v>
      </c>
      <c r="T29" s="264">
        <v>1789.863240160812</v>
      </c>
      <c r="U29" s="264">
        <v>1660.62407383751</v>
      </c>
      <c r="V29" s="264">
        <v>1560.546046988889</v>
      </c>
      <c r="W29" s="264">
        <v>1604.7449369425981</v>
      </c>
      <c r="DA29" s="72" t="s">
        <v>368</v>
      </c>
    </row>
    <row r="30" spans="1:105" ht="12" customHeight="1" x14ac:dyDescent="0.25">
      <c r="A30" s="59" t="s">
        <v>33</v>
      </c>
      <c r="B30" s="232">
        <v>20.448757489993088</v>
      </c>
      <c r="C30" s="232">
        <v>25.07263892156119</v>
      </c>
      <c r="D30" s="232">
        <v>18.824430698011501</v>
      </c>
      <c r="E30" s="232">
        <v>16.871676145465042</v>
      </c>
      <c r="F30" s="232">
        <v>19.859134495088551</v>
      </c>
      <c r="G30" s="232">
        <v>3.0435506080916368</v>
      </c>
      <c r="H30" s="232">
        <v>3.0186739072618338</v>
      </c>
      <c r="I30" s="232">
        <v>2.9573843048634649</v>
      </c>
      <c r="J30" s="232">
        <v>72.279904223537088</v>
      </c>
      <c r="K30" s="232">
        <v>63.303285620487067</v>
      </c>
      <c r="L30" s="232">
        <v>87.495976955020012</v>
      </c>
      <c r="M30" s="232">
        <v>80.070830233655343</v>
      </c>
      <c r="N30" s="232">
        <v>86.019545919794595</v>
      </c>
      <c r="O30" s="232">
        <v>1.5130944334938199</v>
      </c>
      <c r="P30" s="232">
        <v>1.530299515102977</v>
      </c>
      <c r="Q30" s="232">
        <v>1.5268318034489139</v>
      </c>
      <c r="R30" s="232">
        <v>1.444404257991027</v>
      </c>
      <c r="S30" s="232">
        <v>1.439111252959135</v>
      </c>
      <c r="T30" s="232">
        <v>1.4437938002240709</v>
      </c>
      <c r="U30" s="232">
        <v>1.441889919998373</v>
      </c>
      <c r="V30" s="232">
        <v>1.410019850561044</v>
      </c>
      <c r="W30" s="232">
        <v>1.40867415824608</v>
      </c>
      <c r="DA30" s="71" t="s">
        <v>369</v>
      </c>
    </row>
    <row r="31" spans="1:105" ht="12" customHeight="1" x14ac:dyDescent="0.25">
      <c r="A31" s="59" t="s">
        <v>160</v>
      </c>
      <c r="B31" s="232">
        <v>60.153271597757957</v>
      </c>
      <c r="C31" s="232">
        <v>41.616523036628017</v>
      </c>
      <c r="D31" s="232">
        <v>39.994419990106152</v>
      </c>
      <c r="E31" s="232">
        <v>74.788948812513254</v>
      </c>
      <c r="F31" s="232">
        <v>58.214675784346113</v>
      </c>
      <c r="G31" s="232">
        <v>53.037650199955742</v>
      </c>
      <c r="H31" s="232">
        <v>51.003454911721477</v>
      </c>
      <c r="I31" s="232">
        <v>45.973191957266792</v>
      </c>
      <c r="J31" s="232">
        <v>50.812211094280968</v>
      </c>
      <c r="K31" s="232">
        <v>36.868515171075281</v>
      </c>
      <c r="L31" s="232">
        <v>50.141727122167289</v>
      </c>
      <c r="M31" s="232">
        <v>32.904291208158597</v>
      </c>
      <c r="N31" s="232">
        <v>36.151624902978511</v>
      </c>
      <c r="O31" s="232">
        <v>32.956174186935527</v>
      </c>
      <c r="P31" s="232">
        <v>32.135723454786643</v>
      </c>
      <c r="Q31" s="232">
        <v>133.01279107566219</v>
      </c>
      <c r="R31" s="232">
        <v>35.508517620764117</v>
      </c>
      <c r="S31" s="232">
        <v>36.886404785402597</v>
      </c>
      <c r="T31" s="232">
        <v>16.819740609767159</v>
      </c>
      <c r="U31" s="232">
        <v>16.795842848784918</v>
      </c>
      <c r="V31" s="232">
        <v>14.78319307325617</v>
      </c>
      <c r="W31" s="232">
        <v>26.278419310140819</v>
      </c>
      <c r="DA31" s="71" t="s">
        <v>370</v>
      </c>
    </row>
    <row r="32" spans="1:105" ht="12" customHeight="1" x14ac:dyDescent="0.25">
      <c r="A32" s="59" t="s">
        <v>70</v>
      </c>
      <c r="B32" s="232">
        <v>20.589610364216469</v>
      </c>
      <c r="C32" s="232">
        <v>12.99129947682548</v>
      </c>
      <c r="D32" s="232">
        <v>11.729695777021259</v>
      </c>
      <c r="E32" s="232">
        <v>9.4900759565324435</v>
      </c>
      <c r="F32" s="232">
        <v>10.20253600636101</v>
      </c>
      <c r="G32" s="232">
        <v>7.738261837382967</v>
      </c>
      <c r="H32" s="232">
        <v>14.42939324649493</v>
      </c>
      <c r="I32" s="232">
        <v>10.92329197412047</v>
      </c>
      <c r="J32" s="232">
        <v>7.0750953568117296</v>
      </c>
      <c r="K32" s="232">
        <v>4.8185103947779124</v>
      </c>
      <c r="L32" s="232">
        <v>6.0652991257440663</v>
      </c>
      <c r="M32" s="232">
        <v>2.571088304229614</v>
      </c>
      <c r="N32" s="232">
        <v>10.13864362893835</v>
      </c>
      <c r="O32" s="232">
        <v>0</v>
      </c>
      <c r="P32" s="232">
        <v>0</v>
      </c>
      <c r="Q32" s="232">
        <v>0</v>
      </c>
      <c r="R32" s="232">
        <v>0</v>
      </c>
      <c r="S32" s="232">
        <v>3.7188568816111132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2105.9912619545789</v>
      </c>
      <c r="C33" s="232">
        <v>2006.2683805047609</v>
      </c>
      <c r="D33" s="232">
        <v>2010.8356207729289</v>
      </c>
      <c r="E33" s="232">
        <v>2282.8995090202588</v>
      </c>
      <c r="F33" s="232">
        <v>2191.0567871248259</v>
      </c>
      <c r="G33" s="232">
        <v>1795.7547630732249</v>
      </c>
      <c r="H33" s="232">
        <v>2158.4309855412748</v>
      </c>
      <c r="I33" s="232">
        <v>2054.7403107785599</v>
      </c>
      <c r="J33" s="232">
        <v>2036.1619592693121</v>
      </c>
      <c r="K33" s="232">
        <v>1388.1408355675969</v>
      </c>
      <c r="L33" s="232">
        <v>1826.922498281943</v>
      </c>
      <c r="M33" s="232">
        <v>1886.341458582167</v>
      </c>
      <c r="N33" s="232">
        <v>1707.5912752069471</v>
      </c>
      <c r="O33" s="232">
        <v>1695.363752710786</v>
      </c>
      <c r="P33" s="232">
        <v>1651.1773147226411</v>
      </c>
      <c r="Q33" s="232">
        <v>1702.860303053242</v>
      </c>
      <c r="R33" s="232">
        <v>1709.8640139282979</v>
      </c>
      <c r="S33" s="232">
        <v>1754.0338678107739</v>
      </c>
      <c r="T33" s="232">
        <v>1771.59970575082</v>
      </c>
      <c r="U33" s="232">
        <v>1642.3863410687261</v>
      </c>
      <c r="V33" s="232">
        <v>1544.3528340650721</v>
      </c>
      <c r="W33" s="232">
        <v>1577.057843474211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2989.3267850783795</v>
      </c>
      <c r="C35" s="263">
        <f t="shared" si="1"/>
        <v>2761.0678445166513</v>
      </c>
      <c r="D35" s="263">
        <f t="shared" si="1"/>
        <v>2776.6865612844135</v>
      </c>
      <c r="E35" s="263">
        <f t="shared" si="1"/>
        <v>2992.5881798098098</v>
      </c>
      <c r="F35" s="263">
        <f t="shared" si="1"/>
        <v>2837.9441478120953</v>
      </c>
      <c r="G35" s="263">
        <f t="shared" si="1"/>
        <v>2644.6580798398909</v>
      </c>
      <c r="H35" s="263">
        <f t="shared" si="1"/>
        <v>3008.16221818443</v>
      </c>
      <c r="I35" s="263">
        <f t="shared" si="1"/>
        <v>2578.4683384107175</v>
      </c>
      <c r="J35" s="263">
        <f t="shared" si="1"/>
        <v>2623.0292572612598</v>
      </c>
      <c r="K35" s="263">
        <f t="shared" si="1"/>
        <v>1917.4704812960522</v>
      </c>
      <c r="L35" s="263">
        <f t="shared" si="1"/>
        <v>2471.8539544506043</v>
      </c>
      <c r="M35" s="263">
        <f t="shared" si="1"/>
        <v>2576.5527076719704</v>
      </c>
      <c r="N35" s="263">
        <f t="shared" si="1"/>
        <v>2307.9876712290875</v>
      </c>
      <c r="O35" s="263">
        <f t="shared" si="1"/>
        <v>2333.0944769158027</v>
      </c>
      <c r="P35" s="263">
        <f t="shared" si="1"/>
        <v>2209.0589449261865</v>
      </c>
      <c r="Q35" s="263">
        <f t="shared" si="1"/>
        <v>2418.4819252728776</v>
      </c>
      <c r="R35" s="263">
        <f t="shared" si="1"/>
        <v>2257.1426917210329</v>
      </c>
      <c r="S35" s="263">
        <f t="shared" si="1"/>
        <v>2315.4458628748471</v>
      </c>
      <c r="T35" s="263">
        <f t="shared" si="1"/>
        <v>2508.8296508245039</v>
      </c>
      <c r="U35" s="263">
        <f t="shared" si="1"/>
        <v>2251.9452370882791</v>
      </c>
      <c r="V35" s="263">
        <f t="shared" si="1"/>
        <v>2009.1371220956948</v>
      </c>
      <c r="W35" s="263">
        <f t="shared" si="1"/>
        <v>2112.2596810217156</v>
      </c>
      <c r="DA35" s="70"/>
    </row>
    <row r="36" spans="1:105" ht="12" customHeight="1" x14ac:dyDescent="0.25">
      <c r="A36" s="60" t="s">
        <v>192</v>
      </c>
      <c r="B36" s="264">
        <v>887.49681299340955</v>
      </c>
      <c r="C36" s="264">
        <v>840.28689688652935</v>
      </c>
      <c r="D36" s="264">
        <v>838.72655338592756</v>
      </c>
      <c r="E36" s="264">
        <v>961.74039387529865</v>
      </c>
      <c r="F36" s="264">
        <v>919.17349064770656</v>
      </c>
      <c r="G36" s="264">
        <v>749.91946176660394</v>
      </c>
      <c r="H36" s="264">
        <v>896.77011112141588</v>
      </c>
      <c r="I36" s="264">
        <v>852.30538401295246</v>
      </c>
      <c r="J36" s="264">
        <v>874.247880658859</v>
      </c>
      <c r="K36" s="264">
        <v>602.53913683618714</v>
      </c>
      <c r="L36" s="264">
        <v>795.3268331826614</v>
      </c>
      <c r="M36" s="264">
        <v>808.86321962131638</v>
      </c>
      <c r="N36" s="264">
        <v>741.35592852183356</v>
      </c>
      <c r="O36" s="264">
        <v>699.52143211462362</v>
      </c>
      <c r="P36" s="264">
        <v>681.3282033224616</v>
      </c>
      <c r="Q36" s="264">
        <v>743.02005552326887</v>
      </c>
      <c r="R36" s="264">
        <v>706.38950089961406</v>
      </c>
      <c r="S36" s="264">
        <v>725.32013486226015</v>
      </c>
      <c r="T36" s="264">
        <v>723.79685299514176</v>
      </c>
      <c r="U36" s="264">
        <v>671.5342556247881</v>
      </c>
      <c r="V36" s="264">
        <v>631.06403462595506</v>
      </c>
      <c r="W36" s="264">
        <v>648.93747698543848</v>
      </c>
      <c r="DA36" s="72" t="s">
        <v>374</v>
      </c>
    </row>
    <row r="37" spans="1:105" ht="12" customHeight="1" x14ac:dyDescent="0.25">
      <c r="A37" s="59" t="s">
        <v>33</v>
      </c>
      <c r="B37" s="232">
        <v>8.2997634614496096</v>
      </c>
      <c r="C37" s="232">
        <v>10.16335816078665</v>
      </c>
      <c r="D37" s="232">
        <v>7.6285921618837653</v>
      </c>
      <c r="E37" s="232">
        <v>6.8333381956899064</v>
      </c>
      <c r="F37" s="232">
        <v>8.0444862873799341</v>
      </c>
      <c r="G37" s="232">
        <v>1.232516204672778</v>
      </c>
      <c r="H37" s="232">
        <v>1.223554306160866</v>
      </c>
      <c r="I37" s="232">
        <v>1.198188643080166</v>
      </c>
      <c r="J37" s="232">
        <v>29.26499193650254</v>
      </c>
      <c r="K37" s="232">
        <v>25.628155096479539</v>
      </c>
      <c r="L37" s="232">
        <v>35.421616596068162</v>
      </c>
      <c r="M37" s="232">
        <v>32.39424420707271</v>
      </c>
      <c r="N37" s="232">
        <v>34.852119997745348</v>
      </c>
      <c r="O37" s="232">
        <v>0.6118752341932544</v>
      </c>
      <c r="P37" s="232">
        <v>0.61883274002097022</v>
      </c>
      <c r="Q37" s="232">
        <v>0.61743044361865951</v>
      </c>
      <c r="R37" s="232">
        <v>0.58409784218640037</v>
      </c>
      <c r="S37" s="232">
        <v>0.58237001880532135</v>
      </c>
      <c r="T37" s="232">
        <v>0.58385098119685874</v>
      </c>
      <c r="U37" s="232">
        <v>0.58308107739364079</v>
      </c>
      <c r="V37" s="232">
        <v>0.5701932458286979</v>
      </c>
      <c r="W37" s="232">
        <v>0.56964906578140928</v>
      </c>
      <c r="DA37" s="71" t="s">
        <v>375</v>
      </c>
    </row>
    <row r="38" spans="1:105" ht="12" customHeight="1" x14ac:dyDescent="0.25">
      <c r="A38" s="59" t="s">
        <v>160</v>
      </c>
      <c r="B38" s="232">
        <v>24.415073920165831</v>
      </c>
      <c r="C38" s="232">
        <v>16.86952978308765</v>
      </c>
      <c r="D38" s="232">
        <v>16.207720900045089</v>
      </c>
      <c r="E38" s="232">
        <v>30.29089558913871</v>
      </c>
      <c r="F38" s="232">
        <v>23.58144868736651</v>
      </c>
      <c r="G38" s="232">
        <v>21.47812596098078</v>
      </c>
      <c r="H38" s="232">
        <v>20.673149470101229</v>
      </c>
      <c r="I38" s="232">
        <v>18.626106995548081</v>
      </c>
      <c r="J38" s="232">
        <v>20.57306195856534</v>
      </c>
      <c r="K38" s="232">
        <v>14.926113482416691</v>
      </c>
      <c r="L38" s="232">
        <v>20.299230837769159</v>
      </c>
      <c r="M38" s="232">
        <v>13.31208433517282</v>
      </c>
      <c r="N38" s="232">
        <v>14.64737759028494</v>
      </c>
      <c r="O38" s="232">
        <v>13.327037858557579</v>
      </c>
      <c r="P38" s="232">
        <v>12.995258511039619</v>
      </c>
      <c r="Q38" s="232">
        <v>53.788600954794063</v>
      </c>
      <c r="R38" s="232">
        <v>14.35917154548774</v>
      </c>
      <c r="S38" s="232">
        <v>14.92694619986103</v>
      </c>
      <c r="T38" s="232">
        <v>6.8016790603790884</v>
      </c>
      <c r="U38" s="232">
        <v>6.7920151241606863</v>
      </c>
      <c r="V38" s="232">
        <v>5.9781263638226569</v>
      </c>
      <c r="W38" s="232">
        <v>10.62664273537335</v>
      </c>
      <c r="DA38" s="71" t="s">
        <v>376</v>
      </c>
    </row>
    <row r="39" spans="1:105" ht="12" customHeight="1" x14ac:dyDescent="0.25">
      <c r="A39" s="59" t="s">
        <v>162</v>
      </c>
      <c r="B39" s="232">
        <v>854.78197561179411</v>
      </c>
      <c r="C39" s="232">
        <v>813.2540089426551</v>
      </c>
      <c r="D39" s="232">
        <v>814.89024032399868</v>
      </c>
      <c r="E39" s="232">
        <v>924.61616009047009</v>
      </c>
      <c r="F39" s="232">
        <v>887.54755567296013</v>
      </c>
      <c r="G39" s="232">
        <v>727.20881960095039</v>
      </c>
      <c r="H39" s="232">
        <v>874.87340734515374</v>
      </c>
      <c r="I39" s="232">
        <v>832.48108837432426</v>
      </c>
      <c r="J39" s="232">
        <v>824.4098267637911</v>
      </c>
      <c r="K39" s="232">
        <v>561.98486825729094</v>
      </c>
      <c r="L39" s="232">
        <v>739.60598574882408</v>
      </c>
      <c r="M39" s="232">
        <v>763.15689107907087</v>
      </c>
      <c r="N39" s="232">
        <v>691.85643093380327</v>
      </c>
      <c r="O39" s="232">
        <v>685.58251902187283</v>
      </c>
      <c r="P39" s="232">
        <v>667.71411207140102</v>
      </c>
      <c r="Q39" s="232">
        <v>688.61402412485609</v>
      </c>
      <c r="R39" s="232">
        <v>691.44623151193991</v>
      </c>
      <c r="S39" s="232">
        <v>709.81081864359385</v>
      </c>
      <c r="T39" s="232">
        <v>716.41132295356579</v>
      </c>
      <c r="U39" s="232">
        <v>664.15915942323375</v>
      </c>
      <c r="V39" s="232">
        <v>624.51571501630372</v>
      </c>
      <c r="W39" s="232">
        <v>637.74118518428372</v>
      </c>
      <c r="DA39" s="71" t="s">
        <v>377</v>
      </c>
    </row>
    <row r="40" spans="1:105" ht="12" customHeight="1" x14ac:dyDescent="0.25">
      <c r="A40" s="60" t="s">
        <v>197</v>
      </c>
      <c r="B40" s="264">
        <v>2101.82997208497</v>
      </c>
      <c r="C40" s="264">
        <v>1920.780947630122</v>
      </c>
      <c r="D40" s="264">
        <v>1937.9600078984861</v>
      </c>
      <c r="E40" s="264">
        <v>2030.847785934511</v>
      </c>
      <c r="F40" s="264">
        <v>1918.7706571643889</v>
      </c>
      <c r="G40" s="264">
        <v>1894.7386180732869</v>
      </c>
      <c r="H40" s="264">
        <v>2111.392107063014</v>
      </c>
      <c r="I40" s="264">
        <v>1726.1629543977649</v>
      </c>
      <c r="J40" s="264">
        <v>1748.781376602401</v>
      </c>
      <c r="K40" s="264">
        <v>1314.9313444598649</v>
      </c>
      <c r="L40" s="264">
        <v>1676.5271212679429</v>
      </c>
      <c r="M40" s="264">
        <v>1767.6894880506541</v>
      </c>
      <c r="N40" s="264">
        <v>1566.631742707254</v>
      </c>
      <c r="O40" s="264">
        <v>1633.5730448011791</v>
      </c>
      <c r="P40" s="264">
        <v>1527.7307416037249</v>
      </c>
      <c r="Q40" s="264">
        <v>1675.4618697496089</v>
      </c>
      <c r="R40" s="264">
        <v>1550.7531908214189</v>
      </c>
      <c r="S40" s="264">
        <v>1590.1257280125869</v>
      </c>
      <c r="T40" s="264">
        <v>1785.0327978293619</v>
      </c>
      <c r="U40" s="264">
        <v>1580.410981463491</v>
      </c>
      <c r="V40" s="264">
        <v>1378.0730874697399</v>
      </c>
      <c r="W40" s="264">
        <v>1463.3222040362771</v>
      </c>
      <c r="DA40" s="72" t="s">
        <v>378</v>
      </c>
    </row>
    <row r="41" spans="1:105" ht="12" customHeight="1" x14ac:dyDescent="0.25">
      <c r="A41" s="64" t="s">
        <v>30</v>
      </c>
      <c r="B41" s="231">
        <v>44.901041295960219</v>
      </c>
      <c r="C41" s="231">
        <v>44.304793271871951</v>
      </c>
      <c r="D41" s="231">
        <v>89.36964297369488</v>
      </c>
      <c r="E41" s="231">
        <v>248.29495994614689</v>
      </c>
      <c r="F41" s="231">
        <v>237.743681309501</v>
      </c>
      <c r="G41" s="231">
        <v>215.9899851765073</v>
      </c>
      <c r="H41" s="231">
        <v>236.38089182155949</v>
      </c>
      <c r="I41" s="231">
        <v>200.038608557853</v>
      </c>
      <c r="J41" s="231">
        <v>175.88051972673901</v>
      </c>
      <c r="K41" s="231">
        <v>150.56278813662311</v>
      </c>
      <c r="L41" s="231">
        <v>154.9160998473514</v>
      </c>
      <c r="M41" s="231">
        <v>289.75121496985622</v>
      </c>
      <c r="N41" s="231">
        <v>227.23369724208359</v>
      </c>
      <c r="O41" s="231">
        <v>254.27183416523189</v>
      </c>
      <c r="P41" s="231">
        <v>203.65728612129641</v>
      </c>
      <c r="Q41" s="231">
        <v>253.0968746460043</v>
      </c>
      <c r="R41" s="231">
        <v>283.72385214092048</v>
      </c>
      <c r="S41" s="231">
        <v>258.52816006563103</v>
      </c>
      <c r="T41" s="231">
        <v>206.2798382011438</v>
      </c>
      <c r="U41" s="231">
        <v>189.87009554422889</v>
      </c>
      <c r="V41" s="231">
        <v>135.18090738187399</v>
      </c>
      <c r="W41" s="231">
        <v>175.92073232657501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1.6182329025392059</v>
      </c>
      <c r="C43" s="231">
        <v>2.206683173847181</v>
      </c>
      <c r="D43" s="231">
        <v>1.6509076723135681</v>
      </c>
      <c r="E43" s="231">
        <v>1.33131154189486</v>
      </c>
      <c r="F43" s="231">
        <v>1.585325330461139</v>
      </c>
      <c r="G43" s="231">
        <v>0.2428606768572999</v>
      </c>
      <c r="H43" s="231">
        <v>0.2487771619129471</v>
      </c>
      <c r="I43" s="231">
        <v>0.27703750288897078</v>
      </c>
      <c r="J43" s="231">
        <v>6.6659186701221644</v>
      </c>
      <c r="K43" s="231">
        <v>5.1381836287326603</v>
      </c>
      <c r="L43" s="231">
        <v>7.5437565787538876</v>
      </c>
      <c r="M43" s="231">
        <v>5.8742907438131313</v>
      </c>
      <c r="N43" s="231">
        <v>6.0767012895255226</v>
      </c>
      <c r="O43" s="231">
        <v>0.11185434538873611</v>
      </c>
      <c r="P43" s="231">
        <v>0.1200436266159014</v>
      </c>
      <c r="Q43" s="231">
        <v>0.1138419362587109</v>
      </c>
      <c r="R43" s="231">
        <v>0.1153672537700608</v>
      </c>
      <c r="S43" s="231">
        <v>0.1179686511797967</v>
      </c>
      <c r="T43" s="231">
        <v>0.11263950932473681</v>
      </c>
      <c r="U43" s="231">
        <v>0.1112537818688666</v>
      </c>
      <c r="V43" s="231">
        <v>0.11195000164608231</v>
      </c>
      <c r="W43" s="231">
        <v>0.1044394492058382</v>
      </c>
      <c r="DA43" s="73" t="s">
        <v>381</v>
      </c>
    </row>
    <row r="44" spans="1:105" ht="12" customHeight="1" x14ac:dyDescent="0.25">
      <c r="A44" s="64" t="s">
        <v>160</v>
      </c>
      <c r="B44" s="231">
        <v>4.760289388854301</v>
      </c>
      <c r="C44" s="231">
        <v>3.6627369550629041</v>
      </c>
      <c r="D44" s="231">
        <v>3.5075214688097911</v>
      </c>
      <c r="E44" s="231">
        <v>5.9014522269054837</v>
      </c>
      <c r="F44" s="231">
        <v>4.6471914548104332</v>
      </c>
      <c r="G44" s="231">
        <v>4.232148988170902</v>
      </c>
      <c r="H44" s="231">
        <v>4.2033340302737292</v>
      </c>
      <c r="I44" s="231">
        <v>4.3066091473913142</v>
      </c>
      <c r="J44" s="231">
        <v>4.6860890345958568</v>
      </c>
      <c r="K44" s="231">
        <v>2.9925334713810279</v>
      </c>
      <c r="L44" s="231">
        <v>4.323135725913275</v>
      </c>
      <c r="M44" s="231">
        <v>2.4139798814596838</v>
      </c>
      <c r="N44" s="231">
        <v>2.553868697135492</v>
      </c>
      <c r="O44" s="231">
        <v>2.436259897992608</v>
      </c>
      <c r="P44" s="231">
        <v>2.520871730903397</v>
      </c>
      <c r="Q44" s="231">
        <v>9.9175519196181146</v>
      </c>
      <c r="R44" s="231">
        <v>2.8361313259011558</v>
      </c>
      <c r="S44" s="231">
        <v>3.0236991132258941</v>
      </c>
      <c r="T44" s="231">
        <v>1.3122146174609519</v>
      </c>
      <c r="U44" s="231">
        <v>1.2959387611258071</v>
      </c>
      <c r="V44" s="231">
        <v>1.1737270849249879</v>
      </c>
      <c r="W44" s="231">
        <v>1.9482884829578431</v>
      </c>
      <c r="DA44" s="73" t="s">
        <v>382</v>
      </c>
    </row>
    <row r="45" spans="1:105" ht="12" customHeight="1" x14ac:dyDescent="0.25">
      <c r="A45" s="64" t="s">
        <v>70</v>
      </c>
      <c r="B45" s="231">
        <v>1.6293794357990889</v>
      </c>
      <c r="C45" s="231">
        <v>1.143385108029763</v>
      </c>
      <c r="D45" s="231">
        <v>1.028697497568096</v>
      </c>
      <c r="E45" s="231">
        <v>0.74884365640141326</v>
      </c>
      <c r="F45" s="231">
        <v>0.81445335746258685</v>
      </c>
      <c r="G45" s="231">
        <v>0.61747601716542777</v>
      </c>
      <c r="H45" s="231">
        <v>1.1891657099341959</v>
      </c>
      <c r="I45" s="231">
        <v>1.023256100622737</v>
      </c>
      <c r="J45" s="231">
        <v>0.65249132159901524</v>
      </c>
      <c r="K45" s="231">
        <v>0.39110752281890071</v>
      </c>
      <c r="L45" s="231">
        <v>0.52293993134637329</v>
      </c>
      <c r="M45" s="231">
        <v>0.18862449887167521</v>
      </c>
      <c r="N45" s="231">
        <v>0.71622685466689906</v>
      </c>
      <c r="O45" s="231">
        <v>0</v>
      </c>
      <c r="P45" s="231">
        <v>0</v>
      </c>
      <c r="Q45" s="231">
        <v>0</v>
      </c>
      <c r="R45" s="231">
        <v>0</v>
      </c>
      <c r="S45" s="231">
        <v>0.30484684860345918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28.703170066753511</v>
      </c>
      <c r="F46" s="231">
        <v>18.282695953488201</v>
      </c>
      <c r="G46" s="231">
        <v>5.2108125846914648</v>
      </c>
      <c r="H46" s="231">
        <v>7.7867781366692208</v>
      </c>
      <c r="I46" s="231">
        <v>5.2062935706339841</v>
      </c>
      <c r="J46" s="231">
        <v>18.19308570222147</v>
      </c>
      <c r="K46" s="231">
        <v>28.027339245771628</v>
      </c>
      <c r="L46" s="231">
        <v>7.8793116489760671</v>
      </c>
      <c r="M46" s="231">
        <v>12.921829644204299</v>
      </c>
      <c r="N46" s="231">
        <v>7.7403977740123544</v>
      </c>
      <c r="O46" s="231">
        <v>10.349973504223181</v>
      </c>
      <c r="P46" s="231">
        <v>7.8520968303958751</v>
      </c>
      <c r="Q46" s="231">
        <v>5.3578745768529989</v>
      </c>
      <c r="R46" s="231">
        <v>8.0350105530190046</v>
      </c>
      <c r="S46" s="231">
        <v>13.37168962313438</v>
      </c>
      <c r="T46" s="231">
        <v>13.3772820827307</v>
      </c>
      <c r="U46" s="231">
        <v>10.688792705474119</v>
      </c>
      <c r="V46" s="231">
        <v>7.9042360890300989</v>
      </c>
      <c r="W46" s="231">
        <v>129.64139064705279</v>
      </c>
      <c r="DA46" s="73" t="s">
        <v>384</v>
      </c>
    </row>
    <row r="47" spans="1:105" ht="12" customHeight="1" x14ac:dyDescent="0.25">
      <c r="A47" s="64" t="s">
        <v>162</v>
      </c>
      <c r="B47" s="231">
        <v>166.65972757624581</v>
      </c>
      <c r="C47" s="231">
        <v>176.57489869063309</v>
      </c>
      <c r="D47" s="231">
        <v>176.35082873694131</v>
      </c>
      <c r="E47" s="231">
        <v>180.13921314876029</v>
      </c>
      <c r="F47" s="231">
        <v>174.90882223325721</v>
      </c>
      <c r="G47" s="231">
        <v>143.29257942030341</v>
      </c>
      <c r="H47" s="231">
        <v>177.88219306370681</v>
      </c>
      <c r="I47" s="231">
        <v>192.48094468049891</v>
      </c>
      <c r="J47" s="231">
        <v>187.78234649716069</v>
      </c>
      <c r="K47" s="231">
        <v>112.67223250384311</v>
      </c>
      <c r="L47" s="231">
        <v>157.51419773703299</v>
      </c>
      <c r="M47" s="231">
        <v>138.3889506014221</v>
      </c>
      <c r="N47" s="231">
        <v>120.62981724767241</v>
      </c>
      <c r="O47" s="231">
        <v>125.3284650035893</v>
      </c>
      <c r="P47" s="231">
        <v>129.5258288256552</v>
      </c>
      <c r="Q47" s="231">
        <v>126.96677763705129</v>
      </c>
      <c r="R47" s="231">
        <v>136.57001806511289</v>
      </c>
      <c r="S47" s="231">
        <v>143.7838868147567</v>
      </c>
      <c r="T47" s="231">
        <v>138.2137266032386</v>
      </c>
      <c r="U47" s="231">
        <v>126.723745827887</v>
      </c>
      <c r="V47" s="231">
        <v>122.61550945323501</v>
      </c>
      <c r="W47" s="231">
        <v>116.9234571203237</v>
      </c>
      <c r="DA47" s="73" t="s">
        <v>385</v>
      </c>
    </row>
    <row r="48" spans="1:105" ht="12" customHeight="1" x14ac:dyDescent="0.25">
      <c r="A48" s="64" t="s">
        <v>36</v>
      </c>
      <c r="B48" s="231">
        <v>1882.261301485571</v>
      </c>
      <c r="C48" s="231">
        <v>1692.888450430677</v>
      </c>
      <c r="D48" s="231">
        <v>1666.052409549158</v>
      </c>
      <c r="E48" s="231">
        <v>1565.7288353476481</v>
      </c>
      <c r="F48" s="231">
        <v>1480.788487525409</v>
      </c>
      <c r="G48" s="231">
        <v>1525.152755209592</v>
      </c>
      <c r="H48" s="231">
        <v>1683.700967138958</v>
      </c>
      <c r="I48" s="231">
        <v>1322.830204837876</v>
      </c>
      <c r="J48" s="231">
        <v>1354.920925649963</v>
      </c>
      <c r="K48" s="231">
        <v>1015.147159950695</v>
      </c>
      <c r="L48" s="231">
        <v>1343.82767979857</v>
      </c>
      <c r="M48" s="231">
        <v>1318.1505977110271</v>
      </c>
      <c r="N48" s="231">
        <v>1201.681033602157</v>
      </c>
      <c r="O48" s="231">
        <v>1241.0746578847529</v>
      </c>
      <c r="P48" s="231">
        <v>1184.0546144688581</v>
      </c>
      <c r="Q48" s="231">
        <v>1280.008949033823</v>
      </c>
      <c r="R48" s="231">
        <v>1119.472811482696</v>
      </c>
      <c r="S48" s="231">
        <v>1170.9954768960561</v>
      </c>
      <c r="T48" s="231">
        <v>1425.737096815463</v>
      </c>
      <c r="U48" s="231">
        <v>1251.721154842907</v>
      </c>
      <c r="V48" s="231">
        <v>1111.08675745903</v>
      </c>
      <c r="W48" s="231">
        <v>1038.7838960101619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21407.56684849607</v>
      </c>
      <c r="C52" s="281">
        <v>18482.27614821152</v>
      </c>
      <c r="D52" s="281">
        <v>16903.20045745407</v>
      </c>
      <c r="E52" s="281">
        <v>20387.31032234924</v>
      </c>
      <c r="F52" s="281">
        <v>20369.175573822369</v>
      </c>
      <c r="G52" s="281">
        <v>19140.362748387419</v>
      </c>
      <c r="H52" s="281">
        <v>19641.984699578748</v>
      </c>
      <c r="I52" s="281">
        <v>16668.576030948359</v>
      </c>
      <c r="J52" s="281">
        <v>15771.143556200461</v>
      </c>
      <c r="K52" s="281">
        <v>11733.976633955441</v>
      </c>
      <c r="L52" s="281">
        <v>15119.218780144491</v>
      </c>
      <c r="M52" s="281">
        <v>14346.09337363522</v>
      </c>
      <c r="N52" s="281">
        <v>13931.55234131731</v>
      </c>
      <c r="O52" s="281">
        <v>14331.486545594509</v>
      </c>
      <c r="P52" s="281">
        <v>15622.078476426381</v>
      </c>
      <c r="Q52" s="281">
        <v>15306.77034197988</v>
      </c>
      <c r="R52" s="281">
        <v>16909.178768829959</v>
      </c>
      <c r="S52" s="281">
        <v>19982.80903291584</v>
      </c>
      <c r="T52" s="281">
        <v>18303.629793928169</v>
      </c>
      <c r="U52" s="281">
        <v>16564.212117209441</v>
      </c>
      <c r="V52" s="281">
        <v>14079.503776374901</v>
      </c>
      <c r="W52" s="281">
        <v>16006.459918968099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3026.1312769350525</v>
      </c>
      <c r="C54" s="225">
        <f t="shared" si="2"/>
        <v>2766.3801879034718</v>
      </c>
      <c r="D54" s="225">
        <f t="shared" si="2"/>
        <v>2732.4685471737703</v>
      </c>
      <c r="E54" s="225">
        <f t="shared" si="2"/>
        <v>3105.1937048830168</v>
      </c>
      <c r="F54" s="225">
        <f t="shared" si="2"/>
        <v>2983.9865398907259</v>
      </c>
      <c r="G54" s="225">
        <f t="shared" si="2"/>
        <v>2786.2690803543896</v>
      </c>
      <c r="H54" s="225">
        <f t="shared" si="2"/>
        <v>3204.1942184853169</v>
      </c>
      <c r="I54" s="225">
        <f t="shared" si="2"/>
        <v>2723.6503001597866</v>
      </c>
      <c r="J54" s="225">
        <f t="shared" si="2"/>
        <v>2781.4515821070163</v>
      </c>
      <c r="K54" s="225">
        <f t="shared" si="2"/>
        <v>2348.618261474503</v>
      </c>
      <c r="L54" s="225">
        <f t="shared" si="2"/>
        <v>2489.6723018546918</v>
      </c>
      <c r="M54" s="225">
        <f t="shared" si="2"/>
        <v>2851.7710592678632</v>
      </c>
      <c r="N54" s="225">
        <f t="shared" si="2"/>
        <v>2662.5157461697368</v>
      </c>
      <c r="O54" s="225">
        <f t="shared" si="2"/>
        <v>2571.4296179652474</v>
      </c>
      <c r="P54" s="225">
        <f t="shared" si="2"/>
        <v>2349.6617296391687</v>
      </c>
      <c r="Q54" s="225">
        <f t="shared" si="2"/>
        <v>2404.5153113161864</v>
      </c>
      <c r="R54" s="225">
        <f t="shared" si="2"/>
        <v>2299.9045337231528</v>
      </c>
      <c r="S54" s="225">
        <f t="shared" si="2"/>
        <v>2444.681144649915</v>
      </c>
      <c r="T54" s="225">
        <f t="shared" si="2"/>
        <v>2553.6789702009746</v>
      </c>
      <c r="U54" s="225">
        <f t="shared" si="2"/>
        <v>2322.8302202049763</v>
      </c>
      <c r="V54" s="225">
        <f t="shared" si="2"/>
        <v>2277.1774683185481</v>
      </c>
      <c r="W54" s="225">
        <f t="shared" si="2"/>
        <v>2438.6850017848756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3.5320238402087689</v>
      </c>
      <c r="C59" s="262">
        <v>3.3172585914409658</v>
      </c>
      <c r="D59" s="262">
        <v>3.3043987437762619</v>
      </c>
      <c r="E59" s="262">
        <v>3.8890011603190109</v>
      </c>
      <c r="F59" s="262">
        <v>3.689236472291038</v>
      </c>
      <c r="G59" s="262">
        <v>3.0722419943569599</v>
      </c>
      <c r="H59" s="262">
        <v>3.768207269242779</v>
      </c>
      <c r="I59" s="262">
        <v>3.5126241099984918</v>
      </c>
      <c r="J59" s="262">
        <v>3.5712910011102101</v>
      </c>
      <c r="K59" s="262">
        <v>2.7694227439534642</v>
      </c>
      <c r="L59" s="262">
        <v>3.0016149664277272</v>
      </c>
      <c r="M59" s="262">
        <v>3.4124399438086508</v>
      </c>
      <c r="N59" s="262">
        <v>3.1448986783902191</v>
      </c>
      <c r="O59" s="262">
        <v>3.000737959280023</v>
      </c>
      <c r="P59" s="262">
        <v>2.7308148368820682</v>
      </c>
      <c r="Q59" s="262">
        <v>2.8595739882799931</v>
      </c>
      <c r="R59" s="262">
        <v>2.7228681285388361</v>
      </c>
      <c r="S59" s="262">
        <v>2.8249868100219762</v>
      </c>
      <c r="T59" s="262">
        <v>2.6673191818200381</v>
      </c>
      <c r="U59" s="262">
        <v>2.487740003720611</v>
      </c>
      <c r="V59" s="262">
        <v>2.5715605917170459</v>
      </c>
      <c r="W59" s="262">
        <v>2.679380205944828</v>
      </c>
      <c r="DA59" s="68" t="s">
        <v>395</v>
      </c>
    </row>
    <row r="60" spans="1:105" ht="12" customHeight="1" x14ac:dyDescent="0.25">
      <c r="A60" s="37" t="s">
        <v>160</v>
      </c>
      <c r="B60" s="228">
        <v>9.8083385507710771E-2</v>
      </c>
      <c r="C60" s="228">
        <v>6.7412366950125813E-2</v>
      </c>
      <c r="D60" s="228">
        <v>6.4440986598868169E-2</v>
      </c>
      <c r="E60" s="228">
        <v>0.123364182296698</v>
      </c>
      <c r="F60" s="228">
        <v>9.5483230311573991E-2</v>
      </c>
      <c r="G60" s="228">
        <v>8.8135636568215353E-2</v>
      </c>
      <c r="H60" s="228">
        <v>8.6986780886533333E-2</v>
      </c>
      <c r="I60" s="228">
        <v>7.6872235205978773E-2</v>
      </c>
      <c r="J60" s="228">
        <v>8.6951335960187309E-2</v>
      </c>
      <c r="K60" s="228">
        <v>7.1651813651357463E-2</v>
      </c>
      <c r="L60" s="228">
        <v>8.0181677608836308E-2</v>
      </c>
      <c r="M60" s="228">
        <v>5.8504189811908691E-2</v>
      </c>
      <c r="N60" s="228">
        <v>6.520066540306417E-2</v>
      </c>
      <c r="O60" s="228">
        <v>5.721906074003983E-2</v>
      </c>
      <c r="P60" s="228">
        <v>5.2133327797001548E-2</v>
      </c>
      <c r="Q60" s="228">
        <v>0.20718203163653881</v>
      </c>
      <c r="R60" s="228">
        <v>5.539505702855764E-2</v>
      </c>
      <c r="S60" s="228">
        <v>5.8184391891905302E-2</v>
      </c>
      <c r="T60" s="228">
        <v>2.5085623427415951E-2</v>
      </c>
      <c r="U60" s="228">
        <v>2.5183304495514251E-2</v>
      </c>
      <c r="V60" s="228">
        <v>2.4382655563867092E-2</v>
      </c>
      <c r="W60" s="228">
        <v>4.3914603678230281E-2</v>
      </c>
      <c r="DA60" s="69" t="s">
        <v>396</v>
      </c>
    </row>
    <row r="61" spans="1:105" ht="12" customHeight="1" x14ac:dyDescent="0.25">
      <c r="A61" s="37" t="s">
        <v>162</v>
      </c>
      <c r="B61" s="228">
        <v>3.4339404547010579</v>
      </c>
      <c r="C61" s="228">
        <v>3.2498462244908399</v>
      </c>
      <c r="D61" s="228">
        <v>3.2399577571773941</v>
      </c>
      <c r="E61" s="228">
        <v>3.7656369780223131</v>
      </c>
      <c r="F61" s="228">
        <v>3.593753241979464</v>
      </c>
      <c r="G61" s="228">
        <v>2.984106357788745</v>
      </c>
      <c r="H61" s="228">
        <v>3.6812204883562449</v>
      </c>
      <c r="I61" s="228">
        <v>3.4357518747925129</v>
      </c>
      <c r="J61" s="228">
        <v>3.484339665150022</v>
      </c>
      <c r="K61" s="228">
        <v>2.6977709303021058</v>
      </c>
      <c r="L61" s="228">
        <v>2.921433288818891</v>
      </c>
      <c r="M61" s="228">
        <v>3.3539357539967432</v>
      </c>
      <c r="N61" s="228">
        <v>3.079698012987155</v>
      </c>
      <c r="O61" s="228">
        <v>2.9435188985399829</v>
      </c>
      <c r="P61" s="228">
        <v>2.6786815090850671</v>
      </c>
      <c r="Q61" s="228">
        <v>2.652391956643454</v>
      </c>
      <c r="R61" s="228">
        <v>2.6674730715102779</v>
      </c>
      <c r="S61" s="228">
        <v>2.7668024181300712</v>
      </c>
      <c r="T61" s="228">
        <v>2.642233558392622</v>
      </c>
      <c r="U61" s="228">
        <v>2.4625566992250971</v>
      </c>
      <c r="V61" s="228">
        <v>2.547177936153179</v>
      </c>
      <c r="W61" s="228">
        <v>2.6354656022665979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1311.174017746946</v>
      </c>
      <c r="C65" s="263">
        <v>1190.0764760199411</v>
      </c>
      <c r="D65" s="263">
        <v>1195.4556997513939</v>
      </c>
      <c r="E65" s="263">
        <v>1306.5026308190861</v>
      </c>
      <c r="F65" s="263">
        <v>1240.056393167911</v>
      </c>
      <c r="G65" s="263">
        <v>1226.8669440220781</v>
      </c>
      <c r="H65" s="263">
        <v>1403.046589803917</v>
      </c>
      <c r="I65" s="263">
        <v>1138.1026905404619</v>
      </c>
      <c r="J65" s="263">
        <v>1160.879156161292</v>
      </c>
      <c r="K65" s="263">
        <v>1036.499078590756</v>
      </c>
      <c r="L65" s="263">
        <v>1088.9128574436991</v>
      </c>
      <c r="M65" s="263">
        <v>1287.4193250506789</v>
      </c>
      <c r="N65" s="263">
        <v>1201.1862126755791</v>
      </c>
      <c r="O65" s="263">
        <v>1166.6592625991609</v>
      </c>
      <c r="P65" s="263">
        <v>1037.478211558529</v>
      </c>
      <c r="Q65" s="263">
        <v>1068.5573910253549</v>
      </c>
      <c r="R65" s="263">
        <v>974.42547553988368</v>
      </c>
      <c r="S65" s="263">
        <v>1009.479465866297</v>
      </c>
      <c r="T65" s="263">
        <v>1132.9742917576791</v>
      </c>
      <c r="U65" s="263">
        <v>1017.173854178591</v>
      </c>
      <c r="V65" s="263">
        <v>982.909288573249</v>
      </c>
      <c r="W65" s="263">
        <v>1041.80846593345</v>
      </c>
      <c r="DA65" s="70" t="s">
        <v>401</v>
      </c>
    </row>
    <row r="66" spans="1:105" ht="12" customHeight="1" x14ac:dyDescent="0.25">
      <c r="A66" s="18" t="s">
        <v>30</v>
      </c>
      <c r="B66" s="232">
        <v>28.095653909254398</v>
      </c>
      <c r="C66" s="232">
        <v>27.534479525842201</v>
      </c>
      <c r="D66" s="232">
        <v>55.275952923392538</v>
      </c>
      <c r="E66" s="232">
        <v>162.61270794869631</v>
      </c>
      <c r="F66" s="232">
        <v>155.6366501733952</v>
      </c>
      <c r="G66" s="232">
        <v>140.57482827004989</v>
      </c>
      <c r="H66" s="232">
        <v>157.99390028472379</v>
      </c>
      <c r="I66" s="232">
        <v>132.64277446173179</v>
      </c>
      <c r="J66" s="232">
        <v>118.75972565335481</v>
      </c>
      <c r="K66" s="232">
        <v>122.03741869196369</v>
      </c>
      <c r="L66" s="232">
        <v>101.8180081541894</v>
      </c>
      <c r="M66" s="232">
        <v>213.5904472843655</v>
      </c>
      <c r="N66" s="232">
        <v>176.0671421180046</v>
      </c>
      <c r="O66" s="232">
        <v>183.0401520402707</v>
      </c>
      <c r="P66" s="232">
        <v>139.25965119344909</v>
      </c>
      <c r="Q66" s="232">
        <v>162.91367969922999</v>
      </c>
      <c r="R66" s="232">
        <v>179.55171574514779</v>
      </c>
      <c r="S66" s="232">
        <v>165.84698608513571</v>
      </c>
      <c r="T66" s="232">
        <v>132.02220403072999</v>
      </c>
      <c r="U66" s="232">
        <v>123.1454760963731</v>
      </c>
      <c r="V66" s="232">
        <v>97.064944619483967</v>
      </c>
      <c r="W66" s="232">
        <v>137.63280473926909</v>
      </c>
      <c r="DA66" s="71" t="s">
        <v>402</v>
      </c>
    </row>
    <row r="67" spans="1:105" ht="12" customHeight="1" x14ac:dyDescent="0.25">
      <c r="A67" s="18" t="s">
        <v>70</v>
      </c>
      <c r="B67" s="232">
        <v>1.0195416274051119</v>
      </c>
      <c r="C67" s="232">
        <v>0.71058934084195069</v>
      </c>
      <c r="D67" s="232">
        <v>0.63625894158179264</v>
      </c>
      <c r="E67" s="232">
        <v>0.4904307957924246</v>
      </c>
      <c r="F67" s="232">
        <v>0.53317417977108694</v>
      </c>
      <c r="G67" s="232">
        <v>0.40187782319152471</v>
      </c>
      <c r="H67" s="232">
        <v>0.79482282662333281</v>
      </c>
      <c r="I67" s="232">
        <v>0.67850666003927484</v>
      </c>
      <c r="J67" s="232">
        <v>0.44058142689530172</v>
      </c>
      <c r="K67" s="232">
        <v>0.31700895756869352</v>
      </c>
      <c r="L67" s="232">
        <v>0.34370024966056861</v>
      </c>
      <c r="M67" s="232">
        <v>0.1390447701383469</v>
      </c>
      <c r="N67" s="232">
        <v>0.55495297105967223</v>
      </c>
      <c r="O67" s="232">
        <v>0</v>
      </c>
      <c r="P67" s="232">
        <v>0</v>
      </c>
      <c r="Q67" s="232">
        <v>0</v>
      </c>
      <c r="R67" s="232">
        <v>0</v>
      </c>
      <c r="S67" s="232">
        <v>0.19556063465426951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104.2829718742871</v>
      </c>
      <c r="C68" s="232">
        <v>109.7375153731188</v>
      </c>
      <c r="D68" s="232">
        <v>109.0746229134388</v>
      </c>
      <c r="E68" s="232">
        <v>117.9763184247506</v>
      </c>
      <c r="F68" s="232">
        <v>114.50240455694561</v>
      </c>
      <c r="G68" s="232">
        <v>93.260480239028155</v>
      </c>
      <c r="H68" s="232">
        <v>118.8941341948689</v>
      </c>
      <c r="I68" s="232">
        <v>127.6313943468199</v>
      </c>
      <c r="J68" s="232">
        <v>126.7961908868274</v>
      </c>
      <c r="K68" s="232">
        <v>91.325543204955864</v>
      </c>
      <c r="L68" s="232">
        <v>103.5255979552341</v>
      </c>
      <c r="M68" s="232">
        <v>102.0135769275266</v>
      </c>
      <c r="N68" s="232">
        <v>93.46741893825687</v>
      </c>
      <c r="O68" s="232">
        <v>90.218963356844711</v>
      </c>
      <c r="P68" s="232">
        <v>88.568997880390256</v>
      </c>
      <c r="Q68" s="232">
        <v>81.72611761143483</v>
      </c>
      <c r="R68" s="232">
        <v>86.42692843024534</v>
      </c>
      <c r="S68" s="232">
        <v>92.238014883098273</v>
      </c>
      <c r="T68" s="232">
        <v>88.458867199941068</v>
      </c>
      <c r="U68" s="232">
        <v>82.190173065224627</v>
      </c>
      <c r="V68" s="232">
        <v>88.042519206850116</v>
      </c>
      <c r="W68" s="232">
        <v>91.475877404876158</v>
      </c>
      <c r="DA68" s="71" t="s">
        <v>404</v>
      </c>
    </row>
    <row r="69" spans="1:105" ht="12" customHeight="1" x14ac:dyDescent="0.25">
      <c r="A69" s="18" t="s">
        <v>36</v>
      </c>
      <c r="B69" s="232">
        <v>1177.7758503359989</v>
      </c>
      <c r="C69" s="232">
        <v>1052.0938917801379</v>
      </c>
      <c r="D69" s="232">
        <v>1030.468864972981</v>
      </c>
      <c r="E69" s="232">
        <v>1025.4231736498471</v>
      </c>
      <c r="F69" s="232">
        <v>969.38416425779872</v>
      </c>
      <c r="G69" s="232">
        <v>992.62975768980868</v>
      </c>
      <c r="H69" s="232">
        <v>1125.363732497701</v>
      </c>
      <c r="I69" s="232">
        <v>877.15001507187083</v>
      </c>
      <c r="J69" s="232">
        <v>914.88265819421486</v>
      </c>
      <c r="K69" s="232">
        <v>822.81910773626748</v>
      </c>
      <c r="L69" s="232">
        <v>883.22555108461438</v>
      </c>
      <c r="M69" s="232">
        <v>971.67625606864851</v>
      </c>
      <c r="N69" s="232">
        <v>931.09669864825742</v>
      </c>
      <c r="O69" s="232">
        <v>893.4001472020459</v>
      </c>
      <c r="P69" s="232">
        <v>809.64956248468968</v>
      </c>
      <c r="Q69" s="232">
        <v>823.91759371468981</v>
      </c>
      <c r="R69" s="232">
        <v>708.44683136449055</v>
      </c>
      <c r="S69" s="232">
        <v>751.19890426340874</v>
      </c>
      <c r="T69" s="232">
        <v>912.49322052700802</v>
      </c>
      <c r="U69" s="232">
        <v>811.8382050169929</v>
      </c>
      <c r="V69" s="232">
        <v>797.80182474691492</v>
      </c>
      <c r="W69" s="232">
        <v>812.69978378930512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727.15973854180368</v>
      </c>
      <c r="C72" s="263">
        <v>682.91396909710022</v>
      </c>
      <c r="D72" s="263">
        <v>678.8953111075939</v>
      </c>
      <c r="E72" s="263">
        <v>797.06992937534051</v>
      </c>
      <c r="F72" s="263">
        <v>757.24958860193897</v>
      </c>
      <c r="G72" s="263">
        <v>628.01873242315583</v>
      </c>
      <c r="H72" s="263">
        <v>771.22152925623209</v>
      </c>
      <c r="I72" s="263">
        <v>718.29917386393993</v>
      </c>
      <c r="J72" s="263">
        <v>743.80109672215906</v>
      </c>
      <c r="K72" s="263">
        <v>580.58094659969754</v>
      </c>
      <c r="L72" s="263">
        <v>629.88967047555207</v>
      </c>
      <c r="M72" s="263">
        <v>713.13006359838232</v>
      </c>
      <c r="N72" s="263">
        <v>662.25062619544076</v>
      </c>
      <c r="O72" s="263">
        <v>611.42239190511634</v>
      </c>
      <c r="P72" s="263">
        <v>556.44145605382721</v>
      </c>
      <c r="Q72" s="263">
        <v>582.63923409633276</v>
      </c>
      <c r="R72" s="263">
        <v>554.79373114936629</v>
      </c>
      <c r="S72" s="263">
        <v>576.37359608425174</v>
      </c>
      <c r="T72" s="263">
        <v>572.6980022189282</v>
      </c>
      <c r="U72" s="263">
        <v>535.97703508766506</v>
      </c>
      <c r="V72" s="263">
        <v>553.55703176677298</v>
      </c>
      <c r="W72" s="263">
        <v>579.60208559573391</v>
      </c>
      <c r="DA72" s="70" t="s">
        <v>407</v>
      </c>
    </row>
    <row r="73" spans="1:105" ht="12" customHeight="1" x14ac:dyDescent="0.25">
      <c r="A73" s="60" t="s">
        <v>183</v>
      </c>
      <c r="B73" s="264">
        <v>727.15973854180368</v>
      </c>
      <c r="C73" s="264">
        <v>682.91396909710022</v>
      </c>
      <c r="D73" s="264">
        <v>678.8953111075939</v>
      </c>
      <c r="E73" s="264">
        <v>797.06992937534051</v>
      </c>
      <c r="F73" s="264">
        <v>757.24958860193897</v>
      </c>
      <c r="G73" s="264">
        <v>628.01873242315583</v>
      </c>
      <c r="H73" s="264">
        <v>771.22152925623209</v>
      </c>
      <c r="I73" s="264">
        <v>718.29917386393993</v>
      </c>
      <c r="J73" s="264">
        <v>743.80109672215906</v>
      </c>
      <c r="K73" s="264">
        <v>580.58094659969754</v>
      </c>
      <c r="L73" s="264">
        <v>629.88967047555207</v>
      </c>
      <c r="M73" s="264">
        <v>713.13006359838232</v>
      </c>
      <c r="N73" s="264">
        <v>662.25062619544076</v>
      </c>
      <c r="O73" s="264">
        <v>611.42239190511634</v>
      </c>
      <c r="P73" s="264">
        <v>556.44145605382721</v>
      </c>
      <c r="Q73" s="264">
        <v>582.63923409633276</v>
      </c>
      <c r="R73" s="264">
        <v>554.79373114936629</v>
      </c>
      <c r="S73" s="264">
        <v>576.37359608425174</v>
      </c>
      <c r="T73" s="264">
        <v>572.6980022189282</v>
      </c>
      <c r="U73" s="264">
        <v>535.97703508766506</v>
      </c>
      <c r="V73" s="264">
        <v>553.55703176677298</v>
      </c>
      <c r="W73" s="264">
        <v>579.60208559573391</v>
      </c>
      <c r="DA73" s="72" t="s">
        <v>408</v>
      </c>
    </row>
    <row r="74" spans="1:105" ht="12" customHeight="1" x14ac:dyDescent="0.25">
      <c r="A74" s="59" t="s">
        <v>33</v>
      </c>
      <c r="B74" s="232">
        <v>6.7368740218367948</v>
      </c>
      <c r="C74" s="232">
        <v>8.2084732939755067</v>
      </c>
      <c r="D74" s="232">
        <v>6.1400571486561661</v>
      </c>
      <c r="E74" s="232">
        <v>5.6407812459945568</v>
      </c>
      <c r="F74" s="232">
        <v>6.5976847376820968</v>
      </c>
      <c r="G74" s="232">
        <v>1.027873353224579</v>
      </c>
      <c r="H74" s="232">
        <v>1.0454374216564959</v>
      </c>
      <c r="I74" s="232">
        <v>1.004583633144831</v>
      </c>
      <c r="J74" s="232">
        <v>24.81703740056766</v>
      </c>
      <c r="K74" s="232">
        <v>24.61450326604842</v>
      </c>
      <c r="L74" s="232">
        <v>27.96716679582515</v>
      </c>
      <c r="M74" s="232">
        <v>28.52353664008891</v>
      </c>
      <c r="N74" s="232">
        <v>30.96171770896661</v>
      </c>
      <c r="O74" s="232">
        <v>0.53481452041721056</v>
      </c>
      <c r="P74" s="232">
        <v>0.50540134582991225</v>
      </c>
      <c r="Q74" s="232">
        <v>0.48415813019258269</v>
      </c>
      <c r="R74" s="232">
        <v>0.45874665579003049</v>
      </c>
      <c r="S74" s="232">
        <v>0.46182048711636048</v>
      </c>
      <c r="T74" s="232">
        <v>0.46196704108527858</v>
      </c>
      <c r="U74" s="232">
        <v>0.46537918871525269</v>
      </c>
      <c r="V74" s="232">
        <v>0.50016236606080566</v>
      </c>
      <c r="W74" s="232">
        <v>0.50878520395883198</v>
      </c>
      <c r="DA74" s="71" t="s">
        <v>409</v>
      </c>
    </row>
    <row r="75" spans="1:105" ht="12" customHeight="1" x14ac:dyDescent="0.25">
      <c r="A75" s="59" t="s">
        <v>160</v>
      </c>
      <c r="B75" s="232">
        <v>19.81758612735964</v>
      </c>
      <c r="C75" s="232">
        <v>13.624737268501571</v>
      </c>
      <c r="D75" s="232">
        <v>13.045176680564831</v>
      </c>
      <c r="E75" s="232">
        <v>25.00451622186133</v>
      </c>
      <c r="F75" s="232">
        <v>19.34032311561619</v>
      </c>
      <c r="G75" s="232">
        <v>17.91197005669747</v>
      </c>
      <c r="H75" s="232">
        <v>17.663690095910219</v>
      </c>
      <c r="I75" s="232">
        <v>15.61647437154029</v>
      </c>
      <c r="J75" s="232">
        <v>17.44618447794895</v>
      </c>
      <c r="K75" s="232">
        <v>14.33575174175621</v>
      </c>
      <c r="L75" s="232">
        <v>16.027274563461461</v>
      </c>
      <c r="M75" s="232">
        <v>11.721456529840969</v>
      </c>
      <c r="N75" s="232">
        <v>13.01234961191412</v>
      </c>
      <c r="O75" s="232">
        <v>11.648605733003629</v>
      </c>
      <c r="P75" s="232">
        <v>10.613241213877091</v>
      </c>
      <c r="Q75" s="232">
        <v>42.178335605414958</v>
      </c>
      <c r="R75" s="232">
        <v>11.27760017354373</v>
      </c>
      <c r="S75" s="232">
        <v>11.8370955622356</v>
      </c>
      <c r="T75" s="232">
        <v>5.38176975140781</v>
      </c>
      <c r="U75" s="232">
        <v>5.4209656440106233</v>
      </c>
      <c r="V75" s="232">
        <v>5.2438955540317149</v>
      </c>
      <c r="W75" s="232">
        <v>9.4912445508850674</v>
      </c>
      <c r="DA75" s="71" t="s">
        <v>410</v>
      </c>
    </row>
    <row r="76" spans="1:105" ht="12" customHeight="1" x14ac:dyDescent="0.25">
      <c r="A76" s="59" t="s">
        <v>70</v>
      </c>
      <c r="B76" s="232">
        <v>6.7832782138626859</v>
      </c>
      <c r="C76" s="232">
        <v>4.2531915026246434</v>
      </c>
      <c r="D76" s="232">
        <v>3.8259325640519548</v>
      </c>
      <c r="E76" s="232">
        <v>3.1728585836482428</v>
      </c>
      <c r="F76" s="232">
        <v>3.3895291917916959</v>
      </c>
      <c r="G76" s="232">
        <v>2.6133796237112348</v>
      </c>
      <c r="H76" s="232">
        <v>4.9972365797425864</v>
      </c>
      <c r="I76" s="232">
        <v>3.7104952235047199</v>
      </c>
      <c r="J76" s="232">
        <v>2.4292077856047132</v>
      </c>
      <c r="K76" s="232">
        <v>1.8736032211788469</v>
      </c>
      <c r="L76" s="232">
        <v>1.9387089351943561</v>
      </c>
      <c r="M76" s="232">
        <v>0.91589572927611151</v>
      </c>
      <c r="N76" s="232">
        <v>3.6492848065449488</v>
      </c>
      <c r="O76" s="232">
        <v>0</v>
      </c>
      <c r="P76" s="232">
        <v>0</v>
      </c>
      <c r="Q76" s="232">
        <v>0</v>
      </c>
      <c r="R76" s="232">
        <v>0</v>
      </c>
      <c r="S76" s="232">
        <v>1.19340620334267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693.82200017874459</v>
      </c>
      <c r="C77" s="232">
        <v>656.82756703199846</v>
      </c>
      <c r="D77" s="232">
        <v>655.884144714321</v>
      </c>
      <c r="E77" s="232">
        <v>763.25177332383635</v>
      </c>
      <c r="F77" s="232">
        <v>727.92205155684894</v>
      </c>
      <c r="G77" s="232">
        <v>606.46550938952259</v>
      </c>
      <c r="H77" s="232">
        <v>747.51516515892274</v>
      </c>
      <c r="I77" s="232">
        <v>697.96762063575011</v>
      </c>
      <c r="J77" s="232">
        <v>699.10866705803778</v>
      </c>
      <c r="K77" s="232">
        <v>539.75708837071409</v>
      </c>
      <c r="L77" s="232">
        <v>583.95652018107114</v>
      </c>
      <c r="M77" s="232">
        <v>671.96917469917628</v>
      </c>
      <c r="N77" s="232">
        <v>614.62727406801514</v>
      </c>
      <c r="O77" s="232">
        <v>599.23897165169546</v>
      </c>
      <c r="P77" s="232">
        <v>545.32281349412017</v>
      </c>
      <c r="Q77" s="232">
        <v>539.97674036072522</v>
      </c>
      <c r="R77" s="232">
        <v>543.0573843200325</v>
      </c>
      <c r="S77" s="232">
        <v>562.88127383155711</v>
      </c>
      <c r="T77" s="232">
        <v>566.85426542643506</v>
      </c>
      <c r="U77" s="232">
        <v>530.0906902549392</v>
      </c>
      <c r="V77" s="232">
        <v>547.81297384668051</v>
      </c>
      <c r="W77" s="232">
        <v>569.60205584088999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511.38155497216582</v>
      </c>
      <c r="C79" s="263">
        <f t="shared" si="3"/>
        <v>469.37460144651345</v>
      </c>
      <c r="D79" s="263">
        <f t="shared" si="3"/>
        <v>470.28116464507048</v>
      </c>
      <c r="E79" s="263">
        <f t="shared" si="3"/>
        <v>519.52702961751072</v>
      </c>
      <c r="F79" s="263">
        <f t="shared" si="3"/>
        <v>489.5705112109452</v>
      </c>
      <c r="G79" s="263">
        <f t="shared" si="3"/>
        <v>463.77653911221569</v>
      </c>
      <c r="H79" s="263">
        <f t="shared" si="3"/>
        <v>540.9576382446777</v>
      </c>
      <c r="I79" s="263">
        <f t="shared" si="3"/>
        <v>454.7998384037524</v>
      </c>
      <c r="J79" s="263">
        <f t="shared" si="3"/>
        <v>467.64432204291273</v>
      </c>
      <c r="K79" s="263">
        <f t="shared" si="3"/>
        <v>387.14501828553762</v>
      </c>
      <c r="L79" s="263">
        <f t="shared" si="3"/>
        <v>410.26395234350252</v>
      </c>
      <c r="M79" s="263">
        <f t="shared" si="3"/>
        <v>476.5936333202169</v>
      </c>
      <c r="N79" s="263">
        <f t="shared" si="3"/>
        <v>431.3616678776375</v>
      </c>
      <c r="O79" s="263">
        <f t="shared" si="3"/>
        <v>428.2029413762009</v>
      </c>
      <c r="P79" s="263">
        <f t="shared" si="3"/>
        <v>378.8326674763145</v>
      </c>
      <c r="Q79" s="263">
        <f t="shared" si="3"/>
        <v>398.2163081060981</v>
      </c>
      <c r="R79" s="263">
        <f t="shared" si="3"/>
        <v>372.24024944532698</v>
      </c>
      <c r="S79" s="263">
        <f t="shared" si="3"/>
        <v>385.82789304518872</v>
      </c>
      <c r="T79" s="263">
        <f t="shared" si="3"/>
        <v>416.82826185071701</v>
      </c>
      <c r="U79" s="263">
        <f t="shared" si="3"/>
        <v>377.40951201444659</v>
      </c>
      <c r="V79" s="263">
        <f t="shared" si="3"/>
        <v>370.06288155171143</v>
      </c>
      <c r="W79" s="263">
        <f t="shared" si="3"/>
        <v>396.1424642378517</v>
      </c>
      <c r="DA79" s="70"/>
    </row>
    <row r="80" spans="1:105" ht="12" customHeight="1" x14ac:dyDescent="0.25">
      <c r="A80" s="60" t="s">
        <v>192</v>
      </c>
      <c r="B80" s="264">
        <v>151.8233143752837</v>
      </c>
      <c r="C80" s="264">
        <v>142.8466627903114</v>
      </c>
      <c r="D80" s="264">
        <v>142.05323202292749</v>
      </c>
      <c r="E80" s="264">
        <v>166.962542144694</v>
      </c>
      <c r="F80" s="264">
        <v>158.56557150882361</v>
      </c>
      <c r="G80" s="264">
        <v>131.50851342267521</v>
      </c>
      <c r="H80" s="264">
        <v>161.2661173749625</v>
      </c>
      <c r="I80" s="264">
        <v>150.33279452974011</v>
      </c>
      <c r="J80" s="264">
        <v>155.86446712951931</v>
      </c>
      <c r="K80" s="264">
        <v>121.6550801817435</v>
      </c>
      <c r="L80" s="264">
        <v>132.00372513872171</v>
      </c>
      <c r="M80" s="264">
        <v>149.61815434652101</v>
      </c>
      <c r="N80" s="264">
        <v>138.55902863114139</v>
      </c>
      <c r="O80" s="264">
        <v>128.38620028072859</v>
      </c>
      <c r="P80" s="264">
        <v>116.8413279710457</v>
      </c>
      <c r="Q80" s="264">
        <v>122.3423256826198</v>
      </c>
      <c r="R80" s="264">
        <v>116.495339432856</v>
      </c>
      <c r="S80" s="264">
        <v>120.861706984459</v>
      </c>
      <c r="T80" s="264">
        <v>120.254870261053</v>
      </c>
      <c r="U80" s="264">
        <v>112.5442180130601</v>
      </c>
      <c r="V80" s="264">
        <v>116.2356578498411</v>
      </c>
      <c r="W80" s="264">
        <v>121.7045865993892</v>
      </c>
      <c r="DA80" s="72" t="s">
        <v>414</v>
      </c>
    </row>
    <row r="81" spans="1:105" ht="12" customHeight="1" x14ac:dyDescent="0.25">
      <c r="A81" s="59" t="s">
        <v>33</v>
      </c>
      <c r="B81" s="232">
        <v>1.419833377201676</v>
      </c>
      <c r="C81" s="232">
        <v>1.7277453705280119</v>
      </c>
      <c r="D81" s="232">
        <v>1.292037515690442</v>
      </c>
      <c r="E81" s="232">
        <v>1.1862988429648469</v>
      </c>
      <c r="F81" s="232">
        <v>1.3877451630534321</v>
      </c>
      <c r="G81" s="232">
        <v>0.21613837499835489</v>
      </c>
      <c r="H81" s="232">
        <v>0.22003170032644381</v>
      </c>
      <c r="I81" s="232">
        <v>0.21134097058021309</v>
      </c>
      <c r="J81" s="232">
        <v>5.2174817630613681</v>
      </c>
      <c r="K81" s="232">
        <v>5.1744278048780323</v>
      </c>
      <c r="L81" s="232">
        <v>5.879074043567047</v>
      </c>
      <c r="M81" s="232">
        <v>5.992072469288189</v>
      </c>
      <c r="N81" s="232">
        <v>6.513842685863616</v>
      </c>
      <c r="O81" s="232">
        <v>0.1123001137027073</v>
      </c>
      <c r="P81" s="232">
        <v>0.1061239484633372</v>
      </c>
      <c r="Q81" s="232">
        <v>0.1016633075487595</v>
      </c>
      <c r="R81" s="232">
        <v>9.6327417523683456E-2</v>
      </c>
      <c r="S81" s="232">
        <v>9.7041611264175251E-2</v>
      </c>
      <c r="T81" s="232">
        <v>9.7003632587067956E-2</v>
      </c>
      <c r="U81" s="232">
        <v>9.7720113819697127E-2</v>
      </c>
      <c r="V81" s="232">
        <v>0.1050238698355208</v>
      </c>
      <c r="W81" s="232">
        <v>0.1068344894791927</v>
      </c>
      <c r="DA81" s="71" t="s">
        <v>415</v>
      </c>
    </row>
    <row r="82" spans="1:105" ht="12" customHeight="1" x14ac:dyDescent="0.25">
      <c r="A82" s="59" t="s">
        <v>160</v>
      </c>
      <c r="B82" s="232">
        <v>4.1766656386907526</v>
      </c>
      <c r="C82" s="232">
        <v>2.867777709356861</v>
      </c>
      <c r="D82" s="232">
        <v>2.7450652757831091</v>
      </c>
      <c r="E82" s="232">
        <v>5.2586383639594274</v>
      </c>
      <c r="F82" s="232">
        <v>4.0680088429045016</v>
      </c>
      <c r="G82" s="232">
        <v>3.766479682471064</v>
      </c>
      <c r="H82" s="232">
        <v>3.7176512771890402</v>
      </c>
      <c r="I82" s="232">
        <v>3.2853420480189421</v>
      </c>
      <c r="J82" s="232">
        <v>3.6678491424855122</v>
      </c>
      <c r="K82" s="232">
        <v>3.013642469831594</v>
      </c>
      <c r="L82" s="232">
        <v>3.3691483503875821</v>
      </c>
      <c r="M82" s="232">
        <v>2.4623810805320749</v>
      </c>
      <c r="N82" s="232">
        <v>2.737587079056667</v>
      </c>
      <c r="O82" s="232">
        <v>2.445969019827344</v>
      </c>
      <c r="P82" s="232">
        <v>2.22856364135902</v>
      </c>
      <c r="Q82" s="232">
        <v>8.8565880383800852</v>
      </c>
      <c r="R82" s="232">
        <v>2.3680654384526632</v>
      </c>
      <c r="S82" s="232">
        <v>2.4873102387030648</v>
      </c>
      <c r="T82" s="232">
        <v>1.130061604410842</v>
      </c>
      <c r="U82" s="232">
        <v>1.138291940401984</v>
      </c>
      <c r="V82" s="232">
        <v>1.10111084213549</v>
      </c>
      <c r="W82" s="232">
        <v>1.9929672840840349</v>
      </c>
      <c r="DA82" s="71" t="s">
        <v>416</v>
      </c>
    </row>
    <row r="83" spans="1:105" ht="12" customHeight="1" x14ac:dyDescent="0.25">
      <c r="A83" s="59" t="s">
        <v>162</v>
      </c>
      <c r="B83" s="232">
        <v>146.22681535939131</v>
      </c>
      <c r="C83" s="232">
        <v>138.25113971042649</v>
      </c>
      <c r="D83" s="232">
        <v>138.01612923145399</v>
      </c>
      <c r="E83" s="232">
        <v>160.5176049377697</v>
      </c>
      <c r="F83" s="232">
        <v>153.1098175028657</v>
      </c>
      <c r="G83" s="232">
        <v>127.5258953652058</v>
      </c>
      <c r="H83" s="232">
        <v>157.32843439744701</v>
      </c>
      <c r="I83" s="232">
        <v>146.83611151114101</v>
      </c>
      <c r="J83" s="232">
        <v>146.9791362239724</v>
      </c>
      <c r="K83" s="232">
        <v>113.4670099070338</v>
      </c>
      <c r="L83" s="232">
        <v>122.7555027447671</v>
      </c>
      <c r="M83" s="232">
        <v>141.16370079670071</v>
      </c>
      <c r="N83" s="232">
        <v>129.30759886622121</v>
      </c>
      <c r="O83" s="232">
        <v>125.8279311471986</v>
      </c>
      <c r="P83" s="232">
        <v>114.50664038122341</v>
      </c>
      <c r="Q83" s="232">
        <v>113.3840743366909</v>
      </c>
      <c r="R83" s="232">
        <v>114.0309465768797</v>
      </c>
      <c r="S83" s="232">
        <v>118.2773551344918</v>
      </c>
      <c r="T83" s="232">
        <v>119.0278050240551</v>
      </c>
      <c r="U83" s="232">
        <v>111.3082059588384</v>
      </c>
      <c r="V83" s="232">
        <v>115.0295231378701</v>
      </c>
      <c r="W83" s="232">
        <v>119.604784825826</v>
      </c>
      <c r="DA83" s="71" t="s">
        <v>417</v>
      </c>
    </row>
    <row r="84" spans="1:105" ht="12" customHeight="1" x14ac:dyDescent="0.25">
      <c r="A84" s="60" t="s">
        <v>197</v>
      </c>
      <c r="B84" s="264">
        <v>359.55824059688211</v>
      </c>
      <c r="C84" s="264">
        <v>326.52793865620208</v>
      </c>
      <c r="D84" s="264">
        <v>328.22793262214299</v>
      </c>
      <c r="E84" s="264">
        <v>352.56448747281672</v>
      </c>
      <c r="F84" s="264">
        <v>331.00493970212159</v>
      </c>
      <c r="G84" s="264">
        <v>332.26802568954048</v>
      </c>
      <c r="H84" s="264">
        <v>379.69152086971519</v>
      </c>
      <c r="I84" s="264">
        <v>304.46704387401229</v>
      </c>
      <c r="J84" s="264">
        <v>311.77985491339342</v>
      </c>
      <c r="K84" s="264">
        <v>265.48993810379409</v>
      </c>
      <c r="L84" s="264">
        <v>278.26022720478079</v>
      </c>
      <c r="M84" s="264">
        <v>326.97547897369589</v>
      </c>
      <c r="N84" s="264">
        <v>292.80263924649608</v>
      </c>
      <c r="O84" s="264">
        <v>299.81674109547231</v>
      </c>
      <c r="P84" s="264">
        <v>261.9913395052688</v>
      </c>
      <c r="Q84" s="264">
        <v>275.87398242347831</v>
      </c>
      <c r="R84" s="264">
        <v>255.744910012471</v>
      </c>
      <c r="S84" s="264">
        <v>264.96618606072968</v>
      </c>
      <c r="T84" s="264">
        <v>296.57339158966403</v>
      </c>
      <c r="U84" s="264">
        <v>264.86529400138647</v>
      </c>
      <c r="V84" s="264">
        <v>253.82722370187031</v>
      </c>
      <c r="W84" s="264">
        <v>274.43787763846251</v>
      </c>
      <c r="DA84" s="72" t="s">
        <v>418</v>
      </c>
    </row>
    <row r="85" spans="1:105" ht="12" customHeight="1" x14ac:dyDescent="0.25">
      <c r="A85" s="64" t="s">
        <v>30</v>
      </c>
      <c r="B85" s="231">
        <v>7.6811824095021208</v>
      </c>
      <c r="C85" s="231">
        <v>7.5317036216455273</v>
      </c>
      <c r="D85" s="231">
        <v>15.136335648249069</v>
      </c>
      <c r="E85" s="231">
        <v>43.105143527639918</v>
      </c>
      <c r="F85" s="231">
        <v>41.01289156292831</v>
      </c>
      <c r="G85" s="231">
        <v>37.876763189789642</v>
      </c>
      <c r="H85" s="231">
        <v>42.508362146486377</v>
      </c>
      <c r="I85" s="231">
        <v>35.283553996516638</v>
      </c>
      <c r="J85" s="231">
        <v>31.356694242154159</v>
      </c>
      <c r="K85" s="231">
        <v>30.399233748242882</v>
      </c>
      <c r="L85" s="231">
        <v>25.712073842623589</v>
      </c>
      <c r="M85" s="231">
        <v>53.596258244685657</v>
      </c>
      <c r="N85" s="231">
        <v>42.469857123694339</v>
      </c>
      <c r="O85" s="231">
        <v>46.667611781673777</v>
      </c>
      <c r="P85" s="231">
        <v>34.925293926412522</v>
      </c>
      <c r="Q85" s="231">
        <v>41.673787991345833</v>
      </c>
      <c r="R85" s="231">
        <v>46.79076687615035</v>
      </c>
      <c r="S85" s="231">
        <v>43.079122207213167</v>
      </c>
      <c r="T85" s="231">
        <v>34.272261723298882</v>
      </c>
      <c r="U85" s="231">
        <v>31.82083601559388</v>
      </c>
      <c r="V85" s="231">
        <v>24.898965613820671</v>
      </c>
      <c r="W85" s="231">
        <v>32.992947335276291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0.27682970698900122</v>
      </c>
      <c r="C87" s="231">
        <v>0.3751305993078804</v>
      </c>
      <c r="D87" s="231">
        <v>0.27961052344992532</v>
      </c>
      <c r="E87" s="231">
        <v>0.231121787996938</v>
      </c>
      <c r="F87" s="231">
        <v>0.27348266634065888</v>
      </c>
      <c r="G87" s="231">
        <v>4.258890215636027E-2</v>
      </c>
      <c r="H87" s="231">
        <v>4.4737582682248388E-2</v>
      </c>
      <c r="I87" s="231">
        <v>4.8864905443571673E-2</v>
      </c>
      <c r="J87" s="231">
        <v>1.18842708622216</v>
      </c>
      <c r="K87" s="231">
        <v>1.0374199834125251</v>
      </c>
      <c r="L87" s="231">
        <v>1.2520688707940879</v>
      </c>
      <c r="M87" s="231">
        <v>1.086587346122186</v>
      </c>
      <c r="N87" s="231">
        <v>1.135732238139733</v>
      </c>
      <c r="O87" s="231">
        <v>2.0529112804931141E-2</v>
      </c>
      <c r="P87" s="231">
        <v>2.0586343967363991E-2</v>
      </c>
      <c r="Q87" s="231">
        <v>1.8744698933186608E-2</v>
      </c>
      <c r="R87" s="231">
        <v>1.9025972739209251E-2</v>
      </c>
      <c r="S87" s="231">
        <v>1.9657378675902969E-2</v>
      </c>
      <c r="T87" s="231">
        <v>1.8714435582391008E-2</v>
      </c>
      <c r="U87" s="231">
        <v>1.8645318204620561E-2</v>
      </c>
      <c r="V87" s="231">
        <v>2.0620066068788131E-2</v>
      </c>
      <c r="W87" s="231">
        <v>1.958703332917491E-2</v>
      </c>
      <c r="DA87" s="73" t="s">
        <v>421</v>
      </c>
    </row>
    <row r="88" spans="1:105" ht="12" customHeight="1" x14ac:dyDescent="0.25">
      <c r="A88" s="64" t="s">
        <v>160</v>
      </c>
      <c r="B88" s="231">
        <v>0.81433860022967908</v>
      </c>
      <c r="C88" s="231">
        <v>0.62265608644869341</v>
      </c>
      <c r="D88" s="231">
        <v>0.59406103100323937</v>
      </c>
      <c r="E88" s="231">
        <v>1.024519165904312</v>
      </c>
      <c r="F88" s="231">
        <v>0.80168170257356319</v>
      </c>
      <c r="G88" s="231">
        <v>0.74216452618328432</v>
      </c>
      <c r="H88" s="231">
        <v>0.75588531629877431</v>
      </c>
      <c r="I88" s="231">
        <v>0.75961574362745021</v>
      </c>
      <c r="J88" s="231">
        <v>0.83545500819323781</v>
      </c>
      <c r="K88" s="231">
        <v>0.60420456888327734</v>
      </c>
      <c r="L88" s="231">
        <v>0.7175289406710863</v>
      </c>
      <c r="M88" s="231">
        <v>0.44652199003772508</v>
      </c>
      <c r="N88" s="231">
        <v>0.47731670080810762</v>
      </c>
      <c r="O88" s="231">
        <v>0.44713733824288932</v>
      </c>
      <c r="P88" s="231">
        <v>0.43230560432857917</v>
      </c>
      <c r="Q88" s="231">
        <v>1.632979295652693</v>
      </c>
      <c r="R88" s="231">
        <v>0.46772507386681111</v>
      </c>
      <c r="S88" s="231">
        <v>0.50384570711149035</v>
      </c>
      <c r="T88" s="231">
        <v>0.2180172487963048</v>
      </c>
      <c r="U88" s="231">
        <v>0.21718983542845549</v>
      </c>
      <c r="V88" s="231">
        <v>0.21618874213501449</v>
      </c>
      <c r="W88" s="231">
        <v>0.36539058507797723</v>
      </c>
      <c r="DA88" s="73" t="s">
        <v>422</v>
      </c>
    </row>
    <row r="89" spans="1:105" ht="12" customHeight="1" x14ac:dyDescent="0.25">
      <c r="A89" s="64" t="s">
        <v>70</v>
      </c>
      <c r="B89" s="231">
        <v>0.27873653482041832</v>
      </c>
      <c r="C89" s="231">
        <v>0.1943725977060512</v>
      </c>
      <c r="D89" s="231">
        <v>0.1742281840410583</v>
      </c>
      <c r="E89" s="231">
        <v>0.13000269234601719</v>
      </c>
      <c r="F89" s="231">
        <v>0.1405004206576197</v>
      </c>
      <c r="G89" s="231">
        <v>0.1082827653256085</v>
      </c>
      <c r="H89" s="231">
        <v>0.21384760104985759</v>
      </c>
      <c r="I89" s="231">
        <v>0.1804857179265259</v>
      </c>
      <c r="J89" s="231">
        <v>0.11632880604871711</v>
      </c>
      <c r="K89" s="231">
        <v>7.8966185164420555E-2</v>
      </c>
      <c r="L89" s="231">
        <v>8.6794530350838422E-2</v>
      </c>
      <c r="M89" s="231">
        <v>3.489050892798657E-2</v>
      </c>
      <c r="N89" s="231">
        <v>0.13386241809660071</v>
      </c>
      <c r="O89" s="231">
        <v>0</v>
      </c>
      <c r="P89" s="231">
        <v>0</v>
      </c>
      <c r="Q89" s="231">
        <v>0</v>
      </c>
      <c r="R89" s="231">
        <v>0</v>
      </c>
      <c r="S89" s="231">
        <v>5.0797308278287177E-2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4.9830019332410878</v>
      </c>
      <c r="F90" s="231">
        <v>3.1539270465079419</v>
      </c>
      <c r="G90" s="231">
        <v>0.91378641530737803</v>
      </c>
      <c r="H90" s="231">
        <v>1.400295863329541</v>
      </c>
      <c r="I90" s="231">
        <v>0.91830542936442594</v>
      </c>
      <c r="J90" s="231">
        <v>3.2435372977757688</v>
      </c>
      <c r="K90" s="231">
        <v>5.6588327542153776</v>
      </c>
      <c r="L90" s="231">
        <v>1.307762351021907</v>
      </c>
      <c r="M90" s="231">
        <v>2.3901943557912539</v>
      </c>
      <c r="N90" s="231">
        <v>1.446676225985311</v>
      </c>
      <c r="O90" s="231">
        <v>1.8995754957736559</v>
      </c>
      <c r="P90" s="231">
        <v>1.346560169602256</v>
      </c>
      <c r="Q90" s="231">
        <v>0.88220342314495126</v>
      </c>
      <c r="R90" s="231">
        <v>1.325106446979246</v>
      </c>
      <c r="S90" s="231">
        <v>2.2281543768605112</v>
      </c>
      <c r="T90" s="231">
        <v>2.2225619172664302</v>
      </c>
      <c r="U90" s="231">
        <v>1.791363294523324</v>
      </c>
      <c r="V90" s="231">
        <v>1.4558809109656119</v>
      </c>
      <c r="W90" s="231">
        <v>24.313516192906729</v>
      </c>
      <c r="DA90" s="73" t="s">
        <v>424</v>
      </c>
    </row>
    <row r="91" spans="1:105" ht="12" customHeight="1" x14ac:dyDescent="0.25">
      <c r="A91" s="64" t="s">
        <v>162</v>
      </c>
      <c r="B91" s="231">
        <v>28.510335860434711</v>
      </c>
      <c r="C91" s="231">
        <v>30.01728945667514</v>
      </c>
      <c r="D91" s="231">
        <v>29.868143664789141</v>
      </c>
      <c r="E91" s="231">
        <v>31.272993376174771</v>
      </c>
      <c r="F91" s="231">
        <v>30.173321621588801</v>
      </c>
      <c r="G91" s="231">
        <v>25.128290522922299</v>
      </c>
      <c r="H91" s="231">
        <v>31.988544521912161</v>
      </c>
      <c r="I91" s="231">
        <v>33.950505124468378</v>
      </c>
      <c r="J91" s="231">
        <v>33.478600315339698</v>
      </c>
      <c r="K91" s="231">
        <v>22.748977853097809</v>
      </c>
      <c r="L91" s="231">
        <v>26.143291029576261</v>
      </c>
      <c r="M91" s="231">
        <v>25.59827034863855</v>
      </c>
      <c r="N91" s="231">
        <v>22.545648667187219</v>
      </c>
      <c r="O91" s="231">
        <v>23.002076376968741</v>
      </c>
      <c r="P91" s="231">
        <v>22.21245175634871</v>
      </c>
      <c r="Q91" s="231">
        <v>20.90577602189429</v>
      </c>
      <c r="R91" s="231">
        <v>22.522660077174042</v>
      </c>
      <c r="S91" s="231">
        <v>23.959028795735659</v>
      </c>
      <c r="T91" s="231">
        <v>22.96345126700999</v>
      </c>
      <c r="U91" s="231">
        <v>21.23797074896218</v>
      </c>
      <c r="V91" s="231">
        <v>22.584545500739619</v>
      </c>
      <c r="W91" s="231">
        <v>21.92833904231383</v>
      </c>
      <c r="DA91" s="73" t="s">
        <v>425</v>
      </c>
    </row>
    <row r="92" spans="1:105" ht="12" customHeight="1" x14ac:dyDescent="0.25">
      <c r="A92" s="64" t="s">
        <v>36</v>
      </c>
      <c r="B92" s="231">
        <v>321.99681748490622</v>
      </c>
      <c r="C92" s="231">
        <v>287.78678629441879</v>
      </c>
      <c r="D92" s="231">
        <v>282.17555357061048</v>
      </c>
      <c r="E92" s="231">
        <v>271.81770498951369</v>
      </c>
      <c r="F92" s="231">
        <v>255.4491346815247</v>
      </c>
      <c r="G92" s="231">
        <v>267.45614936785591</v>
      </c>
      <c r="H92" s="231">
        <v>302.77984783795631</v>
      </c>
      <c r="I92" s="231">
        <v>233.32571295666531</v>
      </c>
      <c r="J92" s="231">
        <v>241.56081215765971</v>
      </c>
      <c r="K92" s="231">
        <v>204.9623030107779</v>
      </c>
      <c r="L92" s="231">
        <v>223.040707639743</v>
      </c>
      <c r="M92" s="231">
        <v>243.82275617949259</v>
      </c>
      <c r="N92" s="231">
        <v>224.5935458725848</v>
      </c>
      <c r="O92" s="231">
        <v>227.77981099000829</v>
      </c>
      <c r="P92" s="231">
        <v>203.05414170460941</v>
      </c>
      <c r="Q92" s="231">
        <v>210.76049099250741</v>
      </c>
      <c r="R92" s="231">
        <v>184.61962556556131</v>
      </c>
      <c r="S92" s="231">
        <v>195.12558028685461</v>
      </c>
      <c r="T92" s="231">
        <v>236.87838499770999</v>
      </c>
      <c r="U92" s="231">
        <v>209.77928878867411</v>
      </c>
      <c r="V92" s="231">
        <v>204.65102286814059</v>
      </c>
      <c r="W92" s="231">
        <v>194.81809744955851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472.88394183392859</v>
      </c>
      <c r="C96" s="281">
        <v>420.6978827484765</v>
      </c>
      <c r="D96" s="281">
        <v>384.53197292593529</v>
      </c>
      <c r="E96" s="281">
        <v>478.20511391076002</v>
      </c>
      <c r="F96" s="281">
        <v>493.42081043764</v>
      </c>
      <c r="G96" s="281">
        <v>464.53462280258339</v>
      </c>
      <c r="H96" s="281">
        <v>485.20025391124727</v>
      </c>
      <c r="I96" s="281">
        <v>408.93597324163358</v>
      </c>
      <c r="J96" s="281">
        <v>405.55571617954217</v>
      </c>
      <c r="K96" s="281">
        <v>341.6237952545581</v>
      </c>
      <c r="L96" s="281">
        <v>357.60420662551059</v>
      </c>
      <c r="M96" s="281">
        <v>371.21559735477621</v>
      </c>
      <c r="N96" s="281">
        <v>364.57234074268911</v>
      </c>
      <c r="O96" s="281">
        <v>362.14428412548932</v>
      </c>
      <c r="P96" s="281">
        <v>374.17857971361622</v>
      </c>
      <c r="Q96" s="281">
        <v>352.24280410012051</v>
      </c>
      <c r="R96" s="281">
        <v>395.72220946003682</v>
      </c>
      <c r="S96" s="281">
        <v>470.17520284415571</v>
      </c>
      <c r="T96" s="281">
        <v>428.51109519183029</v>
      </c>
      <c r="U96" s="281">
        <v>389.78207892055309</v>
      </c>
      <c r="V96" s="281">
        <v>368.07670583509793</v>
      </c>
      <c r="W96" s="281">
        <v>418.45260581189501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0.99999999999999989</v>
      </c>
      <c r="D100" s="234">
        <f t="shared" si="4"/>
        <v>1.0000000000000002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1.0000000000000002</v>
      </c>
      <c r="O100" s="234">
        <f t="shared" si="4"/>
        <v>1</v>
      </c>
      <c r="P100" s="234">
        <f t="shared" si="4"/>
        <v>1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3.2235357598659625E-4</v>
      </c>
      <c r="C105" s="270">
        <f t="shared" si="9"/>
        <v>3.4192748141194504E-4</v>
      </c>
      <c r="D105" s="270">
        <f t="shared" si="9"/>
        <v>3.521421108467072E-4</v>
      </c>
      <c r="E105" s="270">
        <f t="shared" si="9"/>
        <v>3.5612094858336715E-4</v>
      </c>
      <c r="F105" s="270">
        <f t="shared" si="9"/>
        <v>3.5353572192057094E-4</v>
      </c>
      <c r="G105" s="270">
        <f t="shared" si="9"/>
        <v>3.0637826039090112E-4</v>
      </c>
      <c r="H105" s="270">
        <f t="shared" si="9"/>
        <v>3.3610786590425768E-4</v>
      </c>
      <c r="I105" s="270">
        <f t="shared" si="9"/>
        <v>3.806752167666492E-4</v>
      </c>
      <c r="J105" s="270">
        <f t="shared" si="9"/>
        <v>3.8975209905300629E-4</v>
      </c>
      <c r="K105" s="270">
        <f t="shared" si="9"/>
        <v>3.4993648863080207E-4</v>
      </c>
      <c r="L105" s="270">
        <f t="shared" si="9"/>
        <v>3.5951912421125607E-4</v>
      </c>
      <c r="M105" s="270">
        <f t="shared" si="9"/>
        <v>3.5853433280851776E-4</v>
      </c>
      <c r="N105" s="270">
        <f t="shared" si="9"/>
        <v>3.4947175204685124E-4</v>
      </c>
      <c r="O105" s="270">
        <f t="shared" si="9"/>
        <v>3.3881852501216548E-4</v>
      </c>
      <c r="P105" s="270">
        <f t="shared" si="9"/>
        <v>3.3042250700811613E-4</v>
      </c>
      <c r="Q105" s="270">
        <f t="shared" si="9"/>
        <v>3.4595095457449067E-4</v>
      </c>
      <c r="R105" s="270">
        <f t="shared" si="9"/>
        <v>3.3458320171558229E-4</v>
      </c>
      <c r="S105" s="270">
        <f t="shared" si="9"/>
        <v>3.1498013370918145E-4</v>
      </c>
      <c r="T105" s="270">
        <f t="shared" si="9"/>
        <v>2.9093876084244035E-4</v>
      </c>
      <c r="U105" s="270">
        <f t="shared" si="9"/>
        <v>2.9949214688816575E-4</v>
      </c>
      <c r="V105" s="270">
        <f t="shared" si="9"/>
        <v>3.2354772326455343E-4</v>
      </c>
      <c r="W105" s="270">
        <f t="shared" si="9"/>
        <v>3.071795165531892E-4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0.1629301975484547</v>
      </c>
      <c r="C106" s="271">
        <f t="shared" si="10"/>
        <v>0.16276647501371061</v>
      </c>
      <c r="D106" s="271">
        <f t="shared" si="10"/>
        <v>0.16846061127520512</v>
      </c>
      <c r="E106" s="271">
        <f t="shared" si="10"/>
        <v>0.16176811331037091</v>
      </c>
      <c r="F106" s="271">
        <f t="shared" si="10"/>
        <v>0.1593495501350457</v>
      </c>
      <c r="G106" s="271">
        <f t="shared" si="10"/>
        <v>0.16016578142683385</v>
      </c>
      <c r="H106" s="271">
        <f t="shared" si="10"/>
        <v>0.16454724449515526</v>
      </c>
      <c r="I106" s="271">
        <f t="shared" si="10"/>
        <v>0.1584648674445365</v>
      </c>
      <c r="J106" s="271">
        <f t="shared" si="10"/>
        <v>0.16412082684291845</v>
      </c>
      <c r="K106" s="271">
        <f t="shared" si="10"/>
        <v>0.1688166499862464</v>
      </c>
      <c r="L106" s="271">
        <f t="shared" si="10"/>
        <v>0.16786701537086177</v>
      </c>
      <c r="M106" s="271">
        <f t="shared" si="10"/>
        <v>0.17876297322925319</v>
      </c>
      <c r="N106" s="271">
        <f t="shared" si="10"/>
        <v>0.17568949267973349</v>
      </c>
      <c r="O106" s="271">
        <f t="shared" si="10"/>
        <v>0.17308018440186021</v>
      </c>
      <c r="P106" s="271">
        <f t="shared" si="10"/>
        <v>0.16198058947949029</v>
      </c>
      <c r="Q106" s="271">
        <f t="shared" si="10"/>
        <v>0.17040865150632201</v>
      </c>
      <c r="R106" s="271">
        <f t="shared" si="10"/>
        <v>0.1551564702870013</v>
      </c>
      <c r="S106" s="271">
        <f t="shared" si="10"/>
        <v>0.14591254619367086</v>
      </c>
      <c r="T106" s="271">
        <f t="shared" si="10"/>
        <v>0.16189688185530662</v>
      </c>
      <c r="U106" s="271">
        <f t="shared" si="10"/>
        <v>0.16068220689178259</v>
      </c>
      <c r="V106" s="271">
        <f t="shared" si="10"/>
        <v>0.16234891361515641</v>
      </c>
      <c r="W106" s="271">
        <f t="shared" si="10"/>
        <v>0.155664355870969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0.33164580640025398</v>
      </c>
      <c r="C107" s="271">
        <f t="shared" si="11"/>
        <v>0.33978580709194334</v>
      </c>
      <c r="D107" s="271">
        <f t="shared" si="11"/>
        <v>0.35355838403116296</v>
      </c>
      <c r="E107" s="271">
        <f t="shared" si="11"/>
        <v>0.33981408886096215</v>
      </c>
      <c r="F107" s="271">
        <f t="shared" si="11"/>
        <v>0.32794581621813013</v>
      </c>
      <c r="G107" s="271">
        <f t="shared" si="11"/>
        <v>0.33669491252929851</v>
      </c>
      <c r="H107" s="271">
        <f t="shared" si="11"/>
        <v>0.34987901141346972</v>
      </c>
      <c r="I107" s="271">
        <f t="shared" si="11"/>
        <v>0.34460095775872263</v>
      </c>
      <c r="J107" s="271">
        <f t="shared" si="11"/>
        <v>0.34901553949137237</v>
      </c>
      <c r="K107" s="271">
        <f t="shared" si="11"/>
        <v>0.36099101213635887</v>
      </c>
      <c r="L107" s="271">
        <f t="shared" si="11"/>
        <v>0.35887905337387666</v>
      </c>
      <c r="M107" s="271">
        <f t="shared" si="11"/>
        <v>0.37362865989838628</v>
      </c>
      <c r="N107" s="271">
        <f t="shared" si="11"/>
        <v>0.36734774792933261</v>
      </c>
      <c r="O107" s="271">
        <f t="shared" si="11"/>
        <v>0.3630354493489234</v>
      </c>
      <c r="P107" s="271">
        <f t="shared" si="11"/>
        <v>0.34524376681419178</v>
      </c>
      <c r="Q107" s="271">
        <f t="shared" si="11"/>
        <v>0.35536670133556747</v>
      </c>
      <c r="R107" s="271">
        <f t="shared" si="11"/>
        <v>0.3291484671880433</v>
      </c>
      <c r="S107" s="271">
        <f t="shared" si="11"/>
        <v>0.30940684038824678</v>
      </c>
      <c r="T107" s="271">
        <f t="shared" si="11"/>
        <v>0.33971313177683632</v>
      </c>
      <c r="U107" s="271">
        <f t="shared" si="11"/>
        <v>0.33662108899909182</v>
      </c>
      <c r="V107" s="271">
        <f t="shared" si="11"/>
        <v>0.33995443292568234</v>
      </c>
      <c r="W107" s="271">
        <f t="shared" si="11"/>
        <v>0.32833068532930265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4.1905296253300375E-2</v>
      </c>
      <c r="C108" s="271">
        <f t="shared" si="12"/>
        <v>4.444786454446234E-2</v>
      </c>
      <c r="D108" s="271">
        <f t="shared" si="12"/>
        <v>4.5683413615854172E-2</v>
      </c>
      <c r="E108" s="271">
        <f t="shared" si="12"/>
        <v>4.6087812803673571E-2</v>
      </c>
      <c r="F108" s="271">
        <f t="shared" si="12"/>
        <v>4.5821159973949491E-2</v>
      </c>
      <c r="G108" s="271">
        <f t="shared" si="12"/>
        <v>3.954625360322063E-2</v>
      </c>
      <c r="H108" s="271">
        <f t="shared" si="12"/>
        <v>4.343634385225164E-2</v>
      </c>
      <c r="I108" s="271">
        <f t="shared" si="12"/>
        <v>4.9153960610440937E-2</v>
      </c>
      <c r="J108" s="271">
        <f t="shared" si="12"/>
        <v>5.1256655158724816E-2</v>
      </c>
      <c r="K108" s="271">
        <f t="shared" si="12"/>
        <v>4.632260545275374E-2</v>
      </c>
      <c r="L108" s="271">
        <f t="shared" si="12"/>
        <v>4.7638900100009506E-2</v>
      </c>
      <c r="M108" s="271">
        <f t="shared" si="12"/>
        <v>4.7311280492711549E-2</v>
      </c>
      <c r="N108" s="271">
        <f t="shared" si="12"/>
        <v>4.6468432333173486E-2</v>
      </c>
      <c r="O108" s="271">
        <f t="shared" si="12"/>
        <v>4.3592385896785636E-2</v>
      </c>
      <c r="P108" s="271">
        <f t="shared" si="12"/>
        <v>4.2513520604474005E-2</v>
      </c>
      <c r="Q108" s="271">
        <f t="shared" si="12"/>
        <v>4.4508519228727977E-2</v>
      </c>
      <c r="R108" s="271">
        <f t="shared" si="12"/>
        <v>4.3046643514980512E-2</v>
      </c>
      <c r="S108" s="271">
        <f t="shared" si="12"/>
        <v>4.0578971968378473E-2</v>
      </c>
      <c r="T108" s="271">
        <f t="shared" si="12"/>
        <v>3.9444139777102656E-2</v>
      </c>
      <c r="U108" s="271">
        <f t="shared" si="12"/>
        <v>4.0743361340323421E-2</v>
      </c>
      <c r="V108" s="271">
        <f t="shared" si="12"/>
        <v>4.397786914679503E-2</v>
      </c>
      <c r="W108" s="271">
        <f t="shared" si="12"/>
        <v>4.1958318161983907E-2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4.1905296253300375E-2</v>
      </c>
      <c r="C109" s="272">
        <f t="shared" si="13"/>
        <v>4.444786454446234E-2</v>
      </c>
      <c r="D109" s="272">
        <f t="shared" si="13"/>
        <v>4.5683413615854172E-2</v>
      </c>
      <c r="E109" s="272">
        <f t="shared" si="13"/>
        <v>4.6087812803673571E-2</v>
      </c>
      <c r="F109" s="272">
        <f t="shared" si="13"/>
        <v>4.5821159973949491E-2</v>
      </c>
      <c r="G109" s="272">
        <f t="shared" si="13"/>
        <v>3.954625360322063E-2</v>
      </c>
      <c r="H109" s="272">
        <f t="shared" si="13"/>
        <v>4.343634385225164E-2</v>
      </c>
      <c r="I109" s="272">
        <f t="shared" si="13"/>
        <v>4.9153960610440937E-2</v>
      </c>
      <c r="J109" s="272">
        <f t="shared" si="13"/>
        <v>5.1256655158724816E-2</v>
      </c>
      <c r="K109" s="272">
        <f t="shared" si="13"/>
        <v>4.632260545275374E-2</v>
      </c>
      <c r="L109" s="272">
        <f t="shared" si="13"/>
        <v>4.7638900100009506E-2</v>
      </c>
      <c r="M109" s="272">
        <f t="shared" si="13"/>
        <v>4.7311280492711549E-2</v>
      </c>
      <c r="N109" s="272">
        <f t="shared" si="13"/>
        <v>4.6468432333173486E-2</v>
      </c>
      <c r="O109" s="272">
        <f t="shared" si="13"/>
        <v>4.3592385896785636E-2</v>
      </c>
      <c r="P109" s="272">
        <f t="shared" si="13"/>
        <v>4.2513520604474005E-2</v>
      </c>
      <c r="Q109" s="272">
        <f t="shared" si="13"/>
        <v>4.4508519228727977E-2</v>
      </c>
      <c r="R109" s="272">
        <f t="shared" si="13"/>
        <v>4.3046643514980512E-2</v>
      </c>
      <c r="S109" s="272">
        <f t="shared" si="13"/>
        <v>4.0578971968378473E-2</v>
      </c>
      <c r="T109" s="272">
        <f t="shared" si="13"/>
        <v>3.9444139777102656E-2</v>
      </c>
      <c r="U109" s="272">
        <f t="shared" si="13"/>
        <v>4.0743361340323421E-2</v>
      </c>
      <c r="V109" s="272">
        <f t="shared" si="13"/>
        <v>4.397786914679503E-2</v>
      </c>
      <c r="W109" s="272">
        <f t="shared" si="13"/>
        <v>4.1958318161983907E-2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5.6754981404942437E-2</v>
      </c>
      <c r="C111" s="271">
        <f t="shared" si="15"/>
        <v>5.8833451273437282E-2</v>
      </c>
      <c r="D111" s="271">
        <f t="shared" si="15"/>
        <v>6.0944309396310868E-2</v>
      </c>
      <c r="E111" s="271">
        <f t="shared" si="15"/>
        <v>5.7851903980384041E-2</v>
      </c>
      <c r="F111" s="271">
        <f t="shared" si="15"/>
        <v>5.705085004378143E-2</v>
      </c>
      <c r="G111" s="271">
        <f t="shared" si="15"/>
        <v>5.6242078252475333E-2</v>
      </c>
      <c r="H111" s="271">
        <f t="shared" si="15"/>
        <v>5.867555563712068E-2</v>
      </c>
      <c r="I111" s="271">
        <f t="shared" si="15"/>
        <v>5.993676346946087E-2</v>
      </c>
      <c r="J111" s="271">
        <f t="shared" si="15"/>
        <v>6.2062454762664518E-2</v>
      </c>
      <c r="K111" s="271">
        <f t="shared" si="15"/>
        <v>5.9487225060891762E-2</v>
      </c>
      <c r="L111" s="271">
        <f t="shared" si="15"/>
        <v>5.9755850875346878E-2</v>
      </c>
      <c r="M111" s="271">
        <f t="shared" si="15"/>
        <v>6.0892531476915222E-2</v>
      </c>
      <c r="N111" s="271">
        <f t="shared" si="15"/>
        <v>5.8290399157383189E-2</v>
      </c>
      <c r="O111" s="271">
        <f t="shared" si="15"/>
        <v>5.8794781644938433E-2</v>
      </c>
      <c r="P111" s="271">
        <f t="shared" si="15"/>
        <v>5.5741012158577123E-2</v>
      </c>
      <c r="Q111" s="271">
        <f t="shared" si="15"/>
        <v>5.8584441936731631E-2</v>
      </c>
      <c r="R111" s="271">
        <f t="shared" si="15"/>
        <v>5.5622552553320943E-2</v>
      </c>
      <c r="S111" s="271">
        <f t="shared" si="15"/>
        <v>5.2313095628656291E-2</v>
      </c>
      <c r="T111" s="271">
        <f t="shared" si="15"/>
        <v>5.5288373549238518E-2</v>
      </c>
      <c r="U111" s="271">
        <f t="shared" si="15"/>
        <v>5.5251408165654388E-2</v>
      </c>
      <c r="V111" s="271">
        <f t="shared" si="15"/>
        <v>5.6619649015792174E-2</v>
      </c>
      <c r="W111" s="271">
        <f t="shared" si="15"/>
        <v>5.5228006455589132E-2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1.6849902583355718E-2</v>
      </c>
      <c r="C112" s="272">
        <f t="shared" si="16"/>
        <v>1.790502116848049E-2</v>
      </c>
      <c r="D112" s="272">
        <f t="shared" si="16"/>
        <v>1.840885149990024E-2</v>
      </c>
      <c r="E112" s="272">
        <f t="shared" si="16"/>
        <v>1.8592104752638079E-2</v>
      </c>
      <c r="F112" s="272">
        <f t="shared" si="16"/>
        <v>1.8478034185270917E-2</v>
      </c>
      <c r="G112" s="272">
        <f t="shared" si="16"/>
        <v>1.5948008316555216E-2</v>
      </c>
      <c r="H112" s="272">
        <f t="shared" si="16"/>
        <v>1.7491903937470934E-2</v>
      </c>
      <c r="I112" s="272">
        <f t="shared" si="16"/>
        <v>1.9811926888665655E-2</v>
      </c>
      <c r="J112" s="272">
        <f t="shared" si="16"/>
        <v>2.0685232310903478E-2</v>
      </c>
      <c r="K112" s="272">
        <f t="shared" si="16"/>
        <v>1.8693055038188931E-2</v>
      </c>
      <c r="L112" s="272">
        <f t="shared" si="16"/>
        <v>1.9226634144486918E-2</v>
      </c>
      <c r="M112" s="272">
        <f t="shared" si="16"/>
        <v>1.9116134870694312E-2</v>
      </c>
      <c r="N112" s="272">
        <f t="shared" si="16"/>
        <v>1.872364117448562E-2</v>
      </c>
      <c r="O112" s="272">
        <f t="shared" si="16"/>
        <v>1.7628180197615789E-2</v>
      </c>
      <c r="P112" s="272">
        <f t="shared" si="16"/>
        <v>1.7191901444100141E-2</v>
      </c>
      <c r="Q112" s="272">
        <f t="shared" si="16"/>
        <v>1.7998652313979412E-2</v>
      </c>
      <c r="R112" s="272">
        <f t="shared" si="16"/>
        <v>1.7407489247808286E-2</v>
      </c>
      <c r="S112" s="272">
        <f t="shared" si="16"/>
        <v>1.6387228993265477E-2</v>
      </c>
      <c r="T112" s="272">
        <f t="shared" si="16"/>
        <v>1.5950684722259748E-2</v>
      </c>
      <c r="U112" s="272">
        <f t="shared" si="16"/>
        <v>1.6476072616542745E-2</v>
      </c>
      <c r="V112" s="272">
        <f t="shared" si="16"/>
        <v>1.7784064489207847E-2</v>
      </c>
      <c r="W112" s="272">
        <f t="shared" si="16"/>
        <v>1.6967384971761462E-2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3.9905078821586719E-2</v>
      </c>
      <c r="C113" s="272">
        <f t="shared" si="17"/>
        <v>4.0928430104956788E-2</v>
      </c>
      <c r="D113" s="272">
        <f t="shared" si="17"/>
        <v>4.2535457896410632E-2</v>
      </c>
      <c r="E113" s="272">
        <f t="shared" si="17"/>
        <v>3.9259799227745959E-2</v>
      </c>
      <c r="F113" s="272">
        <f t="shared" si="17"/>
        <v>3.8572815858510516E-2</v>
      </c>
      <c r="G113" s="272">
        <f t="shared" si="17"/>
        <v>4.0294069935920121E-2</v>
      </c>
      <c r="H113" s="272">
        <f t="shared" si="17"/>
        <v>4.1183651699649743E-2</v>
      </c>
      <c r="I113" s="272">
        <f t="shared" si="17"/>
        <v>4.0124836580795208E-2</v>
      </c>
      <c r="J113" s="272">
        <f t="shared" si="17"/>
        <v>4.1377222451761043E-2</v>
      </c>
      <c r="K113" s="272">
        <f t="shared" si="17"/>
        <v>4.0794170022702823E-2</v>
      </c>
      <c r="L113" s="272">
        <f t="shared" si="17"/>
        <v>4.0529216730859963E-2</v>
      </c>
      <c r="M113" s="272">
        <f t="shared" si="17"/>
        <v>4.1776396606220914E-2</v>
      </c>
      <c r="N113" s="272">
        <f t="shared" si="17"/>
        <v>3.956675798289757E-2</v>
      </c>
      <c r="O113" s="272">
        <f t="shared" si="17"/>
        <v>4.1166601447322641E-2</v>
      </c>
      <c r="P113" s="272">
        <f t="shared" si="17"/>
        <v>3.8549110714476982E-2</v>
      </c>
      <c r="Q113" s="272">
        <f t="shared" si="17"/>
        <v>4.0585789622752229E-2</v>
      </c>
      <c r="R113" s="272">
        <f t="shared" si="17"/>
        <v>3.8215063305512657E-2</v>
      </c>
      <c r="S113" s="272">
        <f t="shared" si="17"/>
        <v>3.5925866635390817E-2</v>
      </c>
      <c r="T113" s="272">
        <f t="shared" si="17"/>
        <v>3.9337688826978766E-2</v>
      </c>
      <c r="U113" s="272">
        <f t="shared" si="17"/>
        <v>3.8775335549111639E-2</v>
      </c>
      <c r="V113" s="272">
        <f t="shared" si="17"/>
        <v>3.8835584526584331E-2</v>
      </c>
      <c r="W113" s="272">
        <f t="shared" si="17"/>
        <v>3.8260621483827667E-2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0.40644136481706195</v>
      </c>
      <c r="C115" s="283">
        <f t="shared" si="19"/>
        <v>0.39382447459503445</v>
      </c>
      <c r="D115" s="283">
        <f t="shared" si="19"/>
        <v>0.37100113957062025</v>
      </c>
      <c r="E115" s="283">
        <f t="shared" si="19"/>
        <v>0.3941219600960259</v>
      </c>
      <c r="F115" s="283">
        <f t="shared" si="19"/>
        <v>0.4094790879071728</v>
      </c>
      <c r="G115" s="283">
        <f t="shared" si="19"/>
        <v>0.40704459592778081</v>
      </c>
      <c r="H115" s="283">
        <f t="shared" si="19"/>
        <v>0.38312573673609851</v>
      </c>
      <c r="I115" s="283">
        <f t="shared" si="19"/>
        <v>0.38746277550007246</v>
      </c>
      <c r="J115" s="283">
        <f t="shared" si="19"/>
        <v>0.37315477164526678</v>
      </c>
      <c r="K115" s="283">
        <f t="shared" si="19"/>
        <v>0.36403257087511837</v>
      </c>
      <c r="L115" s="283">
        <f t="shared" si="19"/>
        <v>0.36549966115569399</v>
      </c>
      <c r="M115" s="283">
        <f t="shared" si="19"/>
        <v>0.33904602056992528</v>
      </c>
      <c r="N115" s="283">
        <f t="shared" si="19"/>
        <v>0.3518544561483305</v>
      </c>
      <c r="O115" s="283">
        <f t="shared" si="19"/>
        <v>0.36115838018248014</v>
      </c>
      <c r="P115" s="283">
        <f t="shared" si="19"/>
        <v>0.39419068843625876</v>
      </c>
      <c r="Q115" s="283">
        <f t="shared" si="19"/>
        <v>0.37078573503807638</v>
      </c>
      <c r="R115" s="283">
        <f t="shared" si="19"/>
        <v>0.41669128325493843</v>
      </c>
      <c r="S115" s="283">
        <f t="shared" si="19"/>
        <v>0.45147356568733837</v>
      </c>
      <c r="T115" s="283">
        <f t="shared" si="19"/>
        <v>0.40336653428067343</v>
      </c>
      <c r="U115" s="283">
        <f t="shared" si="19"/>
        <v>0.40640244245625951</v>
      </c>
      <c r="V115" s="283">
        <f t="shared" si="19"/>
        <v>0.39677558757330944</v>
      </c>
      <c r="W115" s="283">
        <f t="shared" si="19"/>
        <v>0.41851145466560208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1.0000000000000002</v>
      </c>
      <c r="C117" s="234">
        <f t="shared" si="20"/>
        <v>1.0000000000000002</v>
      </c>
      <c r="D117" s="234">
        <f t="shared" si="20"/>
        <v>1</v>
      </c>
      <c r="E117" s="234">
        <f t="shared" si="20"/>
        <v>0.99999999999999978</v>
      </c>
      <c r="F117" s="234">
        <f t="shared" si="20"/>
        <v>1.0000000000000002</v>
      </c>
      <c r="G117" s="234">
        <f t="shared" si="20"/>
        <v>1</v>
      </c>
      <c r="H117" s="234">
        <f t="shared" si="20"/>
        <v>1</v>
      </c>
      <c r="I117" s="234">
        <f t="shared" si="20"/>
        <v>0.99999999999999989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0.99999999999999989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0.99999999999999989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1.0000000000000002</v>
      </c>
      <c r="W117" s="234">
        <f t="shared" si="20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1.1671746917027665E-3</v>
      </c>
      <c r="C122" s="270">
        <f t="shared" si="25"/>
        <v>1.1991332955413416E-3</v>
      </c>
      <c r="D122" s="270">
        <f t="shared" si="25"/>
        <v>1.2093089771130384E-3</v>
      </c>
      <c r="E122" s="270">
        <f t="shared" si="25"/>
        <v>1.2524182160370324E-3</v>
      </c>
      <c r="F122" s="270">
        <f t="shared" si="25"/>
        <v>1.2363448772212419E-3</v>
      </c>
      <c r="G122" s="270">
        <f t="shared" si="25"/>
        <v>1.1026365027049709E-3</v>
      </c>
      <c r="H122" s="270">
        <f t="shared" si="25"/>
        <v>1.1760233657197227E-3</v>
      </c>
      <c r="I122" s="270">
        <f t="shared" si="25"/>
        <v>1.2896751502174926E-3</v>
      </c>
      <c r="J122" s="270">
        <f t="shared" si="25"/>
        <v>1.2839666252269873E-3</v>
      </c>
      <c r="K122" s="270">
        <f t="shared" si="25"/>
        <v>1.1791710851361485E-3</v>
      </c>
      <c r="L122" s="270">
        <f t="shared" si="25"/>
        <v>1.2056265253028125E-3</v>
      </c>
      <c r="M122" s="270">
        <f t="shared" si="25"/>
        <v>1.1966037500516359E-3</v>
      </c>
      <c r="N122" s="270">
        <f t="shared" si="25"/>
        <v>1.1811756166754817E-3</v>
      </c>
      <c r="O122" s="270">
        <f t="shared" si="25"/>
        <v>1.1669531758969488E-3</v>
      </c>
      <c r="P122" s="270">
        <f t="shared" si="25"/>
        <v>1.1622161617712656E-3</v>
      </c>
      <c r="Q122" s="270">
        <f t="shared" si="25"/>
        <v>1.1892517277067021E-3</v>
      </c>
      <c r="R122" s="270">
        <f t="shared" si="25"/>
        <v>1.1839048484899404E-3</v>
      </c>
      <c r="S122" s="270">
        <f t="shared" si="25"/>
        <v>1.1555645267704315E-3</v>
      </c>
      <c r="T122" s="270">
        <f t="shared" si="25"/>
        <v>1.0445005863873797E-3</v>
      </c>
      <c r="U122" s="270">
        <f t="shared" si="25"/>
        <v>1.0709951946040561E-3</v>
      </c>
      <c r="V122" s="270">
        <f t="shared" si="25"/>
        <v>1.1292754418547222E-3</v>
      </c>
      <c r="W122" s="270">
        <f t="shared" si="25"/>
        <v>1.0986987675668598E-3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0.43328391855985127</v>
      </c>
      <c r="C123" s="271">
        <f t="shared" si="26"/>
        <v>0.43019266882541268</v>
      </c>
      <c r="D123" s="271">
        <f t="shared" si="26"/>
        <v>0.4375002599711057</v>
      </c>
      <c r="E123" s="271">
        <f t="shared" si="26"/>
        <v>0.42074754588242552</v>
      </c>
      <c r="F123" s="271">
        <f t="shared" si="26"/>
        <v>0.41557037090834936</v>
      </c>
      <c r="G123" s="271">
        <f t="shared" si="26"/>
        <v>0.4403260807337499</v>
      </c>
      <c r="H123" s="271">
        <f t="shared" si="26"/>
        <v>0.43787813538567694</v>
      </c>
      <c r="I123" s="271">
        <f t="shared" si="26"/>
        <v>0.41785933035298017</v>
      </c>
      <c r="J123" s="271">
        <f t="shared" si="26"/>
        <v>0.41736450263207464</v>
      </c>
      <c r="K123" s="271">
        <f t="shared" si="26"/>
        <v>0.44132292403279877</v>
      </c>
      <c r="L123" s="271">
        <f t="shared" si="26"/>
        <v>0.4373719612145377</v>
      </c>
      <c r="M123" s="271">
        <f t="shared" si="26"/>
        <v>0.45144553973459528</v>
      </c>
      <c r="N123" s="271">
        <f t="shared" si="26"/>
        <v>0.4511470831312796</v>
      </c>
      <c r="O123" s="271">
        <f t="shared" si="26"/>
        <v>0.45370063969408947</v>
      </c>
      <c r="P123" s="271">
        <f t="shared" si="26"/>
        <v>0.44154364795218914</v>
      </c>
      <c r="Q123" s="271">
        <f t="shared" si="26"/>
        <v>0.44439616832402151</v>
      </c>
      <c r="R123" s="271">
        <f t="shared" si="26"/>
        <v>0.42368083598776823</v>
      </c>
      <c r="S123" s="271">
        <f t="shared" si="26"/>
        <v>0.41292888771016278</v>
      </c>
      <c r="T123" s="271">
        <f t="shared" si="26"/>
        <v>0.44366355559113757</v>
      </c>
      <c r="U123" s="271">
        <f t="shared" si="26"/>
        <v>0.43790279863365617</v>
      </c>
      <c r="V123" s="271">
        <f t="shared" si="26"/>
        <v>0.43163490867447513</v>
      </c>
      <c r="W123" s="271">
        <f t="shared" si="26"/>
        <v>0.42720091572751279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0.24029352066916632</v>
      </c>
      <c r="C125" s="271">
        <f t="shared" si="28"/>
        <v>0.2468619360720094</v>
      </c>
      <c r="D125" s="271">
        <f t="shared" si="28"/>
        <v>0.24845494079329281</v>
      </c>
      <c r="E125" s="271">
        <f t="shared" si="28"/>
        <v>0.25668927774841305</v>
      </c>
      <c r="F125" s="271">
        <f t="shared" si="28"/>
        <v>0.25377111407133546</v>
      </c>
      <c r="G125" s="271">
        <f t="shared" si="28"/>
        <v>0.22539773234797453</v>
      </c>
      <c r="H125" s="271">
        <f t="shared" si="28"/>
        <v>0.2406912554822607</v>
      </c>
      <c r="I125" s="271">
        <f t="shared" si="28"/>
        <v>0.26372665162697279</v>
      </c>
      <c r="J125" s="271">
        <f t="shared" si="28"/>
        <v>0.26741472025147095</v>
      </c>
      <c r="K125" s="271">
        <f t="shared" si="28"/>
        <v>0.24720106971969077</v>
      </c>
      <c r="L125" s="271">
        <f t="shared" si="28"/>
        <v>0.25300103552034264</v>
      </c>
      <c r="M125" s="271">
        <f t="shared" si="28"/>
        <v>0.25006567805673174</v>
      </c>
      <c r="N125" s="271">
        <f t="shared" si="28"/>
        <v>0.24873115854738007</v>
      </c>
      <c r="O125" s="271">
        <f t="shared" si="28"/>
        <v>0.23777527785844288</v>
      </c>
      <c r="P125" s="271">
        <f t="shared" si="28"/>
        <v>0.23681768700351538</v>
      </c>
      <c r="Q125" s="271">
        <f t="shared" si="28"/>
        <v>0.24231046953799892</v>
      </c>
      <c r="R125" s="271">
        <f t="shared" si="28"/>
        <v>0.24122467824838362</v>
      </c>
      <c r="S125" s="271">
        <f t="shared" si="28"/>
        <v>0.23576636869213879</v>
      </c>
      <c r="T125" s="271">
        <f t="shared" si="28"/>
        <v>0.22426389883057887</v>
      </c>
      <c r="U125" s="271">
        <f t="shared" si="28"/>
        <v>0.23074309539522359</v>
      </c>
      <c r="V125" s="271">
        <f t="shared" si="28"/>
        <v>0.24308910459030478</v>
      </c>
      <c r="W125" s="271">
        <f t="shared" si="28"/>
        <v>0.23766992669062328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0.24029352066916632</v>
      </c>
      <c r="C126" s="272">
        <f t="shared" si="29"/>
        <v>0.2468619360720094</v>
      </c>
      <c r="D126" s="272">
        <f t="shared" si="29"/>
        <v>0.24845494079329281</v>
      </c>
      <c r="E126" s="272">
        <f t="shared" si="29"/>
        <v>0.25668927774841305</v>
      </c>
      <c r="F126" s="272">
        <f t="shared" si="29"/>
        <v>0.25377111407133546</v>
      </c>
      <c r="G126" s="272">
        <f t="shared" si="29"/>
        <v>0.22539773234797453</v>
      </c>
      <c r="H126" s="272">
        <f t="shared" si="29"/>
        <v>0.2406912554822607</v>
      </c>
      <c r="I126" s="272">
        <f t="shared" si="29"/>
        <v>0.26372665162697279</v>
      </c>
      <c r="J126" s="272">
        <f t="shared" si="29"/>
        <v>0.26741472025147095</v>
      </c>
      <c r="K126" s="272">
        <f t="shared" si="29"/>
        <v>0.24720106971969077</v>
      </c>
      <c r="L126" s="272">
        <f t="shared" si="29"/>
        <v>0.25300103552034264</v>
      </c>
      <c r="M126" s="272">
        <f t="shared" si="29"/>
        <v>0.25006567805673174</v>
      </c>
      <c r="N126" s="272">
        <f t="shared" si="29"/>
        <v>0.24873115854738007</v>
      </c>
      <c r="O126" s="272">
        <f t="shared" si="29"/>
        <v>0.23777527785844288</v>
      </c>
      <c r="P126" s="272">
        <f t="shared" si="29"/>
        <v>0.23681768700351538</v>
      </c>
      <c r="Q126" s="272">
        <f t="shared" si="29"/>
        <v>0.24231046953799892</v>
      </c>
      <c r="R126" s="272">
        <f t="shared" si="29"/>
        <v>0.24122467824838362</v>
      </c>
      <c r="S126" s="272">
        <f t="shared" si="29"/>
        <v>0.23576636869213879</v>
      </c>
      <c r="T126" s="272">
        <f t="shared" si="29"/>
        <v>0.22426389883057887</v>
      </c>
      <c r="U126" s="272">
        <f t="shared" si="29"/>
        <v>0.23074309539522359</v>
      </c>
      <c r="V126" s="272">
        <f t="shared" si="29"/>
        <v>0.24308910459030478</v>
      </c>
      <c r="W126" s="272">
        <f t="shared" si="29"/>
        <v>0.23766992669062328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0.16898855607153529</v>
      </c>
      <c r="C128" s="271">
        <f t="shared" si="31"/>
        <v>0.16967103925156202</v>
      </c>
      <c r="D128" s="271">
        <f t="shared" si="31"/>
        <v>0.17210853721682862</v>
      </c>
      <c r="E128" s="271">
        <f t="shared" si="31"/>
        <v>0.1673090566944464</v>
      </c>
      <c r="F128" s="271">
        <f t="shared" si="31"/>
        <v>0.16406592478425636</v>
      </c>
      <c r="G128" s="271">
        <f t="shared" si="31"/>
        <v>0.16645073599755386</v>
      </c>
      <c r="H128" s="271">
        <f t="shared" si="31"/>
        <v>0.16882798025283205</v>
      </c>
      <c r="I128" s="271">
        <f t="shared" si="31"/>
        <v>0.16698172976797754</v>
      </c>
      <c r="J128" s="271">
        <f t="shared" si="31"/>
        <v>0.16812959285405246</v>
      </c>
      <c r="K128" s="271">
        <f t="shared" si="31"/>
        <v>0.16483948227605166</v>
      </c>
      <c r="L128" s="271">
        <f t="shared" si="31"/>
        <v>0.16478632631205106</v>
      </c>
      <c r="M128" s="271">
        <f t="shared" si="31"/>
        <v>0.16712198259090724</v>
      </c>
      <c r="N128" s="271">
        <f t="shared" si="31"/>
        <v>0.16201281382023344</v>
      </c>
      <c r="O128" s="271">
        <f t="shared" si="31"/>
        <v>0.16652329831801294</v>
      </c>
      <c r="P128" s="271">
        <f t="shared" si="31"/>
        <v>0.16122859843935528</v>
      </c>
      <c r="Q128" s="271">
        <f t="shared" si="31"/>
        <v>0.1656118828738595</v>
      </c>
      <c r="R128" s="271">
        <f t="shared" si="31"/>
        <v>0.16185030464839928</v>
      </c>
      <c r="S128" s="271">
        <f t="shared" si="31"/>
        <v>0.15782340117833252</v>
      </c>
      <c r="T128" s="271">
        <f t="shared" si="31"/>
        <v>0.16322657104307539</v>
      </c>
      <c r="U128" s="271">
        <f t="shared" si="31"/>
        <v>0.16247830286155929</v>
      </c>
      <c r="V128" s="271">
        <f t="shared" si="31"/>
        <v>0.16250946037375089</v>
      </c>
      <c r="W128" s="271">
        <f t="shared" si="31"/>
        <v>0.16244101388572724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5.0170762759854375E-2</v>
      </c>
      <c r="C129" s="272">
        <f t="shared" si="32"/>
        <v>5.1636670698747715E-2</v>
      </c>
      <c r="D129" s="272">
        <f t="shared" si="32"/>
        <v>5.1987142604021958E-2</v>
      </c>
      <c r="E129" s="272">
        <f t="shared" si="32"/>
        <v>5.376880092283455E-2</v>
      </c>
      <c r="F129" s="272">
        <f t="shared" si="32"/>
        <v>5.3138836046703587E-2</v>
      </c>
      <c r="G129" s="272">
        <f t="shared" si="32"/>
        <v>4.7198784334910128E-2</v>
      </c>
      <c r="H129" s="272">
        <f t="shared" si="32"/>
        <v>5.0329694886971005E-2</v>
      </c>
      <c r="I129" s="272">
        <f t="shared" si="32"/>
        <v>5.5195336391357083E-2</v>
      </c>
      <c r="J129" s="272">
        <f t="shared" si="32"/>
        <v>5.6037095210353521E-2</v>
      </c>
      <c r="K129" s="272">
        <f t="shared" si="32"/>
        <v>5.1798575433611056E-2</v>
      </c>
      <c r="L129" s="272">
        <f t="shared" si="32"/>
        <v>5.3020522034319527E-2</v>
      </c>
      <c r="M129" s="272">
        <f t="shared" si="32"/>
        <v>5.2464994993298153E-2</v>
      </c>
      <c r="N129" s="272">
        <f t="shared" si="32"/>
        <v>5.2040641949431005E-2</v>
      </c>
      <c r="O129" s="272">
        <f t="shared" si="32"/>
        <v>4.9927946455839457E-2</v>
      </c>
      <c r="P129" s="272">
        <f t="shared" si="32"/>
        <v>4.9726871956581049E-2</v>
      </c>
      <c r="Q129" s="272">
        <f t="shared" si="32"/>
        <v>5.0880243975511191E-2</v>
      </c>
      <c r="R129" s="272">
        <f t="shared" si="32"/>
        <v>5.065225000633828E-2</v>
      </c>
      <c r="S129" s="272">
        <f t="shared" si="32"/>
        <v>4.94386383471562E-2</v>
      </c>
      <c r="T129" s="272">
        <f t="shared" si="32"/>
        <v>4.7090833133026484E-2</v>
      </c>
      <c r="U129" s="272">
        <f t="shared" si="32"/>
        <v>4.8451331928654147E-2</v>
      </c>
      <c r="V129" s="272">
        <f t="shared" si="32"/>
        <v>5.1043741415406109E-2</v>
      </c>
      <c r="W129" s="272">
        <f t="shared" si="32"/>
        <v>4.9905824864758475E-2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0.11881779331168092</v>
      </c>
      <c r="C130" s="272">
        <f t="shared" si="33"/>
        <v>0.11803436855281431</v>
      </c>
      <c r="D130" s="272">
        <f t="shared" si="33"/>
        <v>0.12012139461280667</v>
      </c>
      <c r="E130" s="272">
        <f t="shared" si="33"/>
        <v>0.11354025577161185</v>
      </c>
      <c r="F130" s="272">
        <f t="shared" si="33"/>
        <v>0.11092708873755276</v>
      </c>
      <c r="G130" s="272">
        <f t="shared" si="33"/>
        <v>0.11925195166264373</v>
      </c>
      <c r="H130" s="272">
        <f t="shared" si="33"/>
        <v>0.11849828536586104</v>
      </c>
      <c r="I130" s="272">
        <f t="shared" si="33"/>
        <v>0.11178639337662045</v>
      </c>
      <c r="J130" s="272">
        <f t="shared" si="33"/>
        <v>0.11209249764369894</v>
      </c>
      <c r="K130" s="272">
        <f t="shared" si="33"/>
        <v>0.1130409068424406</v>
      </c>
      <c r="L130" s="272">
        <f t="shared" si="33"/>
        <v>0.11176580427773151</v>
      </c>
      <c r="M130" s="272">
        <f t="shared" si="33"/>
        <v>0.11465698759760908</v>
      </c>
      <c r="N130" s="272">
        <f t="shared" si="33"/>
        <v>0.10997217187080244</v>
      </c>
      <c r="O130" s="272">
        <f t="shared" si="33"/>
        <v>0.11659535186217346</v>
      </c>
      <c r="P130" s="272">
        <f t="shared" si="33"/>
        <v>0.11150172648277423</v>
      </c>
      <c r="Q130" s="272">
        <f t="shared" si="33"/>
        <v>0.11473163889834832</v>
      </c>
      <c r="R130" s="272">
        <f t="shared" si="33"/>
        <v>0.11119805464206101</v>
      </c>
      <c r="S130" s="272">
        <f t="shared" si="33"/>
        <v>0.10838476283117632</v>
      </c>
      <c r="T130" s="272">
        <f t="shared" si="33"/>
        <v>0.11613573791004893</v>
      </c>
      <c r="U130" s="272">
        <f t="shared" si="33"/>
        <v>0.11402697093290513</v>
      </c>
      <c r="V130" s="272">
        <f t="shared" si="33"/>
        <v>0.11146571895834476</v>
      </c>
      <c r="W130" s="272">
        <f t="shared" si="33"/>
        <v>0.11253518902096876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0.15626683000774449</v>
      </c>
      <c r="C132" s="283">
        <f t="shared" si="35"/>
        <v>0.15207522255547473</v>
      </c>
      <c r="D132" s="283">
        <f t="shared" si="35"/>
        <v>0.14072695304165972</v>
      </c>
      <c r="E132" s="283">
        <f t="shared" si="35"/>
        <v>0.15400170145867781</v>
      </c>
      <c r="F132" s="283">
        <f t="shared" si="35"/>
        <v>0.16535624535883769</v>
      </c>
      <c r="G132" s="283">
        <f t="shared" si="35"/>
        <v>0.16672281441801684</v>
      </c>
      <c r="H132" s="283">
        <f t="shared" si="35"/>
        <v>0.15142660551351053</v>
      </c>
      <c r="I132" s="283">
        <f t="shared" si="35"/>
        <v>0.15014261310185187</v>
      </c>
      <c r="J132" s="283">
        <f t="shared" si="35"/>
        <v>0.14580721763717491</v>
      </c>
      <c r="K132" s="283">
        <f t="shared" si="35"/>
        <v>0.14545735288632253</v>
      </c>
      <c r="L132" s="283">
        <f t="shared" si="35"/>
        <v>0.14363505042776586</v>
      </c>
      <c r="M132" s="283">
        <f t="shared" si="35"/>
        <v>0.13017019586771408</v>
      </c>
      <c r="N132" s="283">
        <f t="shared" si="35"/>
        <v>0.13692776888443139</v>
      </c>
      <c r="O132" s="283">
        <f t="shared" si="35"/>
        <v>0.14083383095355778</v>
      </c>
      <c r="P132" s="283">
        <f t="shared" si="35"/>
        <v>0.15924785044316903</v>
      </c>
      <c r="Q132" s="283">
        <f t="shared" si="35"/>
        <v>0.14649222753641333</v>
      </c>
      <c r="R132" s="283">
        <f t="shared" si="35"/>
        <v>0.17206027626695883</v>
      </c>
      <c r="S132" s="283">
        <f t="shared" si="35"/>
        <v>0.1923257778925955</v>
      </c>
      <c r="T132" s="283">
        <f t="shared" si="35"/>
        <v>0.16780147394882078</v>
      </c>
      <c r="U132" s="283">
        <f t="shared" si="35"/>
        <v>0.16780480791495692</v>
      </c>
      <c r="V132" s="283">
        <f t="shared" si="35"/>
        <v>0.16163725091961462</v>
      </c>
      <c r="W132" s="283">
        <f t="shared" si="35"/>
        <v>0.17158944492856978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4.3939625183255151</v>
      </c>
      <c r="C136" s="274">
        <f>IF(C$5=0,0,(C$5-C$52)/ISI_fec!C$5)</f>
        <v>4.2444472168963179</v>
      </c>
      <c r="D136" s="274">
        <f>IF(D$5=0,0,(D$5-D$52)/ISI_fec!D$5)</f>
        <v>4.2051238710033942</v>
      </c>
      <c r="E136" s="274">
        <f>IF(E$5=0,0,(E$5-E$52)/ISI_fec!E$5)</f>
        <v>4.0697667125947641</v>
      </c>
      <c r="F136" s="274">
        <f>IF(F$5=0,0,(F$5-F$52)/ISI_fec!F$5)</f>
        <v>4.0632686406218665</v>
      </c>
      <c r="G136" s="274">
        <f>IF(G$5=0,0,(G$5-G$52)/ISI_fec!G$5)</f>
        <v>4.1551735109452439</v>
      </c>
      <c r="H136" s="274">
        <f>IF(H$5=0,0,(H$5-H$52)/ISI_fec!H$5)</f>
        <v>4.0689927701920272</v>
      </c>
      <c r="I136" s="274">
        <f>IF(I$5=0,0,(I$5-I$52)/ISI_fec!I$5)</f>
        <v>3.7943311953446259</v>
      </c>
      <c r="J136" s="274">
        <f>IF(J$5=0,0,(J$5-J$52)/ISI_fec!J$5)</f>
        <v>3.8975301836637151</v>
      </c>
      <c r="K136" s="274">
        <f>IF(K$5=0,0,(K$5-K$52)/ISI_fec!K$5)</f>
        <v>3.9941761990012008</v>
      </c>
      <c r="L136" s="274">
        <f>IF(L$5=0,0,(L$5-L$52)/ISI_fec!L$5)</f>
        <v>4.0210017373082483</v>
      </c>
      <c r="M136" s="274">
        <f>IF(M$5=0,0,(M$5-M$52)/ISI_fec!M$5)</f>
        <v>3.992531350563608</v>
      </c>
      <c r="N136" s="274">
        <f>IF(N$5=0,0,(N$5-N$52)/ISI_fec!N$5)</f>
        <v>3.9651457385993054</v>
      </c>
      <c r="O136" s="274">
        <f>IF(O$5=0,0,(O$5-O$52)/ISI_fec!O$5)</f>
        <v>4.0258242652556628</v>
      </c>
      <c r="P136" s="274">
        <f>IF(P$5=0,0,(P$5-P$52)/ISI_fec!P$5)</f>
        <v>3.9252856662376683</v>
      </c>
      <c r="Q136" s="274">
        <f>IF(Q$5=0,0,(Q$5-Q$52)/ISI_fec!Q$5)</f>
        <v>4.0470119925899315</v>
      </c>
      <c r="R136" s="274">
        <f>IF(R$5=0,0,(R$5-R$52)/ISI_fec!R$5)</f>
        <v>3.7237155396953301</v>
      </c>
      <c r="S136" s="274">
        <f>IF(S$5=0,0,(S$5-S$52)/ISI_fec!S$5)</f>
        <v>3.8522616850673046</v>
      </c>
      <c r="T136" s="274">
        <f>IF(T$5=0,0,(T$5-T$52)/ISI_fec!T$5)</f>
        <v>4.2632004929798146</v>
      </c>
      <c r="U136" s="274">
        <f>IF(U$5=0,0,(U$5-U$52)/ISI_fec!U$5)</f>
        <v>4.1094942174038485</v>
      </c>
      <c r="V136" s="274">
        <f>IF(V$5=0,0,(V$5-V$52)/ISI_fec!V$5)</f>
        <v>4.0448219027449586</v>
      </c>
      <c r="W136" s="274">
        <f>IF(W$5=0,0,(W$5-W$52)/ISI_fec!W$5)</f>
        <v>3.9552096938880577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1.4457861011207025</v>
      </c>
      <c r="C141" s="277">
        <f>IF(C$10=0,0,C$10/ISI_fec!C$10)</f>
        <v>1.3898120581965629</v>
      </c>
      <c r="D141" s="277">
        <f>IF(D$10=0,0,D$10/ISI_fec!D$10)</f>
        <v>1.3689489731033539</v>
      </c>
      <c r="E141" s="277">
        <f>IF(E$10=0,0,E$10/ISI_fec!E$10)</f>
        <v>1.4378327001410285</v>
      </c>
      <c r="F141" s="277">
        <f>IF(F$10=0,0,F$10/ISI_fec!F$10)</f>
        <v>1.3745639885831686</v>
      </c>
      <c r="G141" s="277">
        <f>IF(G$10=0,0,G$10/ISI_fec!G$10)</f>
        <v>1.2294560707900259</v>
      </c>
      <c r="H141" s="277">
        <f>IF(H$10=0,0,H$10/ISI_fec!H$10)</f>
        <v>1.3080831310836232</v>
      </c>
      <c r="I141" s="277">
        <f>IF(I$10=0,0,I$10/ISI_fec!I$10)</f>
        <v>1.31046882094553</v>
      </c>
      <c r="J141" s="277">
        <f>IF(J$10=0,0,J$10/ISI_fec!J$10)</f>
        <v>1.3187252937334177</v>
      </c>
      <c r="K141" s="277">
        <f>IF(K$10=0,0,K$10/ISI_fec!K$10)</f>
        <v>1.2413447978887733</v>
      </c>
      <c r="L141" s="277">
        <f>IF(L$10=0,0,L$10/ISI_fec!L$10)</f>
        <v>1.2551664814396193</v>
      </c>
      <c r="M141" s="277">
        <f>IF(M$10=0,0,M$10/ISI_fec!M$10)</f>
        <v>1.2550699758107573</v>
      </c>
      <c r="N141" s="277">
        <f>IF(N$10=0,0,N$10/ISI_fec!N$10)</f>
        <v>1.2277183682761597</v>
      </c>
      <c r="O141" s="277">
        <f>IF(O$10=0,0,O$10/ISI_fec!O$10)</f>
        <v>1.2299111622701735</v>
      </c>
      <c r="P141" s="277">
        <f>IF(P$10=0,0,P$10/ISI_fec!P$10)</f>
        <v>1.1955438427817833</v>
      </c>
      <c r="Q141" s="277">
        <f>IF(Q$10=0,0,Q$10/ISI_fec!Q$10)</f>
        <v>1.2555832359366743</v>
      </c>
      <c r="R141" s="277">
        <f>IF(R$10=0,0,R$10/ISI_fec!R$10)</f>
        <v>1.1910943620600132</v>
      </c>
      <c r="S141" s="277">
        <f>IF(S$10=0,0,S$10/ISI_fec!S$10)</f>
        <v>1.2239442842975072</v>
      </c>
      <c r="T141" s="277">
        <f>IF(T$10=0,0,T$10/ISI_fec!T$10)</f>
        <v>1.1048627247251721</v>
      </c>
      <c r="U141" s="277">
        <f>IF(U$10=0,0,U$10/ISI_fec!U$10)</f>
        <v>1.1006110150656145</v>
      </c>
      <c r="V141" s="277">
        <f>IF(V$10=0,0,V$10/ISI_fec!V$10)</f>
        <v>1.1455628820511912</v>
      </c>
      <c r="W141" s="277">
        <f>IF(W$10=0,0,W$10/ISI_fec!W$10)</f>
        <v>1.1050190273306313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5.8356798658919082</v>
      </c>
      <c r="C142" s="278">
        <f>IF(C$16=0,0,C$16/ISI_fec!C$16)</f>
        <v>5.5329299982316673</v>
      </c>
      <c r="D142" s="278">
        <f>IF(D$16=0,0,D$16/ISI_fec!D$16)</f>
        <v>5.4654090788357728</v>
      </c>
      <c r="E142" s="278">
        <f>IF(E$16=0,0,E$16/ISI_fec!E$16)</f>
        <v>5.2728947417947518</v>
      </c>
      <c r="F142" s="278">
        <f>IF(F$16=0,0,F$16/ISI_fec!F$16)</f>
        <v>5.1577389028793519</v>
      </c>
      <c r="G142" s="278">
        <f>IF(G$16=0,0,G$16/ISI_fec!G$16)</f>
        <v>5.2764918155385319</v>
      </c>
      <c r="H142" s="278">
        <f>IF(H$16=0,0,H$16/ISI_fec!H$16)</f>
        <v>5.2335514996504662</v>
      </c>
      <c r="I142" s="278">
        <f>IF(I$16=0,0,I$16/ISI_fec!I$16)</f>
        <v>4.7460437309671084</v>
      </c>
      <c r="J142" s="278">
        <f>IF(J$16=0,0,J$16/ISI_fec!J$16)</f>
        <v>4.8574898573359206</v>
      </c>
      <c r="K142" s="278">
        <f>IF(K$16=0,0,K$16/ISI_fec!K$16)</f>
        <v>5.0387655405751453</v>
      </c>
      <c r="L142" s="278">
        <f>IF(L$16=0,0,L$16/ISI_fec!L$16)</f>
        <v>5.0759830903577825</v>
      </c>
      <c r="M142" s="278">
        <f>IF(M$16=0,0,M$16/ISI_fec!M$16)</f>
        <v>5.0771158208684097</v>
      </c>
      <c r="N142" s="278">
        <f>IF(N$16=0,0,N$16/ISI_fec!N$16)</f>
        <v>5.0305556810507355</v>
      </c>
      <c r="O142" s="278">
        <f>IF(O$16=0,0,O$16/ISI_fec!O$16)</f>
        <v>5.112075452662161</v>
      </c>
      <c r="P142" s="278">
        <f>IF(P$16=0,0,P$16/ISI_fec!P$16)</f>
        <v>4.9440015697949073</v>
      </c>
      <c r="Q142" s="278">
        <f>IF(Q$16=0,0,Q$16/ISI_fec!Q$16)</f>
        <v>5.1085657962328215</v>
      </c>
      <c r="R142" s="278">
        <f>IF(R$16=0,0,R$16/ISI_fec!R$16)</f>
        <v>4.6437417012169799</v>
      </c>
      <c r="S142" s="278">
        <f>IF(S$16=0,0,S$16/ISI_fec!S$16)</f>
        <v>4.8179262457707859</v>
      </c>
      <c r="T142" s="278">
        <f>IF(T$16=0,0,T$16/ISI_fec!T$16)</f>
        <v>5.4096535941410142</v>
      </c>
      <c r="U142" s="278">
        <f>IF(U$16=0,0,U$16/ISI_fec!U$16)</f>
        <v>5.1985005155889255</v>
      </c>
      <c r="V142" s="278">
        <f>IF(V$16=0,0,V$16/ISI_fec!V$16)</f>
        <v>5.1028437473168298</v>
      </c>
      <c r="W142" s="278">
        <f>IF(W$16=0,0,W$16/ISI_fec!W$16)</f>
        <v>4.9783361528502557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5.9326298113224141</v>
      </c>
      <c r="C143" s="278">
        <f>IF(C$22=0,0,C$22/ISI_fec!C$22)</f>
        <v>5.9555804410649342</v>
      </c>
      <c r="D143" s="278">
        <f>IF(D$22=0,0,D$22/ISI_fec!D$22)</f>
        <v>5.910093814468782</v>
      </c>
      <c r="E143" s="278">
        <f>IF(E$22=0,0,E$22/ISI_fec!E$22)</f>
        <v>5.5572809235523808</v>
      </c>
      <c r="F143" s="278">
        <f>IF(F$22=0,0,F$22/ISI_fec!F$22)</f>
        <v>5.9309059110761666</v>
      </c>
      <c r="G143" s="278">
        <f>IF(G$22=0,0,G$22/ISI_fec!G$22)</f>
        <v>6.1245958817533896</v>
      </c>
      <c r="H143" s="278">
        <f>IF(H$22=0,0,H$22/ISI_fec!H$22)</f>
        <v>5.7341017413488551</v>
      </c>
      <c r="I143" s="278">
        <f>IF(I$22=0,0,I$22/ISI_fec!I$22)</f>
        <v>5.5956286160047837</v>
      </c>
      <c r="J143" s="278">
        <f>IF(J$22=0,0,J$22/ISI_fec!J$22)</f>
        <v>5.8840690484787652</v>
      </c>
      <c r="K143" s="278">
        <f>IF(K$22=0,0,K$22/ISI_fec!K$22)</f>
        <v>5.9799857935504885</v>
      </c>
      <c r="L143" s="278">
        <f>IF(L$22=0,0,L$22/ISI_fec!L$22)</f>
        <v>6.1194935503341688</v>
      </c>
      <c r="M143" s="278">
        <f>IF(M$22=0,0,M$22/ISI_fec!M$22)</f>
        <v>5.8476932859594264</v>
      </c>
      <c r="N143" s="278">
        <f>IF(N$22=0,0,N$22/ISI_fec!N$22)</f>
        <v>5.9223471429353269</v>
      </c>
      <c r="O143" s="278">
        <f>IF(O$22=0,0,O$22/ISI_fec!O$22)</f>
        <v>5.9545577978591657</v>
      </c>
      <c r="P143" s="278">
        <f>IF(P$22=0,0,P$22/ISI_fec!P$22)</f>
        <v>5.9896376069415131</v>
      </c>
      <c r="Q143" s="278">
        <f>IF(Q$22=0,0,Q$22/ISI_fec!Q$22)</f>
        <v>6.0765873778270905</v>
      </c>
      <c r="R143" s="278">
        <f>IF(R$22=0,0,R$22/ISI_fec!R$22)</f>
        <v>5.6278428269325493</v>
      </c>
      <c r="S143" s="278">
        <f>IF(S$22=0,0,S$22/ISI_fec!S$22)</f>
        <v>5.8528816920499223</v>
      </c>
      <c r="T143" s="278">
        <f>IF(T$22=0,0,T$22/ISI_fec!T$22)</f>
        <v>6.4903762633916839</v>
      </c>
      <c r="U143" s="278">
        <f>IF(U$22=0,0,U$22/ISI_fec!U$22)</f>
        <v>6.2238408997362553</v>
      </c>
      <c r="V143" s="278">
        <f>IF(V$22=0,0,V$22/ISI_fec!V$22)</f>
        <v>6.111384709620058</v>
      </c>
      <c r="W143" s="278">
        <f>IF(W$22=0,0,W$22/ISI_fec!W$22)</f>
        <v>5.9871171424784038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1.4594480735240658</v>
      </c>
      <c r="C144" s="278">
        <f>IF(C$28=0,0,C$28/ISI_fec!C$28)</f>
        <v>1.4027927653830989</v>
      </c>
      <c r="D144" s="278">
        <f>IF(D$28=0,0,D$28/ISI_fec!D$28)</f>
        <v>1.3794501537677317</v>
      </c>
      <c r="E144" s="278">
        <f>IF(E$28=0,0,E$28/ISI_fec!E$28)</f>
        <v>1.4456969511942799</v>
      </c>
      <c r="F144" s="278">
        <f>IF(F$28=0,0,F$28/ISI_fec!F$28)</f>
        <v>1.38391503647547</v>
      </c>
      <c r="G144" s="278">
        <f>IF(G$28=0,0,G$28/ISI_fec!G$28)</f>
        <v>1.2337217310227393</v>
      </c>
      <c r="H144" s="278">
        <f>IF(H$28=0,0,H$28/ISI_fec!H$28)</f>
        <v>1.3140600856810951</v>
      </c>
      <c r="I144" s="278">
        <f>IF(I$28=0,0,I$28/ISI_fec!I$28)</f>
        <v>1.3154432074804403</v>
      </c>
      <c r="J144" s="278">
        <f>IF(J$28=0,0,J$28/ISI_fec!J$28)</f>
        <v>1.3437833365033915</v>
      </c>
      <c r="K144" s="278">
        <f>IF(K$28=0,0,K$28/ISI_fec!K$28)</f>
        <v>1.2724776893532763</v>
      </c>
      <c r="L144" s="278">
        <f>IF(L$28=0,0,L$28/ISI_fec!L$28)</f>
        <v>1.2876026105773124</v>
      </c>
      <c r="M144" s="278">
        <f>IF(M$28=0,0,M$28/ISI_fec!M$28)</f>
        <v>1.2830178790047138</v>
      </c>
      <c r="N144" s="278">
        <f>IF(N$28=0,0,N$28/ISI_fec!N$28)</f>
        <v>1.263667855390237</v>
      </c>
      <c r="O144" s="278">
        <f>IF(O$28=0,0,O$28/ISI_fec!O$28)</f>
        <v>1.2304864026663018</v>
      </c>
      <c r="P144" s="278">
        <f>IF(P$28=0,0,P$28/ISI_fec!P$28)</f>
        <v>1.1961386186423912</v>
      </c>
      <c r="Q144" s="278">
        <f>IF(Q$28=0,0,Q$28/ISI_fec!Q$28)</f>
        <v>1.2561309629703421</v>
      </c>
      <c r="R144" s="278">
        <f>IF(R$28=0,0,R$28/ISI_fec!R$28)</f>
        <v>1.1916354572860242</v>
      </c>
      <c r="S144" s="278">
        <f>IF(S$28=0,0,S$28/ISI_fec!S$28)</f>
        <v>1.2260513227763581</v>
      </c>
      <c r="T144" s="278">
        <f>IF(T$28=0,0,T$28/ISI_fec!T$28)</f>
        <v>1.2270673961221643</v>
      </c>
      <c r="U144" s="278">
        <f>IF(U$28=0,0,U$28/ISI_fec!U$28)</f>
        <v>1.2306856313341608</v>
      </c>
      <c r="V144" s="278">
        <f>IF(V$28=0,0,V$28/ISI_fec!V$28)</f>
        <v>1.2787274094502039</v>
      </c>
      <c r="W144" s="278">
        <f>IF(W$28=0,0,W$28/ISI_fec!W$28)</f>
        <v>1.2456059950905698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3.2268245558062301</v>
      </c>
      <c r="C145" s="279">
        <f>IF(C$35=0,0,C$35/ISI_fec!C$35)</f>
        <v>3.0818208536813003</v>
      </c>
      <c r="D145" s="279">
        <f>IF(D$35=0,0,D$35/ISI_fec!D$35)</f>
        <v>3.0505664223449709</v>
      </c>
      <c r="E145" s="279">
        <f>IF(E$35=0,0,E$35/ISI_fec!E$35)</f>
        <v>2.9453832348940274</v>
      </c>
      <c r="F145" s="279">
        <f>IF(F$35=0,0,F$35/ISI_fec!F$35)</f>
        <v>2.8276189874604514</v>
      </c>
      <c r="G145" s="279">
        <f>IF(G$35=0,0,G$35/ISI_fec!G$35)</f>
        <v>2.873483420420599</v>
      </c>
      <c r="H145" s="279">
        <f>IF(H$35=0,0,H$35/ISI_fec!H$35)</f>
        <v>2.8980492334153025</v>
      </c>
      <c r="I145" s="279">
        <f>IF(I$35=0,0,I$35/ISI_fec!I$35)</f>
        <v>2.675970764123524</v>
      </c>
      <c r="J145" s="279">
        <f>IF(J$35=0,0,J$35/ISI_fec!J$35)</f>
        <v>2.7276415865669899</v>
      </c>
      <c r="K145" s="279">
        <f>IF(K$35=0,0,K$35/ISI_fec!K$35)</f>
        <v>2.6477369330546741</v>
      </c>
      <c r="L145" s="279">
        <f>IF(L$35=0,0,L$35/ISI_fec!L$35)</f>
        <v>2.6649143506666584</v>
      </c>
      <c r="M145" s="279">
        <f>IF(M$35=0,0,M$35/ISI_fec!M$35)</f>
        <v>2.6440792534197759</v>
      </c>
      <c r="N145" s="279">
        <f>IF(N$35=0,0,N$35/ISI_fec!N$35)</f>
        <v>2.5135912030404941</v>
      </c>
      <c r="O145" s="279">
        <f>IF(O$35=0,0,O$35/ISI_fec!O$35)</f>
        <v>2.6608424358028611</v>
      </c>
      <c r="P145" s="279">
        <f>IF(P$35=0,0,P$35/ISI_fec!P$35)</f>
        <v>2.5391982311960373</v>
      </c>
      <c r="Q145" s="279">
        <f>IF(Q$35=0,0,Q$35/ISI_fec!Q$35)</f>
        <v>2.6820685233711647</v>
      </c>
      <c r="R145" s="279">
        <f>IF(R$35=0,0,R$35/ISI_fec!R$35)</f>
        <v>2.519971066078599</v>
      </c>
      <c r="S145" s="279">
        <f>IF(S$35=0,0,S$35/ISI_fec!S$35)</f>
        <v>2.5963226168991325</v>
      </c>
      <c r="T145" s="279">
        <f>IF(T$35=0,0,T$35/ISI_fec!T$35)</f>
        <v>2.8043087096639558</v>
      </c>
      <c r="U145" s="279">
        <f>IF(U$35=0,0,U$35/ISI_fec!U$35)</f>
        <v>2.7143409069812674</v>
      </c>
      <c r="V145" s="279">
        <f>IF(V$35=0,0,V$35/ISI_fec!V$35)</f>
        <v>2.6807639211236505</v>
      </c>
      <c r="W145" s="279">
        <f>IF(W$35=0,0,W$35/ISI_fec!W$35)</f>
        <v>2.6099183137370119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1.8312098908563308</v>
      </c>
      <c r="C147" s="274">
        <f>IF(C$54=0,0,(C$54-C$96)/ISI_fec!C$54)</f>
        <v>1.7249656260752939</v>
      </c>
      <c r="D147" s="274">
        <f>IF(D$54=0,0,(D$54-D$96)/ISI_fec!D$54)</f>
        <v>1.7048054959051422</v>
      </c>
      <c r="E147" s="274">
        <f>IF(E$54=0,0,(E$54-E$96)/ISI_fec!E$54)</f>
        <v>1.7019278942455498</v>
      </c>
      <c r="F147" s="274">
        <f>IF(F$54=0,0,(F$54-F$96)/ISI_fec!F$54)</f>
        <v>1.6231253829130949</v>
      </c>
      <c r="G147" s="274">
        <f>IF(G$54=0,0,(G$54-G$96)/ISI_fec!G$54)</f>
        <v>1.6117281200336417</v>
      </c>
      <c r="H147" s="274">
        <f>IF(H$54=0,0,(H$54-H$96)/ISI_fec!H$54)</f>
        <v>1.6443114614908207</v>
      </c>
      <c r="I147" s="274">
        <f>IF(I$54=0,0,(I$54-I$96)/ISI_fec!I$54)</f>
        <v>1.5147115399726194</v>
      </c>
      <c r="J147" s="274">
        <f>IF(J$54=0,0,(J$54-J$96)/ISI_fec!J$54)</f>
        <v>1.5376143731504686</v>
      </c>
      <c r="K147" s="274">
        <f>IF(K$54=0,0,(K$54-K$96)/ISI_fec!K$54)</f>
        <v>1.5627733759484861</v>
      </c>
      <c r="L147" s="274">
        <f>IF(L$54=0,0,(L$54-L$96)/ISI_fec!L$54)</f>
        <v>1.5528459068998803</v>
      </c>
      <c r="M147" s="274">
        <f>IF(M$54=0,0,(M$54-M$96)/ISI_fec!M$54)</f>
        <v>1.5779429364183712</v>
      </c>
      <c r="N147" s="274">
        <f>IF(N$54=0,0,(N$54-N$96)/ISI_fec!N$54)</f>
        <v>1.5475072434514026</v>
      </c>
      <c r="O147" s="274">
        <f>IF(O$54=0,0,(O$54-O$96)/ISI_fec!O$54)</f>
        <v>1.5665146301473372</v>
      </c>
      <c r="P147" s="274">
        <f>IF(P$54=0,0,(P$54-P$96)/ISI_fec!P$54)</f>
        <v>1.498735295504303</v>
      </c>
      <c r="Q147" s="274">
        <f>IF(Q$54=0,0,(Q$54-Q$96)/ISI_fec!Q$54)</f>
        <v>1.5631444921385063</v>
      </c>
      <c r="R147" s="274">
        <f>IF(R$54=0,0,(R$54-R$96)/ISI_fec!R$54)</f>
        <v>1.4438541522188824</v>
      </c>
      <c r="S147" s="274">
        <f>IF(S$54=0,0,(S$54-S$96)/ISI_fec!S$54)</f>
        <v>1.4868532138679491</v>
      </c>
      <c r="T147" s="274">
        <f>IF(T$54=0,0,(T$54-T$96)/ISI_fec!T$54)</f>
        <v>1.6081485006245506</v>
      </c>
      <c r="U147" s="274">
        <f>IF(U$54=0,0,(U$54-U$96)/ISI_fec!U$54)</f>
        <v>1.5672133192402196</v>
      </c>
      <c r="V147" s="274">
        <f>IF(V$54=0,0,(V$54-V$96)/ISI_fec!V$54)</f>
        <v>1.5636833498636222</v>
      </c>
      <c r="W147" s="274">
        <f>IF(W$54=0,0,(W$54-W$96)/ISI_fec!W$54)</f>
        <v>1.5330791055120758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1.4457861011207025</v>
      </c>
      <c r="C152" s="277">
        <f>IF(C$59=0,0,C$59/ISI_fec!C$59)</f>
        <v>1.3898120581965627</v>
      </c>
      <c r="D152" s="277">
        <f>IF(D$59=0,0,D$59/ISI_fec!D$59)</f>
        <v>1.3689489731033533</v>
      </c>
      <c r="E152" s="277">
        <f>IF(E$59=0,0,E$59/ISI_fec!E$59)</f>
        <v>1.4378327001410283</v>
      </c>
      <c r="F152" s="277">
        <f>IF(F$59=0,0,F$59/ISI_fec!F$59)</f>
        <v>1.3745639885831695</v>
      </c>
      <c r="G152" s="277">
        <f>IF(G$59=0,0,G$59/ISI_fec!G$59)</f>
        <v>1.2294560707900253</v>
      </c>
      <c r="H152" s="277">
        <f>IF(H$59=0,0,H$59/ISI_fec!H$59)</f>
        <v>1.3080831310836225</v>
      </c>
      <c r="I152" s="277">
        <f>IF(I$59=0,0,I$59/ISI_fec!I$59)</f>
        <v>1.3104688209455309</v>
      </c>
      <c r="J152" s="277">
        <f>IF(J$59=0,0,J$59/ISI_fec!J$59)</f>
        <v>1.3187252937334177</v>
      </c>
      <c r="K152" s="277">
        <f>IF(K$59=0,0,K$59/ISI_fec!K$59)</f>
        <v>1.2413447978887728</v>
      </c>
      <c r="L152" s="277">
        <f>IF(L$59=0,0,L$59/ISI_fec!L$59)</f>
        <v>1.2551664814396195</v>
      </c>
      <c r="M152" s="277">
        <f>IF(M$59=0,0,M$59/ISI_fec!M$59)</f>
        <v>1.2550699758107575</v>
      </c>
      <c r="N152" s="277">
        <f>IF(N$59=0,0,N$59/ISI_fec!N$59)</f>
        <v>1.2277183682761603</v>
      </c>
      <c r="O152" s="277">
        <f>IF(O$59=0,0,O$59/ISI_fec!O$59)</f>
        <v>1.2299111622701735</v>
      </c>
      <c r="P152" s="277">
        <f>IF(P$59=0,0,P$59/ISI_fec!P$59)</f>
        <v>1.1955438427817833</v>
      </c>
      <c r="Q152" s="277">
        <f>IF(Q$59=0,0,Q$59/ISI_fec!Q$59)</f>
        <v>1.2555832359366736</v>
      </c>
      <c r="R152" s="277">
        <f>IF(R$59=0,0,R$59/ISI_fec!R$59)</f>
        <v>1.1910943620600138</v>
      </c>
      <c r="S152" s="277">
        <f>IF(S$59=0,0,S$59/ISI_fec!S$59)</f>
        <v>1.223944284297507</v>
      </c>
      <c r="T152" s="277">
        <f>IF(T$59=0,0,T$59/ISI_fec!T$59)</f>
        <v>1.1048627247251721</v>
      </c>
      <c r="U152" s="277">
        <f>IF(U$59=0,0,U$59/ISI_fec!U$59)</f>
        <v>1.1006110150656139</v>
      </c>
      <c r="V152" s="277">
        <f>IF(V$59=0,0,V$59/ISI_fec!V$59)</f>
        <v>1.1455628820511905</v>
      </c>
      <c r="W152" s="277">
        <f>IF(W$59=0,0,W$59/ISI_fec!W$59)</f>
        <v>1.1050190273306311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6.6947257937349702</v>
      </c>
      <c r="C153" s="278">
        <f>IF(C$65=0,0,C$65/ISI_fec!C$65)</f>
        <v>6.5407558130001666</v>
      </c>
      <c r="D153" s="278">
        <f>IF(D$65=0,0,D$65/ISI_fec!D$65)</f>
        <v>6.475690509224135</v>
      </c>
      <c r="E153" s="278">
        <f>IF(E$65=0,0,E$65/ISI_fec!E$65)</f>
        <v>6.0905860108402727</v>
      </c>
      <c r="F153" s="278">
        <f>IF(F$65=0,0,F$65/ISI_fec!F$65)</f>
        <v>6.0596300384635651</v>
      </c>
      <c r="G153" s="278">
        <f>IF(G$65=0,0,G$65/ISI_fec!G$65)</f>
        <v>6.2911829410940321</v>
      </c>
      <c r="H153" s="278">
        <f>IF(H$65=0,0,H$65/ISI_fec!H$65)</f>
        <v>6.1924968068899515</v>
      </c>
      <c r="I153" s="278">
        <f>IF(I$65=0,0,I$65/ISI_fec!I$65)</f>
        <v>5.8218825452124543</v>
      </c>
      <c r="J153" s="278">
        <f>IF(J$65=0,0,J$65/ISI_fec!J$65)</f>
        <v>5.9397970157379163</v>
      </c>
      <c r="K153" s="278">
        <f>IF(K$65=0,0,K$65/ISI_fec!K$65)</f>
        <v>6.1026233975319482</v>
      </c>
      <c r="L153" s="278">
        <f>IF(L$65=0,0,L$65/ISI_fec!L$65)</f>
        <v>6.2270894585584076</v>
      </c>
      <c r="M153" s="278">
        <f>IF(M$65=0,0,M$65/ISI_fec!M$65)</f>
        <v>5.9885445752906126</v>
      </c>
      <c r="N153" s="278">
        <f>IF(N$65=0,0,N$65/ISI_fec!N$65)</f>
        <v>5.9622021356277113</v>
      </c>
      <c r="O153" s="278">
        <f>IF(O$65=0,0,O$65/ISI_fec!O$65)</f>
        <v>6.0632849607104511</v>
      </c>
      <c r="P153" s="278">
        <f>IF(P$65=0,0,P$65/ISI_fec!P$65)</f>
        <v>6.0113781761500782</v>
      </c>
      <c r="Q153" s="278">
        <f>IF(Q$65=0,0,Q$65/ISI_fec!Q$65)</f>
        <v>6.0765873778270976</v>
      </c>
      <c r="R153" s="278">
        <f>IF(R$65=0,0,R$65/ISI_fec!R$65)</f>
        <v>5.6278428269325493</v>
      </c>
      <c r="S153" s="278">
        <f>IF(S$65=0,0,S$65/ISI_fec!S$65)</f>
        <v>5.8528816920499196</v>
      </c>
      <c r="T153" s="278">
        <f>IF(T$65=0,0,T$65/ISI_fec!T$65)</f>
        <v>6.4903762633916839</v>
      </c>
      <c r="U153" s="278">
        <f>IF(U$65=0,0,U$65/ISI_fec!U$65)</f>
        <v>6.2238408997362598</v>
      </c>
      <c r="V153" s="278">
        <f>IF(V$65=0,0,V$65/ISI_fec!V$65)</f>
        <v>6.111384709620058</v>
      </c>
      <c r="W153" s="278">
        <f>IF(W$65=0,0,W$65/ISI_fec!W$65)</f>
        <v>5.9871171424783984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1.4594480735240658</v>
      </c>
      <c r="C155" s="278">
        <f>IF(C$72=0,0,C$72/ISI_fec!C$72)</f>
        <v>1.4027927653830987</v>
      </c>
      <c r="D155" s="278">
        <f>IF(D$72=0,0,D$72/ISI_fec!D$72)</f>
        <v>1.3794501537677308</v>
      </c>
      <c r="E155" s="278">
        <f>IF(E$72=0,0,E$72/ISI_fec!E$72)</f>
        <v>1.4456969511942794</v>
      </c>
      <c r="F155" s="278">
        <f>IF(F$72=0,0,F$72/ISI_fec!F$72)</f>
        <v>1.3839150364754698</v>
      </c>
      <c r="G155" s="278">
        <f>IF(G$72=0,0,G$72/ISI_fec!G$72)</f>
        <v>1.23372173102274</v>
      </c>
      <c r="H155" s="278">
        <f>IF(H$72=0,0,H$72/ISI_fec!H$72)</f>
        <v>1.3140600856810949</v>
      </c>
      <c r="I155" s="278">
        <f>IF(I$72=0,0,I$72/ISI_fec!I$72)</f>
        <v>1.3154432074804405</v>
      </c>
      <c r="J155" s="278">
        <f>IF(J$72=0,0,J$72/ISI_fec!J$72)</f>
        <v>1.3437833365033915</v>
      </c>
      <c r="K155" s="278">
        <f>IF(K$72=0,0,K$72/ISI_fec!K$72)</f>
        <v>1.2724776893532761</v>
      </c>
      <c r="L155" s="278">
        <f>IF(L$72=0,0,L$72/ISI_fec!L$72)</f>
        <v>1.2876026105773133</v>
      </c>
      <c r="M155" s="278">
        <f>IF(M$72=0,0,M$72/ISI_fec!M$72)</f>
        <v>1.2830178790047142</v>
      </c>
      <c r="N155" s="278">
        <f>IF(N$72=0,0,N$72/ISI_fec!N$72)</f>
        <v>1.2636678553902359</v>
      </c>
      <c r="O155" s="278">
        <f>IF(O$72=0,0,O$72/ISI_fec!O$72)</f>
        <v>1.2304864026663025</v>
      </c>
      <c r="P155" s="278">
        <f>IF(P$72=0,0,P$72/ISI_fec!P$72)</f>
        <v>1.1961386186423912</v>
      </c>
      <c r="Q155" s="278">
        <f>IF(Q$72=0,0,Q$72/ISI_fec!Q$72)</f>
        <v>1.2561309629703419</v>
      </c>
      <c r="R155" s="278">
        <f>IF(R$72=0,0,R$72/ISI_fec!R$72)</f>
        <v>1.1916354572860244</v>
      </c>
      <c r="S155" s="278">
        <f>IF(S$72=0,0,S$72/ISI_fec!S$72)</f>
        <v>1.2260513227763588</v>
      </c>
      <c r="T155" s="278">
        <f>IF(T$72=0,0,T$72/ISI_fec!T$72)</f>
        <v>1.2270673961221636</v>
      </c>
      <c r="U155" s="278">
        <f>IF(U$72=0,0,U$72/ISI_fec!U$72)</f>
        <v>1.2306856313341603</v>
      </c>
      <c r="V155" s="278">
        <f>IF(V$72=0,0,V$72/ISI_fec!V$72)</f>
        <v>1.2787274094502039</v>
      </c>
      <c r="W155" s="278">
        <f>IF(W$72=0,0,W$72/ISI_fec!W$72)</f>
        <v>1.2456059950905694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3.2268245558062314</v>
      </c>
      <c r="C156" s="279">
        <f>IF(C$79=0,0,C$79/ISI_fec!C$79)</f>
        <v>3.0818208536813017</v>
      </c>
      <c r="D156" s="279">
        <f>IF(D$79=0,0,D$79/ISI_fec!D$79)</f>
        <v>3.0505664223449718</v>
      </c>
      <c r="E156" s="279">
        <f>IF(E$79=0,0,E$79/ISI_fec!E$79)</f>
        <v>2.9453832348940283</v>
      </c>
      <c r="F156" s="279">
        <f>IF(F$79=0,0,F$79/ISI_fec!F$79)</f>
        <v>2.8276189874604536</v>
      </c>
      <c r="G156" s="279">
        <f>IF(G$79=0,0,G$79/ISI_fec!G$79)</f>
        <v>2.8734834204206003</v>
      </c>
      <c r="H156" s="279">
        <f>IF(H$79=0,0,H$79/ISI_fec!H$79)</f>
        <v>2.8980492334153038</v>
      </c>
      <c r="I156" s="279">
        <f>IF(I$79=0,0,I$79/ISI_fec!I$79)</f>
        <v>2.675970764123524</v>
      </c>
      <c r="J156" s="279">
        <f>IF(J$79=0,0,J$79/ISI_fec!J$79)</f>
        <v>2.7276415865669912</v>
      </c>
      <c r="K156" s="279">
        <f>IF(K$79=0,0,K$79/ISI_fec!K$79)</f>
        <v>2.6477369330546758</v>
      </c>
      <c r="L156" s="279">
        <f>IF(L$79=0,0,L$79/ISI_fec!L$79)</f>
        <v>2.6649143506666602</v>
      </c>
      <c r="M156" s="279">
        <f>IF(M$79=0,0,M$79/ISI_fec!M$79)</f>
        <v>2.6440792534197781</v>
      </c>
      <c r="N156" s="279">
        <f>IF(N$79=0,0,N$79/ISI_fec!N$79)</f>
        <v>2.5135912030404945</v>
      </c>
      <c r="O156" s="279">
        <f>IF(O$79=0,0,O$79/ISI_fec!O$79)</f>
        <v>2.6608424358028615</v>
      </c>
      <c r="P156" s="279">
        <f>IF(P$79=0,0,P$79/ISI_fec!P$79)</f>
        <v>2.5391982311960373</v>
      </c>
      <c r="Q156" s="279">
        <f>IF(Q$79=0,0,Q$79/ISI_fec!Q$79)</f>
        <v>2.682068523371167</v>
      </c>
      <c r="R156" s="279">
        <f>IF(R$79=0,0,R$79/ISI_fec!R$79)</f>
        <v>2.5199710660786003</v>
      </c>
      <c r="S156" s="279">
        <f>IF(S$79=0,0,S$79/ISI_fec!S$79)</f>
        <v>2.5963226168991347</v>
      </c>
      <c r="T156" s="279">
        <f>IF(T$79=0,0,T$79/ISI_fec!T$79)</f>
        <v>2.8043087096639567</v>
      </c>
      <c r="U156" s="279">
        <f>IF(U$79=0,0,U$79/ISI_fec!U$79)</f>
        <v>2.7143409069812696</v>
      </c>
      <c r="V156" s="279">
        <f>IF(V$79=0,0,V$79/ISI_fec!V$79)</f>
        <v>2.6807639211236527</v>
      </c>
      <c r="W156" s="279">
        <f>IF(W$79=0,0,W$79/ISI_fec!W$79)</f>
        <v>2.6099183137370137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DE: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5760.9339701761837</v>
      </c>
      <c r="C3" s="205">
        <f t="shared" si="0"/>
        <v>5796.0118716388897</v>
      </c>
      <c r="D3" s="205">
        <f t="shared" si="0"/>
        <v>5733.7887695194313</v>
      </c>
      <c r="E3" s="205">
        <f t="shared" si="0"/>
        <v>5584.3705672900142</v>
      </c>
      <c r="F3" s="205">
        <f t="shared" si="0"/>
        <v>6098.8625553381407</v>
      </c>
      <c r="G3" s="205">
        <f t="shared" si="0"/>
        <v>6593.2244930694251</v>
      </c>
      <c r="H3" s="205">
        <f t="shared" si="0"/>
        <v>7103.006618458091</v>
      </c>
      <c r="I3" s="205">
        <f t="shared" si="0"/>
        <v>8235.4552137686114</v>
      </c>
      <c r="J3" s="205">
        <f t="shared" si="0"/>
        <v>8018.8271272211605</v>
      </c>
      <c r="K3" s="205">
        <f t="shared" si="0"/>
        <v>6624.9226563813445</v>
      </c>
      <c r="L3" s="205">
        <f t="shared" si="0"/>
        <v>6553.0793816145815</v>
      </c>
      <c r="M3" s="205">
        <f t="shared" si="0"/>
        <v>7227.3006969776179</v>
      </c>
      <c r="N3" s="205">
        <f t="shared" si="0"/>
        <v>7883.0170177821692</v>
      </c>
      <c r="O3" s="205">
        <f t="shared" si="0"/>
        <v>7467.1366112510877</v>
      </c>
      <c r="P3" s="205">
        <f t="shared" si="0"/>
        <v>7244.2094909293846</v>
      </c>
      <c r="Q3" s="205">
        <f t="shared" si="0"/>
        <v>7718.9594143150689</v>
      </c>
      <c r="R3" s="205">
        <f t="shared" si="0"/>
        <v>7758.2492815944061</v>
      </c>
      <c r="S3" s="205">
        <f t="shared" si="0"/>
        <v>7436.274795815536</v>
      </c>
      <c r="T3" s="205">
        <f t="shared" si="0"/>
        <v>8101.2809402060866</v>
      </c>
      <c r="U3" s="205">
        <f t="shared" si="0"/>
        <v>7808.2313473692921</v>
      </c>
      <c r="V3" s="205">
        <f t="shared" si="0"/>
        <v>7072.1276684114182</v>
      </c>
      <c r="W3" s="205">
        <f t="shared" si="0"/>
        <v>7276.3206131236857</v>
      </c>
      <c r="DA3" s="112"/>
    </row>
    <row r="4" spans="1:105" ht="12" customHeight="1" x14ac:dyDescent="0.25">
      <c r="A4" s="50" t="s">
        <v>43</v>
      </c>
      <c r="B4" s="243">
        <v>443.60628750669298</v>
      </c>
      <c r="C4" s="243">
        <v>446.3073734281694</v>
      </c>
      <c r="D4" s="243">
        <v>441.51603933698573</v>
      </c>
      <c r="E4" s="243">
        <v>430.01046501170163</v>
      </c>
      <c r="F4" s="243">
        <v>469.62763159467278</v>
      </c>
      <c r="G4" s="243">
        <v>507.69473408480661</v>
      </c>
      <c r="H4" s="243">
        <v>546.94922949330385</v>
      </c>
      <c r="I4" s="243">
        <v>634.15059645195095</v>
      </c>
      <c r="J4" s="243">
        <v>617.46969336566656</v>
      </c>
      <c r="K4" s="243">
        <v>565.18125158847158</v>
      </c>
      <c r="L4" s="243">
        <v>576.19464074783411</v>
      </c>
      <c r="M4" s="243">
        <v>640.27010334714225</v>
      </c>
      <c r="N4" s="243">
        <v>665.10754726234484</v>
      </c>
      <c r="O4" s="243">
        <v>660.53409269920905</v>
      </c>
      <c r="P4" s="243">
        <v>639.9724804955639</v>
      </c>
      <c r="Q4" s="243">
        <v>676.97232706714988</v>
      </c>
      <c r="R4" s="243">
        <v>682.95522846176425</v>
      </c>
      <c r="S4" s="243">
        <v>652.13898186408892</v>
      </c>
      <c r="T4" s="243">
        <v>712.71960582590305</v>
      </c>
      <c r="U4" s="243">
        <v>672.55407180111297</v>
      </c>
      <c r="V4" s="243">
        <v>659.86476388523511</v>
      </c>
      <c r="W4" s="243">
        <v>674.53849544062064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2513.768962537928</v>
      </c>
      <c r="C5" s="284">
        <f t="shared" si="1"/>
        <v>2529.0751160929599</v>
      </c>
      <c r="D5" s="284">
        <f t="shared" si="1"/>
        <v>2501.9242229095862</v>
      </c>
      <c r="E5" s="284">
        <f t="shared" si="1"/>
        <v>2436.7259683996422</v>
      </c>
      <c r="F5" s="284">
        <f t="shared" si="1"/>
        <v>2661.2232457031459</v>
      </c>
      <c r="G5" s="284">
        <f t="shared" si="1"/>
        <v>2876.9368264805707</v>
      </c>
      <c r="H5" s="284">
        <f t="shared" si="1"/>
        <v>3099.3789671287232</v>
      </c>
      <c r="I5" s="284">
        <f t="shared" si="1"/>
        <v>3593.5200465610569</v>
      </c>
      <c r="J5" s="284">
        <f t="shared" si="1"/>
        <v>3498.9949290721111</v>
      </c>
      <c r="K5" s="284">
        <f t="shared" si="1"/>
        <v>3202.693759001339</v>
      </c>
      <c r="L5" s="284">
        <f t="shared" si="1"/>
        <v>3265.1029642377262</v>
      </c>
      <c r="M5" s="284">
        <f t="shared" si="1"/>
        <v>3628.1972523004729</v>
      </c>
      <c r="N5" s="284">
        <f t="shared" si="1"/>
        <v>3768.942767819954</v>
      </c>
      <c r="O5" s="284">
        <f t="shared" si="1"/>
        <v>3743.0265252955178</v>
      </c>
      <c r="P5" s="284">
        <f t="shared" si="1"/>
        <v>3626.5107228081952</v>
      </c>
      <c r="Q5" s="284">
        <f t="shared" si="1"/>
        <v>3836.1765200471827</v>
      </c>
      <c r="R5" s="284">
        <f t="shared" si="1"/>
        <v>3870.0796279499982</v>
      </c>
      <c r="S5" s="284">
        <f t="shared" si="1"/>
        <v>3695.4542305631699</v>
      </c>
      <c r="T5" s="284">
        <f t="shared" si="1"/>
        <v>4038.7444330134504</v>
      </c>
      <c r="U5" s="284">
        <f t="shared" si="1"/>
        <v>3811.139740206308</v>
      </c>
      <c r="V5" s="284">
        <f t="shared" si="1"/>
        <v>3739.2336620163319</v>
      </c>
      <c r="W5" s="284">
        <f t="shared" si="1"/>
        <v>3822.38480749685</v>
      </c>
      <c r="DA5" s="94"/>
    </row>
    <row r="6" spans="1:105" ht="12" customHeight="1" x14ac:dyDescent="0.25">
      <c r="A6" s="99" t="s">
        <v>44</v>
      </c>
      <c r="B6" s="284">
        <v>1462.1569563707039</v>
      </c>
      <c r="C6" s="284">
        <v>1426.6364855803249</v>
      </c>
      <c r="D6" s="284">
        <v>1371.542472317366</v>
      </c>
      <c r="E6" s="284">
        <v>1331.3818216412151</v>
      </c>
      <c r="F6" s="284">
        <v>1436.5548805445901</v>
      </c>
      <c r="G6" s="284">
        <v>1513.580913157859</v>
      </c>
      <c r="H6" s="284">
        <v>1368.6049856799291</v>
      </c>
      <c r="I6" s="284">
        <v>1576.8903482637791</v>
      </c>
      <c r="J6" s="284">
        <v>1770.1599352066351</v>
      </c>
      <c r="K6" s="284">
        <v>1231.0006367933081</v>
      </c>
      <c r="L6" s="284">
        <v>1446.04449204919</v>
      </c>
      <c r="M6" s="284">
        <v>1636.7310381581019</v>
      </c>
      <c r="N6" s="284">
        <v>1647.009636422622</v>
      </c>
      <c r="O6" s="284">
        <v>1865.1811389917709</v>
      </c>
      <c r="P6" s="284">
        <v>1876.071182904886</v>
      </c>
      <c r="Q6" s="284">
        <v>1968.1626391540549</v>
      </c>
      <c r="R6" s="284">
        <v>1849.9457009961641</v>
      </c>
      <c r="S6" s="284">
        <v>1724.4036284132569</v>
      </c>
      <c r="T6" s="284">
        <v>1842.672457751579</v>
      </c>
      <c r="U6" s="284">
        <v>1704.269158606839</v>
      </c>
      <c r="V6" s="284">
        <v>1859.884336153546</v>
      </c>
      <c r="W6" s="284">
        <v>1845.6722430242089</v>
      </c>
      <c r="DA6" s="94" t="s">
        <v>436</v>
      </c>
    </row>
    <row r="7" spans="1:105" ht="12" customHeight="1" x14ac:dyDescent="0.25">
      <c r="A7" s="99" t="s">
        <v>81</v>
      </c>
      <c r="B7" s="284">
        <v>1051.6120061672241</v>
      </c>
      <c r="C7" s="284">
        <v>1102.438630512635</v>
      </c>
      <c r="D7" s="284">
        <v>1130.38175059222</v>
      </c>
      <c r="E7" s="284">
        <v>1105.3441467584271</v>
      </c>
      <c r="F7" s="284">
        <v>1224.6683651585561</v>
      </c>
      <c r="G7" s="284">
        <v>1363.355913322712</v>
      </c>
      <c r="H7" s="284">
        <v>1730.7739814487941</v>
      </c>
      <c r="I7" s="284">
        <v>2016.6296982972781</v>
      </c>
      <c r="J7" s="284">
        <v>1728.834993865476</v>
      </c>
      <c r="K7" s="284">
        <v>1971.6931222080309</v>
      </c>
      <c r="L7" s="284">
        <v>1819.0584721885359</v>
      </c>
      <c r="M7" s="284">
        <v>1991.466214142371</v>
      </c>
      <c r="N7" s="284">
        <v>2121.9331313973321</v>
      </c>
      <c r="O7" s="284">
        <v>1877.8453863037471</v>
      </c>
      <c r="P7" s="284">
        <v>1750.439539903309</v>
      </c>
      <c r="Q7" s="284">
        <v>1868.0138808931281</v>
      </c>
      <c r="R7" s="284">
        <v>2020.1339269538339</v>
      </c>
      <c r="S7" s="284">
        <v>1971.0506021499129</v>
      </c>
      <c r="T7" s="284">
        <v>2196.0719752618711</v>
      </c>
      <c r="U7" s="284">
        <v>2106.870581599469</v>
      </c>
      <c r="V7" s="284">
        <v>1879.3493258627859</v>
      </c>
      <c r="W7" s="284">
        <v>1976.7125644726409</v>
      </c>
      <c r="DA7" s="94" t="s">
        <v>437</v>
      </c>
    </row>
    <row r="8" spans="1:105" ht="12" customHeight="1" x14ac:dyDescent="0.25">
      <c r="A8" s="49" t="s">
        <v>45</v>
      </c>
      <c r="B8" s="244">
        <v>2803.5587201315629</v>
      </c>
      <c r="C8" s="244">
        <v>2820.629382117761</v>
      </c>
      <c r="D8" s="244">
        <v>2790.348507272859</v>
      </c>
      <c r="E8" s="244">
        <v>2717.6341338786701</v>
      </c>
      <c r="F8" s="244">
        <v>2968.0116780403218</v>
      </c>
      <c r="G8" s="244">
        <v>3208.5929325040479</v>
      </c>
      <c r="H8" s="244">
        <v>3456.678421836064</v>
      </c>
      <c r="I8" s="244">
        <v>4007.784570755603</v>
      </c>
      <c r="J8" s="244">
        <v>3902.362504783383</v>
      </c>
      <c r="K8" s="244">
        <v>2857.0476457915338</v>
      </c>
      <c r="L8" s="244">
        <v>2711.7817766290218</v>
      </c>
      <c r="M8" s="244">
        <v>2958.833341330002</v>
      </c>
      <c r="N8" s="244">
        <v>3448.96670269987</v>
      </c>
      <c r="O8" s="244">
        <v>3063.5759932563601</v>
      </c>
      <c r="P8" s="244">
        <v>2977.726287625625</v>
      </c>
      <c r="Q8" s="244">
        <v>3205.8105672007359</v>
      </c>
      <c r="R8" s="244">
        <v>3205.2144251826439</v>
      </c>
      <c r="S8" s="244">
        <v>3088.681583388277</v>
      </c>
      <c r="T8" s="244">
        <v>3349.816901366733</v>
      </c>
      <c r="U8" s="244">
        <v>3324.5375353618711</v>
      </c>
      <c r="V8" s="244">
        <v>2673.029242509851</v>
      </c>
      <c r="W8" s="244">
        <v>2779.3973101862148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652</v>
      </c>
      <c r="C11" s="243">
        <v>715</v>
      </c>
      <c r="D11" s="243">
        <v>720</v>
      </c>
      <c r="E11" s="243">
        <v>830</v>
      </c>
      <c r="F11" s="243">
        <v>1174</v>
      </c>
      <c r="G11" s="243">
        <v>1255</v>
      </c>
      <c r="H11" s="243">
        <v>1393</v>
      </c>
      <c r="I11" s="243">
        <v>1388</v>
      </c>
      <c r="J11" s="243">
        <v>1395</v>
      </c>
      <c r="K11" s="243">
        <v>1154</v>
      </c>
      <c r="L11" s="243">
        <v>1485</v>
      </c>
      <c r="M11" s="243">
        <v>2355</v>
      </c>
      <c r="N11" s="243">
        <v>1854</v>
      </c>
      <c r="O11" s="243">
        <v>2244</v>
      </c>
      <c r="P11" s="243">
        <v>1910</v>
      </c>
      <c r="Q11" s="243">
        <v>1910</v>
      </c>
      <c r="R11" s="243">
        <v>1900</v>
      </c>
      <c r="S11" s="243">
        <v>1900</v>
      </c>
      <c r="T11" s="243">
        <v>1900</v>
      </c>
      <c r="U11" s="243">
        <v>1900</v>
      </c>
      <c r="V11" s="243">
        <v>1900</v>
      </c>
      <c r="W11" s="243">
        <v>1899.385163802225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1215.7570000000001</v>
      </c>
      <c r="C12" s="284">
        <f t="shared" si="2"/>
        <v>1274.499</v>
      </c>
      <c r="D12" s="284">
        <f t="shared" si="2"/>
        <v>1318.9929999999999</v>
      </c>
      <c r="E12" s="284">
        <f t="shared" si="2"/>
        <v>1341.1779999999999</v>
      </c>
      <c r="F12" s="284">
        <f t="shared" si="2"/>
        <v>1371.595</v>
      </c>
      <c r="G12" s="284">
        <f t="shared" si="2"/>
        <v>1366.2249999999999</v>
      </c>
      <c r="H12" s="284">
        <f t="shared" si="2"/>
        <v>1311.2069999999999</v>
      </c>
      <c r="I12" s="284">
        <f t="shared" si="2"/>
        <v>1408.6489999999999</v>
      </c>
      <c r="J12" s="284">
        <f t="shared" si="2"/>
        <v>1326.7739999999999</v>
      </c>
      <c r="K12" s="284">
        <f t="shared" si="2"/>
        <v>852.505</v>
      </c>
      <c r="L12" s="284">
        <f t="shared" si="2"/>
        <v>1013.615</v>
      </c>
      <c r="M12" s="284">
        <f t="shared" si="2"/>
        <v>1066.472</v>
      </c>
      <c r="N12" s="284">
        <f t="shared" si="2"/>
        <v>1045</v>
      </c>
      <c r="O12" s="284">
        <f t="shared" si="2"/>
        <v>1089</v>
      </c>
      <c r="P12" s="284">
        <f t="shared" si="2"/>
        <v>1130</v>
      </c>
      <c r="Q12" s="284">
        <f t="shared" si="2"/>
        <v>1161</v>
      </c>
      <c r="R12" s="284">
        <f t="shared" si="2"/>
        <v>1270</v>
      </c>
      <c r="S12" s="284">
        <f t="shared" si="2"/>
        <v>1313</v>
      </c>
      <c r="T12" s="284">
        <f t="shared" si="2"/>
        <v>1291</v>
      </c>
      <c r="U12" s="284">
        <f t="shared" si="2"/>
        <v>1268</v>
      </c>
      <c r="V12" s="284">
        <f t="shared" si="2"/>
        <v>1175.2033411641869</v>
      </c>
      <c r="W12" s="284">
        <f t="shared" si="2"/>
        <v>1145.9942310561496</v>
      </c>
      <c r="DA12" s="94"/>
    </row>
    <row r="13" spans="1:105" ht="12" customHeight="1" x14ac:dyDescent="0.25">
      <c r="A13" s="99" t="s">
        <v>44</v>
      </c>
      <c r="B13" s="284">
        <v>643.5</v>
      </c>
      <c r="C13" s="284">
        <v>651.59199999999998</v>
      </c>
      <c r="D13" s="284">
        <v>652.84500000000003</v>
      </c>
      <c r="E13" s="284">
        <v>660.79300000000001</v>
      </c>
      <c r="F13" s="284">
        <v>667.83900000000006</v>
      </c>
      <c r="G13" s="284">
        <v>647.93399999999997</v>
      </c>
      <c r="H13" s="284">
        <v>515.53899999999999</v>
      </c>
      <c r="I13" s="284">
        <v>551.03</v>
      </c>
      <c r="J13" s="284">
        <v>605.87599999999998</v>
      </c>
      <c r="K13" s="284">
        <v>291.75</v>
      </c>
      <c r="L13" s="284">
        <v>402.476</v>
      </c>
      <c r="M13" s="284">
        <v>432.47199999999998</v>
      </c>
      <c r="N13" s="284">
        <v>410</v>
      </c>
      <c r="O13" s="284">
        <v>492</v>
      </c>
      <c r="P13" s="284">
        <v>531</v>
      </c>
      <c r="Q13" s="284">
        <v>541</v>
      </c>
      <c r="R13" s="284">
        <v>547</v>
      </c>
      <c r="S13" s="284">
        <v>550</v>
      </c>
      <c r="T13" s="284">
        <v>529</v>
      </c>
      <c r="U13" s="284">
        <v>508</v>
      </c>
      <c r="V13" s="284">
        <v>529</v>
      </c>
      <c r="W13" s="284">
        <v>500</v>
      </c>
      <c r="DA13" s="94" t="s">
        <v>443</v>
      </c>
    </row>
    <row r="14" spans="1:105" ht="12" customHeight="1" x14ac:dyDescent="0.25">
      <c r="A14" s="99" t="s">
        <v>81</v>
      </c>
      <c r="B14" s="284">
        <v>572.25699999999995</v>
      </c>
      <c r="C14" s="284">
        <v>622.90700000000004</v>
      </c>
      <c r="D14" s="284">
        <v>666.14800000000002</v>
      </c>
      <c r="E14" s="284">
        <v>680.38499999999999</v>
      </c>
      <c r="F14" s="284">
        <v>703.75599999999997</v>
      </c>
      <c r="G14" s="284">
        <v>718.29100000000005</v>
      </c>
      <c r="H14" s="284">
        <v>795.66800000000001</v>
      </c>
      <c r="I14" s="284">
        <v>857.61900000000003</v>
      </c>
      <c r="J14" s="284">
        <v>720.89800000000002</v>
      </c>
      <c r="K14" s="284">
        <v>560.755</v>
      </c>
      <c r="L14" s="284">
        <v>611.13900000000001</v>
      </c>
      <c r="M14" s="284">
        <v>634</v>
      </c>
      <c r="N14" s="284">
        <v>635</v>
      </c>
      <c r="O14" s="284">
        <v>597</v>
      </c>
      <c r="P14" s="284">
        <v>599</v>
      </c>
      <c r="Q14" s="284">
        <v>620</v>
      </c>
      <c r="R14" s="284">
        <v>723</v>
      </c>
      <c r="S14" s="284">
        <v>763</v>
      </c>
      <c r="T14" s="284">
        <v>762</v>
      </c>
      <c r="U14" s="284">
        <v>760</v>
      </c>
      <c r="V14" s="284">
        <v>646.2033411641869</v>
      </c>
      <c r="W14" s="284">
        <v>645.9942310561496</v>
      </c>
      <c r="DA14" s="94" t="s">
        <v>444</v>
      </c>
    </row>
    <row r="15" spans="1:105" ht="12" customHeight="1" x14ac:dyDescent="0.25">
      <c r="A15" s="49" t="s">
        <v>445</v>
      </c>
      <c r="B15" s="244">
        <v>3306.8816666666671</v>
      </c>
      <c r="C15" s="244">
        <v>3290.81</v>
      </c>
      <c r="D15" s="244">
        <v>3350.5839999999998</v>
      </c>
      <c r="E15" s="244">
        <v>3055.2280000000001</v>
      </c>
      <c r="F15" s="244">
        <v>3208.4789999999998</v>
      </c>
      <c r="G15" s="244">
        <v>3137.2126666666668</v>
      </c>
      <c r="H15" s="244">
        <v>3165.2846666666669</v>
      </c>
      <c r="I15" s="244">
        <v>3089.3470000000002</v>
      </c>
      <c r="J15" s="244">
        <v>3166.4059999999999</v>
      </c>
      <c r="K15" s="244">
        <v>2754.6</v>
      </c>
      <c r="L15" s="244">
        <v>2901.9</v>
      </c>
      <c r="M15" s="244">
        <v>2362.6133333333328</v>
      </c>
      <c r="N15" s="244">
        <v>2301.0933333333328</v>
      </c>
      <c r="O15" s="244">
        <v>2256.106666666667</v>
      </c>
      <c r="P15" s="244">
        <v>2257.6</v>
      </c>
      <c r="Q15" s="244">
        <v>2946.9650000000011</v>
      </c>
      <c r="R15" s="244">
        <v>2882.46</v>
      </c>
      <c r="S15" s="244">
        <v>2985.36</v>
      </c>
      <c r="T15" s="244">
        <v>2614.59</v>
      </c>
      <c r="U15" s="244">
        <v>2681.3420000000001</v>
      </c>
      <c r="V15" s="244">
        <v>2628.3629856850721</v>
      </c>
      <c r="W15" s="244">
        <v>2514.8790081799589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749.42528735632186</v>
      </c>
      <c r="C18" s="243">
        <v>818.35453816686527</v>
      </c>
      <c r="D18" s="243">
        <v>818.35453816686527</v>
      </c>
      <c r="E18" s="243">
        <v>887.28378897740868</v>
      </c>
      <c r="F18" s="243">
        <v>1300.8592938406689</v>
      </c>
      <c r="G18" s="243">
        <v>1369.7885446512121</v>
      </c>
      <c r="H18" s="243">
        <v>1507.6470462722989</v>
      </c>
      <c r="I18" s="243">
        <v>1507.6470462722989</v>
      </c>
      <c r="J18" s="243">
        <v>1507.6470462722989</v>
      </c>
      <c r="K18" s="243">
        <v>1507.6470462722989</v>
      </c>
      <c r="L18" s="243">
        <v>1576.5762970828421</v>
      </c>
      <c r="M18" s="243">
        <v>2541.5858084304491</v>
      </c>
      <c r="N18" s="243">
        <v>2541.5858084304491</v>
      </c>
      <c r="O18" s="243">
        <v>2541.5858084304491</v>
      </c>
      <c r="P18" s="243">
        <v>2541.5858084304491</v>
      </c>
      <c r="Q18" s="243">
        <v>2472.6565576199059</v>
      </c>
      <c r="R18" s="243">
        <v>2472.6565576199059</v>
      </c>
      <c r="S18" s="243">
        <v>2472.6565576199059</v>
      </c>
      <c r="T18" s="243">
        <v>2472.6565576199059</v>
      </c>
      <c r="U18" s="243">
        <v>2403.7273068093632</v>
      </c>
      <c r="V18" s="243">
        <v>2403.7273068093632</v>
      </c>
      <c r="W18" s="243">
        <v>2403.7273068093632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1327.8697594501718</v>
      </c>
      <c r="C19" s="284">
        <f t="shared" si="3"/>
        <v>1327.8697594501718</v>
      </c>
      <c r="D19" s="284">
        <f t="shared" si="3"/>
        <v>1379.3616326185811</v>
      </c>
      <c r="E19" s="284">
        <f t="shared" si="3"/>
        <v>1497.1609863206177</v>
      </c>
      <c r="F19" s="284">
        <f t="shared" si="3"/>
        <v>1497.1609863206177</v>
      </c>
      <c r="G19" s="284">
        <f t="shared" si="3"/>
        <v>1430.8535057869901</v>
      </c>
      <c r="H19" s="284">
        <f t="shared" si="3"/>
        <v>1533.8372521238084</v>
      </c>
      <c r="I19" s="284">
        <f t="shared" si="3"/>
        <v>1585.3291252922177</v>
      </c>
      <c r="J19" s="284">
        <f t="shared" si="3"/>
        <v>1585.3291252922177</v>
      </c>
      <c r="K19" s="284">
        <f t="shared" si="3"/>
        <v>1519.0216447585899</v>
      </c>
      <c r="L19" s="284">
        <f t="shared" si="3"/>
        <v>1467.5297715901809</v>
      </c>
      <c r="M19" s="284">
        <f t="shared" si="3"/>
        <v>1467.5297715901809</v>
      </c>
      <c r="N19" s="284">
        <f t="shared" si="3"/>
        <v>1416.0378984217718</v>
      </c>
      <c r="O19" s="284">
        <f t="shared" si="3"/>
        <v>1416.0378984217718</v>
      </c>
      <c r="P19" s="284">
        <f t="shared" si="3"/>
        <v>1364.5460252533626</v>
      </c>
      <c r="Q19" s="284">
        <f t="shared" si="3"/>
        <v>1364.5460252533626</v>
      </c>
      <c r="R19" s="284">
        <f t="shared" si="3"/>
        <v>1416.0378984217718</v>
      </c>
      <c r="S19" s="284">
        <f t="shared" si="3"/>
        <v>1416.0378984217718</v>
      </c>
      <c r="T19" s="284">
        <f t="shared" si="3"/>
        <v>1416.0378984217718</v>
      </c>
      <c r="U19" s="284">
        <f t="shared" si="3"/>
        <v>1416.0378984217718</v>
      </c>
      <c r="V19" s="284">
        <f t="shared" si="3"/>
        <v>1416.0378984217718</v>
      </c>
      <c r="W19" s="284">
        <f t="shared" si="3"/>
        <v>1364.5460252533626</v>
      </c>
      <c r="DA19" s="94"/>
    </row>
    <row r="20" spans="1:105" ht="12" customHeight="1" x14ac:dyDescent="0.25">
      <c r="A20" s="99" t="s">
        <v>44</v>
      </c>
      <c r="B20" s="284">
        <v>670.10309278350519</v>
      </c>
      <c r="C20" s="284">
        <v>670.10309278350519</v>
      </c>
      <c r="D20" s="284">
        <v>670.10309278350519</v>
      </c>
      <c r="E20" s="284">
        <v>736.41057331713284</v>
      </c>
      <c r="F20" s="284">
        <v>736.41057331713284</v>
      </c>
      <c r="G20" s="284">
        <v>670.10309278350519</v>
      </c>
      <c r="H20" s="284">
        <v>670.10309278350519</v>
      </c>
      <c r="I20" s="284">
        <v>670.10309278350519</v>
      </c>
      <c r="J20" s="284">
        <v>670.10309278350519</v>
      </c>
      <c r="K20" s="284">
        <v>603.79561224987754</v>
      </c>
      <c r="L20" s="284">
        <v>603.79561224987754</v>
      </c>
      <c r="M20" s="284">
        <v>603.79561224987754</v>
      </c>
      <c r="N20" s="284">
        <v>603.79561224987754</v>
      </c>
      <c r="O20" s="284">
        <v>603.79561224987754</v>
      </c>
      <c r="P20" s="284">
        <v>603.79561224987754</v>
      </c>
      <c r="Q20" s="284">
        <v>603.79561224987754</v>
      </c>
      <c r="R20" s="284">
        <v>603.79561224987754</v>
      </c>
      <c r="S20" s="284">
        <v>603.79561224987754</v>
      </c>
      <c r="T20" s="284">
        <v>603.79561224987754</v>
      </c>
      <c r="U20" s="284">
        <v>603.79561224987754</v>
      </c>
      <c r="V20" s="284">
        <v>603.79561224987754</v>
      </c>
      <c r="W20" s="284">
        <v>603.79561224987754</v>
      </c>
      <c r="DA20" s="94" t="s">
        <v>449</v>
      </c>
    </row>
    <row r="21" spans="1:105" ht="12" customHeight="1" x14ac:dyDescent="0.25">
      <c r="A21" s="99" t="s">
        <v>81</v>
      </c>
      <c r="B21" s="284">
        <v>657.76666666666665</v>
      </c>
      <c r="C21" s="284">
        <v>657.76666666666665</v>
      </c>
      <c r="D21" s="284">
        <v>709.25853983507579</v>
      </c>
      <c r="E21" s="284">
        <v>760.75041300348494</v>
      </c>
      <c r="F21" s="284">
        <v>760.75041300348494</v>
      </c>
      <c r="G21" s="284">
        <v>760.75041300348494</v>
      </c>
      <c r="H21" s="284">
        <v>863.73415934030334</v>
      </c>
      <c r="I21" s="284">
        <v>915.22603250871248</v>
      </c>
      <c r="J21" s="284">
        <v>915.22603250871248</v>
      </c>
      <c r="K21" s="284">
        <v>915.22603250871248</v>
      </c>
      <c r="L21" s="284">
        <v>863.73415934030334</v>
      </c>
      <c r="M21" s="284">
        <v>863.73415934030334</v>
      </c>
      <c r="N21" s="284">
        <v>812.24228617189419</v>
      </c>
      <c r="O21" s="284">
        <v>812.24228617189419</v>
      </c>
      <c r="P21" s="284">
        <v>760.75041300348505</v>
      </c>
      <c r="Q21" s="284">
        <v>760.75041300348505</v>
      </c>
      <c r="R21" s="284">
        <v>812.24228617189419</v>
      </c>
      <c r="S21" s="284">
        <v>812.24228617189419</v>
      </c>
      <c r="T21" s="284">
        <v>812.24228617189419</v>
      </c>
      <c r="U21" s="284">
        <v>812.24228617189419</v>
      </c>
      <c r="V21" s="284">
        <v>812.24228617189419</v>
      </c>
      <c r="W21" s="284">
        <v>760.75041300348505</v>
      </c>
      <c r="DA21" s="94" t="s">
        <v>450</v>
      </c>
    </row>
    <row r="22" spans="1:105" ht="12" customHeight="1" x14ac:dyDescent="0.25">
      <c r="A22" s="49" t="s">
        <v>445</v>
      </c>
      <c r="B22" s="244">
        <v>4022.988505747127</v>
      </c>
      <c r="C22" s="244">
        <v>4022.988505747127</v>
      </c>
      <c r="D22" s="244">
        <v>3636.6365475809462</v>
      </c>
      <c r="E22" s="244">
        <v>3636.6365475809462</v>
      </c>
      <c r="F22" s="244">
        <v>3636.6365475809462</v>
      </c>
      <c r="G22" s="244">
        <v>3636.6365475809462</v>
      </c>
      <c r="H22" s="244">
        <v>3636.6365475809462</v>
      </c>
      <c r="I22" s="244">
        <v>3636.6365475809462</v>
      </c>
      <c r="J22" s="244">
        <v>3636.6365475809462</v>
      </c>
      <c r="K22" s="244">
        <v>3636.6365475809462</v>
      </c>
      <c r="L22" s="244">
        <v>3636.6365475809462</v>
      </c>
      <c r="M22" s="244">
        <v>3250.2845894147649</v>
      </c>
      <c r="N22" s="244">
        <v>3250.2845894147649</v>
      </c>
      <c r="O22" s="244">
        <v>3250.2845894147649</v>
      </c>
      <c r="P22" s="244">
        <v>2863.9326312485841</v>
      </c>
      <c r="Q22" s="244">
        <v>3250.2845894147649</v>
      </c>
      <c r="R22" s="244">
        <v>3250.2845894147649</v>
      </c>
      <c r="S22" s="244">
        <v>3250.2845894147649</v>
      </c>
      <c r="T22" s="244">
        <v>3250.2845894147649</v>
      </c>
      <c r="U22" s="244">
        <v>2863.9326312485841</v>
      </c>
      <c r="V22" s="244">
        <v>2863.9326312485841</v>
      </c>
      <c r="W22" s="244">
        <v>2863.9326312485841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68.929250810543351</v>
      </c>
      <c r="D24" s="243">
        <v>0</v>
      </c>
      <c r="E24" s="243">
        <v>137.8585016210867</v>
      </c>
      <c r="F24" s="243">
        <v>413.57550486326011</v>
      </c>
      <c r="G24" s="243">
        <v>68.929250810543351</v>
      </c>
      <c r="H24" s="243">
        <v>137.8585016210867</v>
      </c>
      <c r="I24" s="243">
        <v>68.929250810543351</v>
      </c>
      <c r="J24" s="243">
        <v>0</v>
      </c>
      <c r="K24" s="243">
        <v>0</v>
      </c>
      <c r="L24" s="243">
        <v>68.929250810543351</v>
      </c>
      <c r="M24" s="243">
        <v>1033.93876215815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66.30748053362764</v>
      </c>
      <c r="D25" s="284">
        <f t="shared" si="4"/>
        <v>51.491873168409178</v>
      </c>
      <c r="E25" s="284">
        <f t="shared" si="4"/>
        <v>169.29122687044605</v>
      </c>
      <c r="F25" s="284">
        <f t="shared" si="4"/>
        <v>0</v>
      </c>
      <c r="G25" s="284">
        <f t="shared" si="4"/>
        <v>51.491873168409178</v>
      </c>
      <c r="H25" s="284">
        <f t="shared" si="4"/>
        <v>102.9837463368184</v>
      </c>
      <c r="I25" s="284">
        <f t="shared" si="4"/>
        <v>102.9837463368184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66.30748053362764</v>
      </c>
      <c r="Q25" s="284">
        <f t="shared" si="4"/>
        <v>0</v>
      </c>
      <c r="R25" s="284">
        <f t="shared" si="4"/>
        <v>51.491873168409178</v>
      </c>
      <c r="S25" s="284">
        <f t="shared" si="4"/>
        <v>51.491873168409178</v>
      </c>
      <c r="T25" s="284">
        <f t="shared" si="4"/>
        <v>66.30748053362764</v>
      </c>
      <c r="U25" s="284">
        <f t="shared" si="4"/>
        <v>51.491873168409178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66.30748053362764</v>
      </c>
      <c r="D26" s="284">
        <v>0</v>
      </c>
      <c r="E26" s="284">
        <v>66.30748053362764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66.30748053362764</v>
      </c>
      <c r="Q26" s="284">
        <v>0</v>
      </c>
      <c r="R26" s="284">
        <v>0</v>
      </c>
      <c r="S26" s="284">
        <v>0</v>
      </c>
      <c r="T26" s="284">
        <v>66.30748053362764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51.491873168409178</v>
      </c>
      <c r="E27" s="284">
        <v>102.9837463368184</v>
      </c>
      <c r="F27" s="284">
        <v>0</v>
      </c>
      <c r="G27" s="284">
        <v>51.491873168409178</v>
      </c>
      <c r="H27" s="284">
        <v>102.9837463368184</v>
      </c>
      <c r="I27" s="284">
        <v>102.9837463368184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51.491873168409178</v>
      </c>
      <c r="S27" s="284">
        <v>51.491873168409178</v>
      </c>
      <c r="T27" s="284">
        <v>0</v>
      </c>
      <c r="U27" s="284">
        <v>51.491873168409178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386.35195816618062</v>
      </c>
      <c r="H28" s="244">
        <v>0</v>
      </c>
      <c r="I28" s="244">
        <v>0</v>
      </c>
      <c r="J28" s="244">
        <v>386.35195816618062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386.35195816618062</v>
      </c>
      <c r="R28" s="244">
        <v>0</v>
      </c>
      <c r="S28" s="244">
        <v>386.35195816618062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68.929250810543294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68.929250810543408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68.929250810542726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68.929250810543181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68.929250810542726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66.307480533627654</v>
      </c>
      <c r="D31" s="284">
        <f t="shared" si="6"/>
        <v>0</v>
      </c>
      <c r="E31" s="284">
        <f t="shared" si="6"/>
        <v>51.491873168409256</v>
      </c>
      <c r="F31" s="284">
        <f t="shared" si="6"/>
        <v>0</v>
      </c>
      <c r="G31" s="284">
        <f t="shared" si="6"/>
        <v>117.7993537020368</v>
      </c>
      <c r="H31" s="284">
        <f t="shared" si="6"/>
        <v>0</v>
      </c>
      <c r="I31" s="284">
        <f t="shared" si="6"/>
        <v>51.491873168409256</v>
      </c>
      <c r="J31" s="284">
        <f t="shared" si="6"/>
        <v>0</v>
      </c>
      <c r="K31" s="284">
        <f t="shared" si="6"/>
        <v>66.307480533627654</v>
      </c>
      <c r="L31" s="284">
        <f t="shared" si="6"/>
        <v>51.491873168409143</v>
      </c>
      <c r="M31" s="284">
        <f t="shared" si="6"/>
        <v>0</v>
      </c>
      <c r="N31" s="284">
        <f t="shared" si="6"/>
        <v>51.491873168409143</v>
      </c>
      <c r="O31" s="284">
        <f t="shared" si="6"/>
        <v>0</v>
      </c>
      <c r="P31" s="284">
        <f t="shared" si="6"/>
        <v>117.7993537020368</v>
      </c>
      <c r="Q31" s="284">
        <f t="shared" si="6"/>
        <v>0</v>
      </c>
      <c r="R31" s="284">
        <f t="shared" si="6"/>
        <v>0</v>
      </c>
      <c r="S31" s="284">
        <f t="shared" si="6"/>
        <v>51.491873168409143</v>
      </c>
      <c r="T31" s="284">
        <f t="shared" si="6"/>
        <v>66.307480533627654</v>
      </c>
      <c r="U31" s="284">
        <f t="shared" si="6"/>
        <v>51.491873168409143</v>
      </c>
      <c r="V31" s="284">
        <f t="shared" si="6"/>
        <v>0</v>
      </c>
      <c r="W31" s="284">
        <f t="shared" si="6"/>
        <v>51.491873168409143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66.307480533627654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66.307480533627654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66.307480533627654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66.307480533627654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66.307480533627654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51.491873168409256</v>
      </c>
      <c r="F33" s="284">
        <f t="shared" si="8"/>
        <v>0</v>
      </c>
      <c r="G33" s="284">
        <f t="shared" si="8"/>
        <v>51.491873168409143</v>
      </c>
      <c r="H33" s="284">
        <f t="shared" si="8"/>
        <v>0</v>
      </c>
      <c r="I33" s="284">
        <f t="shared" si="8"/>
        <v>51.491873168409256</v>
      </c>
      <c r="J33" s="284">
        <f t="shared" si="8"/>
        <v>0</v>
      </c>
      <c r="K33" s="284">
        <f t="shared" si="8"/>
        <v>0</v>
      </c>
      <c r="L33" s="284">
        <f t="shared" si="8"/>
        <v>51.491873168409143</v>
      </c>
      <c r="M33" s="284">
        <f t="shared" si="8"/>
        <v>0</v>
      </c>
      <c r="N33" s="284">
        <f t="shared" si="8"/>
        <v>51.491873168409143</v>
      </c>
      <c r="O33" s="284">
        <f t="shared" si="8"/>
        <v>0</v>
      </c>
      <c r="P33" s="284">
        <f t="shared" si="8"/>
        <v>51.491873168409143</v>
      </c>
      <c r="Q33" s="284">
        <f t="shared" si="8"/>
        <v>0</v>
      </c>
      <c r="R33" s="284">
        <f t="shared" si="8"/>
        <v>0</v>
      </c>
      <c r="S33" s="284">
        <f t="shared" si="8"/>
        <v>51.491873168409143</v>
      </c>
      <c r="T33" s="284">
        <f t="shared" si="8"/>
        <v>0</v>
      </c>
      <c r="U33" s="284">
        <f t="shared" si="8"/>
        <v>51.491873168409143</v>
      </c>
      <c r="V33" s="284">
        <f t="shared" si="8"/>
        <v>0</v>
      </c>
      <c r="W33" s="284">
        <f t="shared" si="8"/>
        <v>51.491873168409143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386.35195816618079</v>
      </c>
      <c r="E34" s="244">
        <f t="shared" si="9"/>
        <v>0</v>
      </c>
      <c r="F34" s="244">
        <f t="shared" si="9"/>
        <v>0</v>
      </c>
      <c r="G34" s="244">
        <f t="shared" si="9"/>
        <v>386.35195816618079</v>
      </c>
      <c r="H34" s="244">
        <f t="shared" si="9"/>
        <v>0</v>
      </c>
      <c r="I34" s="244">
        <f t="shared" si="9"/>
        <v>0</v>
      </c>
      <c r="J34" s="244">
        <f t="shared" si="9"/>
        <v>386.35195816618079</v>
      </c>
      <c r="K34" s="244">
        <f t="shared" si="9"/>
        <v>0</v>
      </c>
      <c r="L34" s="244">
        <f t="shared" si="9"/>
        <v>0</v>
      </c>
      <c r="M34" s="244">
        <f t="shared" si="9"/>
        <v>386.35195816618125</v>
      </c>
      <c r="N34" s="244">
        <f t="shared" si="9"/>
        <v>0</v>
      </c>
      <c r="O34" s="244">
        <f t="shared" si="9"/>
        <v>0</v>
      </c>
      <c r="P34" s="244">
        <f t="shared" si="9"/>
        <v>386.35195816618079</v>
      </c>
      <c r="Q34" s="244">
        <f t="shared" si="9"/>
        <v>0</v>
      </c>
      <c r="R34" s="244">
        <f t="shared" si="9"/>
        <v>0</v>
      </c>
      <c r="S34" s="244">
        <f t="shared" si="9"/>
        <v>386.35195816618079</v>
      </c>
      <c r="T34" s="244">
        <f t="shared" si="9"/>
        <v>0</v>
      </c>
      <c r="U34" s="244">
        <f t="shared" si="9"/>
        <v>386.35195816618079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97.42528735632186</v>
      </c>
      <c r="C36" s="243">
        <f t="shared" si="10"/>
        <v>103.35453816686527</v>
      </c>
      <c r="D36" s="243">
        <f t="shared" si="10"/>
        <v>98.354538166865268</v>
      </c>
      <c r="E36" s="243">
        <f t="shared" si="10"/>
        <v>57.283788977408676</v>
      </c>
      <c r="F36" s="243">
        <f t="shared" si="10"/>
        <v>126.8592938406689</v>
      </c>
      <c r="G36" s="243">
        <f t="shared" si="10"/>
        <v>114.78854465121208</v>
      </c>
      <c r="H36" s="243">
        <f t="shared" si="10"/>
        <v>114.64704627229889</v>
      </c>
      <c r="I36" s="243">
        <f t="shared" si="10"/>
        <v>119.64704627229889</v>
      </c>
      <c r="J36" s="243">
        <f t="shared" si="10"/>
        <v>112.64704627229889</v>
      </c>
      <c r="K36" s="243">
        <f t="shared" si="10"/>
        <v>353.64704627229889</v>
      </c>
      <c r="L36" s="243">
        <f t="shared" si="10"/>
        <v>91.576297082842075</v>
      </c>
      <c r="M36" s="243">
        <f t="shared" si="10"/>
        <v>186.58580843044911</v>
      </c>
      <c r="N36" s="243">
        <f t="shared" si="10"/>
        <v>687.58580843044911</v>
      </c>
      <c r="O36" s="243">
        <f t="shared" si="10"/>
        <v>297.58580843044911</v>
      </c>
      <c r="P36" s="243">
        <f t="shared" si="10"/>
        <v>631.58580843044911</v>
      </c>
      <c r="Q36" s="243">
        <f t="shared" si="10"/>
        <v>562.65655761990593</v>
      </c>
      <c r="R36" s="243">
        <f t="shared" si="10"/>
        <v>572.65655761990593</v>
      </c>
      <c r="S36" s="243">
        <f t="shared" si="10"/>
        <v>572.65655761990593</v>
      </c>
      <c r="T36" s="243">
        <f t="shared" si="10"/>
        <v>572.65655761990593</v>
      </c>
      <c r="U36" s="243">
        <f t="shared" si="10"/>
        <v>503.7273068093632</v>
      </c>
      <c r="V36" s="243">
        <f t="shared" si="10"/>
        <v>503.7273068093632</v>
      </c>
      <c r="W36" s="243">
        <f t="shared" si="10"/>
        <v>504.34214300713825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112.11275945017189</v>
      </c>
      <c r="C37" s="284">
        <f t="shared" si="11"/>
        <v>53.370759450171818</v>
      </c>
      <c r="D37" s="284">
        <f t="shared" si="11"/>
        <v>60.368632618580932</v>
      </c>
      <c r="E37" s="284">
        <f t="shared" si="11"/>
        <v>155.98298632061778</v>
      </c>
      <c r="F37" s="284">
        <f t="shared" si="11"/>
        <v>125.56598632061775</v>
      </c>
      <c r="G37" s="284">
        <f t="shared" si="11"/>
        <v>64.628505786990104</v>
      </c>
      <c r="H37" s="284">
        <f t="shared" si="11"/>
        <v>222.63025212380853</v>
      </c>
      <c r="I37" s="284">
        <f t="shared" si="11"/>
        <v>176.68012529221767</v>
      </c>
      <c r="J37" s="284">
        <f t="shared" si="11"/>
        <v>258.55512529221767</v>
      </c>
      <c r="K37" s="284">
        <f t="shared" si="11"/>
        <v>666.51664475859002</v>
      </c>
      <c r="L37" s="284">
        <f t="shared" si="11"/>
        <v>453.91477159018086</v>
      </c>
      <c r="M37" s="284">
        <f t="shared" si="11"/>
        <v>401.05777159018089</v>
      </c>
      <c r="N37" s="284">
        <f t="shared" si="11"/>
        <v>371.03789842177173</v>
      </c>
      <c r="O37" s="284">
        <f t="shared" si="11"/>
        <v>327.03789842177173</v>
      </c>
      <c r="P37" s="284">
        <f t="shared" si="11"/>
        <v>234.54602525336259</v>
      </c>
      <c r="Q37" s="284">
        <f t="shared" si="11"/>
        <v>203.54602525336259</v>
      </c>
      <c r="R37" s="284">
        <f t="shared" si="11"/>
        <v>146.03789842177173</v>
      </c>
      <c r="S37" s="284">
        <f t="shared" si="11"/>
        <v>103.03789842177173</v>
      </c>
      <c r="T37" s="284">
        <f t="shared" si="11"/>
        <v>125.03789842177173</v>
      </c>
      <c r="U37" s="284">
        <f t="shared" si="11"/>
        <v>148.03789842177173</v>
      </c>
      <c r="V37" s="284">
        <f t="shared" si="11"/>
        <v>240.83455725758483</v>
      </c>
      <c r="W37" s="284">
        <f t="shared" si="11"/>
        <v>218.55179419721298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26.60309278350519</v>
      </c>
      <c r="C38" s="284">
        <f t="shared" si="12"/>
        <v>18.511092783505205</v>
      </c>
      <c r="D38" s="284">
        <f t="shared" si="12"/>
        <v>17.258092783505163</v>
      </c>
      <c r="E38" s="284">
        <f t="shared" si="12"/>
        <v>75.617573317132837</v>
      </c>
      <c r="F38" s="284">
        <f t="shared" si="12"/>
        <v>68.571573317132788</v>
      </c>
      <c r="G38" s="284">
        <f t="shared" si="12"/>
        <v>22.169092783505221</v>
      </c>
      <c r="H38" s="284">
        <f t="shared" si="12"/>
        <v>154.5640927835052</v>
      </c>
      <c r="I38" s="284">
        <f t="shared" si="12"/>
        <v>119.07309278350522</v>
      </c>
      <c r="J38" s="284">
        <f t="shared" si="12"/>
        <v>64.227092783505213</v>
      </c>
      <c r="K38" s="284">
        <f t="shared" si="12"/>
        <v>312.04561224987754</v>
      </c>
      <c r="L38" s="284">
        <f t="shared" si="12"/>
        <v>201.31961224987754</v>
      </c>
      <c r="M38" s="284">
        <f t="shared" si="12"/>
        <v>171.32361224987756</v>
      </c>
      <c r="N38" s="284">
        <f t="shared" si="12"/>
        <v>193.79561224987754</v>
      </c>
      <c r="O38" s="284">
        <f t="shared" si="12"/>
        <v>111.79561224987754</v>
      </c>
      <c r="P38" s="284">
        <f t="shared" si="12"/>
        <v>72.795612249877536</v>
      </c>
      <c r="Q38" s="284">
        <f t="shared" si="12"/>
        <v>62.795612249877536</v>
      </c>
      <c r="R38" s="284">
        <f t="shared" si="12"/>
        <v>56.795612249877536</v>
      </c>
      <c r="S38" s="284">
        <f t="shared" si="12"/>
        <v>53.795612249877536</v>
      </c>
      <c r="T38" s="284">
        <f t="shared" si="12"/>
        <v>74.795612249877536</v>
      </c>
      <c r="U38" s="284">
        <f t="shared" si="12"/>
        <v>95.795612249877536</v>
      </c>
      <c r="V38" s="284">
        <f t="shared" si="12"/>
        <v>74.795612249877536</v>
      </c>
      <c r="W38" s="284">
        <f t="shared" si="12"/>
        <v>103.79561224987754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85.509666666666703</v>
      </c>
      <c r="C39" s="284">
        <f t="shared" si="13"/>
        <v>34.859666666666612</v>
      </c>
      <c r="D39" s="284">
        <f t="shared" si="13"/>
        <v>43.11053983507577</v>
      </c>
      <c r="E39" s="284">
        <f t="shared" si="13"/>
        <v>80.365413003484946</v>
      </c>
      <c r="F39" s="284">
        <f t="shared" si="13"/>
        <v>56.994413003484965</v>
      </c>
      <c r="G39" s="284">
        <f t="shared" si="13"/>
        <v>42.459413003484883</v>
      </c>
      <c r="H39" s="284">
        <f t="shared" si="13"/>
        <v>68.066159340303329</v>
      </c>
      <c r="I39" s="284">
        <f t="shared" si="13"/>
        <v>57.60703250871245</v>
      </c>
      <c r="J39" s="284">
        <f t="shared" si="13"/>
        <v>194.32803250871245</v>
      </c>
      <c r="K39" s="284">
        <f t="shared" si="13"/>
        <v>354.47103250871248</v>
      </c>
      <c r="L39" s="284">
        <f t="shared" si="13"/>
        <v>252.59515934030333</v>
      </c>
      <c r="M39" s="284">
        <f t="shared" si="13"/>
        <v>229.73415934030334</v>
      </c>
      <c r="N39" s="284">
        <f t="shared" si="13"/>
        <v>177.24228617189419</v>
      </c>
      <c r="O39" s="284">
        <f t="shared" si="13"/>
        <v>215.24228617189419</v>
      </c>
      <c r="P39" s="284">
        <f t="shared" si="13"/>
        <v>161.75041300348505</v>
      </c>
      <c r="Q39" s="284">
        <f t="shared" si="13"/>
        <v>140.75041300348505</v>
      </c>
      <c r="R39" s="284">
        <f t="shared" si="13"/>
        <v>89.242286171894193</v>
      </c>
      <c r="S39" s="284">
        <f t="shared" si="13"/>
        <v>49.242286171894193</v>
      </c>
      <c r="T39" s="284">
        <f t="shared" si="13"/>
        <v>50.242286171894193</v>
      </c>
      <c r="U39" s="284">
        <f t="shared" si="13"/>
        <v>52.242286171894193</v>
      </c>
      <c r="V39" s="284">
        <f t="shared" si="13"/>
        <v>166.0389450077073</v>
      </c>
      <c r="W39" s="284">
        <f t="shared" si="13"/>
        <v>114.75618194733545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716.10683908045985</v>
      </c>
      <c r="C40" s="244">
        <f t="shared" si="14"/>
        <v>732.17850574712702</v>
      </c>
      <c r="D40" s="244">
        <f t="shared" si="14"/>
        <v>286.05254758094634</v>
      </c>
      <c r="E40" s="244">
        <f t="shared" si="14"/>
        <v>581.40854758094611</v>
      </c>
      <c r="F40" s="244">
        <f t="shared" si="14"/>
        <v>428.15754758094636</v>
      </c>
      <c r="G40" s="244">
        <f t="shared" si="14"/>
        <v>499.42388091427938</v>
      </c>
      <c r="H40" s="244">
        <f t="shared" si="14"/>
        <v>471.35188091427926</v>
      </c>
      <c r="I40" s="244">
        <f t="shared" si="14"/>
        <v>547.28954758094596</v>
      </c>
      <c r="J40" s="244">
        <f t="shared" si="14"/>
        <v>470.23054758094622</v>
      </c>
      <c r="K40" s="244">
        <f t="shared" si="14"/>
        <v>882.03654758094626</v>
      </c>
      <c r="L40" s="244">
        <f t="shared" si="14"/>
        <v>734.73654758094608</v>
      </c>
      <c r="M40" s="244">
        <f t="shared" si="14"/>
        <v>887.67125608143215</v>
      </c>
      <c r="N40" s="244">
        <f t="shared" si="14"/>
        <v>949.19125608143213</v>
      </c>
      <c r="O40" s="244">
        <f t="shared" si="14"/>
        <v>994.1779227480979</v>
      </c>
      <c r="P40" s="244">
        <f t="shared" si="14"/>
        <v>606.33263124858422</v>
      </c>
      <c r="Q40" s="244">
        <f t="shared" si="14"/>
        <v>303.31958941476387</v>
      </c>
      <c r="R40" s="244">
        <f t="shared" si="14"/>
        <v>367.82458941476489</v>
      </c>
      <c r="S40" s="244">
        <f t="shared" si="14"/>
        <v>264.9245894147648</v>
      </c>
      <c r="T40" s="244">
        <f t="shared" si="14"/>
        <v>635.69458941476478</v>
      </c>
      <c r="U40" s="244">
        <f t="shared" si="14"/>
        <v>182.59063124858403</v>
      </c>
      <c r="V40" s="244">
        <f t="shared" si="14"/>
        <v>235.56964556351204</v>
      </c>
      <c r="W40" s="244">
        <f t="shared" si="14"/>
        <v>349.05362306862526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2636.0675838349098</v>
      </c>
      <c r="C43" s="212">
        <v>2710.0190885640582</v>
      </c>
      <c r="D43" s="212">
        <v>2677.3954428202919</v>
      </c>
      <c r="E43" s="212">
        <v>2595.920206362855</v>
      </c>
      <c r="F43" s="212">
        <v>2678.432588134136</v>
      </c>
      <c r="G43" s="212">
        <v>2673.464660361135</v>
      </c>
      <c r="H43" s="212">
        <v>2342.3404987102322</v>
      </c>
      <c r="I43" s="212">
        <v>2360.7542562338781</v>
      </c>
      <c r="J43" s="212">
        <v>2470.1647463456579</v>
      </c>
      <c r="K43" s="212">
        <v>1777.699742046432</v>
      </c>
      <c r="L43" s="212">
        <v>2136.3843508168529</v>
      </c>
      <c r="M43" s="212">
        <v>2018.1699054170249</v>
      </c>
      <c r="N43" s="212">
        <v>1946.0485812553741</v>
      </c>
      <c r="O43" s="212">
        <v>1955.454084264833</v>
      </c>
      <c r="P43" s="212">
        <v>2002.311693895098</v>
      </c>
      <c r="Q43" s="212">
        <v>2312.9657781599321</v>
      </c>
      <c r="R43" s="212">
        <v>2349.737403267412</v>
      </c>
      <c r="S43" s="212">
        <v>2352.9754084264841</v>
      </c>
      <c r="T43" s="212">
        <v>2322.5496581296088</v>
      </c>
      <c r="U43" s="212">
        <v>2257.4548908841189</v>
      </c>
      <c r="V43" s="212">
        <v>2181.8061068331531</v>
      </c>
      <c r="W43" s="212">
        <v>2227.019786858215</v>
      </c>
      <c r="DA43" s="109" t="s">
        <v>459</v>
      </c>
    </row>
    <row r="44" spans="1:105" ht="12" customHeight="1" x14ac:dyDescent="0.25">
      <c r="A44" s="24" t="s">
        <v>30</v>
      </c>
      <c r="B44" s="215">
        <v>103.4770421324162</v>
      </c>
      <c r="C44" s="215">
        <v>108.6432502149613</v>
      </c>
      <c r="D44" s="215">
        <v>106.72098022355971</v>
      </c>
      <c r="E44" s="215">
        <v>95.180481513327592</v>
      </c>
      <c r="F44" s="215">
        <v>91.354944110060188</v>
      </c>
      <c r="G44" s="215">
        <v>87.854944110060202</v>
      </c>
      <c r="H44" s="215">
        <v>29.80576096302665</v>
      </c>
      <c r="I44" s="215">
        <v>31.902149613069628</v>
      </c>
      <c r="J44" s="215">
        <v>27.46491831470335</v>
      </c>
      <c r="K44" s="215">
        <v>25.357093723129839</v>
      </c>
      <c r="L44" s="215">
        <v>24.92760103181427</v>
      </c>
      <c r="M44" s="215">
        <v>30.011435941530522</v>
      </c>
      <c r="N44" s="215">
        <v>29.64987102321582</v>
      </c>
      <c r="O44" s="215">
        <v>32.309974204643147</v>
      </c>
      <c r="P44" s="215">
        <v>31.225881341358551</v>
      </c>
      <c r="Q44" s="215">
        <v>32.078417884780741</v>
      </c>
      <c r="R44" s="215">
        <v>29.242046431642301</v>
      </c>
      <c r="S44" s="215">
        <v>28.92046431642305</v>
      </c>
      <c r="T44" s="215">
        <v>29.061822871883059</v>
      </c>
      <c r="U44" s="215">
        <v>26.215735167669809</v>
      </c>
      <c r="V44" s="215">
        <v>27.740240756663791</v>
      </c>
      <c r="W44" s="215">
        <v>32.402751504729153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139.70335339638865</v>
      </c>
      <c r="C45" s="206">
        <f t="shared" si="15"/>
        <v>134.42252794496989</v>
      </c>
      <c r="D45" s="206">
        <f t="shared" si="15"/>
        <v>126.8414445399828</v>
      </c>
      <c r="E45" s="206">
        <f t="shared" si="15"/>
        <v>166.72837489251935</v>
      </c>
      <c r="F45" s="206">
        <f t="shared" si="15"/>
        <v>197.56801375752369</v>
      </c>
      <c r="G45" s="206">
        <f t="shared" si="15"/>
        <v>192.38572656921752</v>
      </c>
      <c r="H45" s="206">
        <f t="shared" si="15"/>
        <v>88.303955288048144</v>
      </c>
      <c r="I45" s="206">
        <f t="shared" si="15"/>
        <v>83.012725709372305</v>
      </c>
      <c r="J45" s="206">
        <f t="shared" si="15"/>
        <v>165.87222699914014</v>
      </c>
      <c r="K45" s="206">
        <f t="shared" si="15"/>
        <v>123.80257953568356</v>
      </c>
      <c r="L45" s="206">
        <f t="shared" si="15"/>
        <v>100.07153912295786</v>
      </c>
      <c r="M45" s="206">
        <f t="shared" si="15"/>
        <v>74.317110920034395</v>
      </c>
      <c r="N45" s="206">
        <f t="shared" si="15"/>
        <v>51.288993981083408</v>
      </c>
      <c r="O45" s="206">
        <f t="shared" si="15"/>
        <v>57.827858985382626</v>
      </c>
      <c r="P45" s="206">
        <f t="shared" si="15"/>
        <v>47.661908856405844</v>
      </c>
      <c r="Q45" s="206">
        <f t="shared" si="15"/>
        <v>74.973516766981945</v>
      </c>
      <c r="R45" s="206">
        <f t="shared" si="15"/>
        <v>74.968873602751501</v>
      </c>
      <c r="S45" s="206">
        <f t="shared" si="15"/>
        <v>60.997764402407562</v>
      </c>
      <c r="T45" s="206">
        <f t="shared" si="15"/>
        <v>41.263370593293203</v>
      </c>
      <c r="U45" s="206">
        <f t="shared" si="15"/>
        <v>38.255546001719686</v>
      </c>
      <c r="V45" s="206">
        <f t="shared" si="15"/>
        <v>80.777987962166804</v>
      </c>
      <c r="W45" s="206">
        <f t="shared" si="15"/>
        <v>48.204385210662068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32.762510748065353</v>
      </c>
      <c r="C47" s="206">
        <v>33.892261392949273</v>
      </c>
      <c r="D47" s="206">
        <v>31.632760103181429</v>
      </c>
      <c r="E47" s="206">
        <v>11.04402407566638</v>
      </c>
      <c r="F47" s="206">
        <v>10.99097162510748</v>
      </c>
      <c r="G47" s="206">
        <v>9.8886500429922606</v>
      </c>
      <c r="H47" s="206">
        <v>7.6856405846947542</v>
      </c>
      <c r="I47" s="206">
        <v>8.6261392949269133</v>
      </c>
      <c r="J47" s="206">
        <v>4.3981943250214961</v>
      </c>
      <c r="K47" s="206">
        <v>4.3977644024075664</v>
      </c>
      <c r="L47" s="206">
        <v>4.3977644024075664</v>
      </c>
      <c r="M47" s="206">
        <v>3.2982803095442819</v>
      </c>
      <c r="N47" s="206">
        <v>2.1988822012037832</v>
      </c>
      <c r="O47" s="206">
        <v>1.0993981083404989</v>
      </c>
      <c r="P47" s="206">
        <v>2.1963886500429921</v>
      </c>
      <c r="Q47" s="206">
        <v>2.1670679277730009</v>
      </c>
      <c r="R47" s="206">
        <v>4.1152192605331033</v>
      </c>
      <c r="S47" s="206">
        <v>1.028804815133276</v>
      </c>
      <c r="T47" s="206">
        <v>2.0576096302665521</v>
      </c>
      <c r="U47" s="206">
        <v>2.0576096302665521</v>
      </c>
      <c r="V47" s="206">
        <v>2.0576096302665521</v>
      </c>
      <c r="W47" s="206">
        <v>2.0576096302665521</v>
      </c>
      <c r="DA47" s="71" t="s">
        <v>462</v>
      </c>
    </row>
    <row r="48" spans="1:105" ht="12" customHeight="1" x14ac:dyDescent="0.25">
      <c r="A48" s="18" t="s">
        <v>69</v>
      </c>
      <c r="B48" s="206">
        <v>77.027773000859838</v>
      </c>
      <c r="C48" s="206">
        <v>66.757437661220976</v>
      </c>
      <c r="D48" s="206">
        <v>58.54110060189165</v>
      </c>
      <c r="E48" s="206">
        <v>56.326827171109201</v>
      </c>
      <c r="F48" s="206">
        <v>54.27850386930352</v>
      </c>
      <c r="G48" s="206">
        <v>49.156749785038691</v>
      </c>
      <c r="H48" s="206">
        <v>45.064574376612207</v>
      </c>
      <c r="I48" s="206">
        <v>39.958555460017187</v>
      </c>
      <c r="J48" s="206">
        <v>43.019174548581248</v>
      </c>
      <c r="K48" s="206">
        <v>31.759673258813411</v>
      </c>
      <c r="L48" s="206">
        <v>32.784952708512463</v>
      </c>
      <c r="M48" s="206">
        <v>28.690799656061909</v>
      </c>
      <c r="N48" s="206">
        <v>22.54118658641444</v>
      </c>
      <c r="O48" s="206">
        <v>33.811865864144451</v>
      </c>
      <c r="P48" s="206">
        <v>15.58073946689596</v>
      </c>
      <c r="Q48" s="206">
        <v>15.33895098882201</v>
      </c>
      <c r="R48" s="206">
        <v>17.521324161650899</v>
      </c>
      <c r="S48" s="206">
        <v>15.38624247635426</v>
      </c>
      <c r="T48" s="206">
        <v>15.381169389509891</v>
      </c>
      <c r="U48" s="206">
        <v>11.27824591573517</v>
      </c>
      <c r="V48" s="206">
        <v>14.354772141014619</v>
      </c>
      <c r="W48" s="206">
        <v>10.261994840928629</v>
      </c>
      <c r="DA48" s="71" t="s">
        <v>463</v>
      </c>
    </row>
    <row r="49" spans="1:105" ht="12" customHeight="1" x14ac:dyDescent="0.25">
      <c r="A49" s="18" t="s">
        <v>70</v>
      </c>
      <c r="B49" s="206">
        <v>29.913069647463459</v>
      </c>
      <c r="C49" s="206">
        <v>33.772828890799659</v>
      </c>
      <c r="D49" s="206">
        <v>36.667583834909713</v>
      </c>
      <c r="E49" s="206">
        <v>4.8334479793637142</v>
      </c>
      <c r="F49" s="206">
        <v>28.022012037833189</v>
      </c>
      <c r="G49" s="206">
        <v>26.063026655202059</v>
      </c>
      <c r="H49" s="206">
        <v>25.051074806534821</v>
      </c>
      <c r="I49" s="206">
        <v>23.175150472914869</v>
      </c>
      <c r="J49" s="206">
        <v>29.932330180567501</v>
      </c>
      <c r="K49" s="206">
        <v>23.128718830610492</v>
      </c>
      <c r="L49" s="206">
        <v>23.128718830610492</v>
      </c>
      <c r="M49" s="206">
        <v>4.8184866723989677</v>
      </c>
      <c r="N49" s="206">
        <v>15.41908856405847</v>
      </c>
      <c r="O49" s="206">
        <v>14.4554600171969</v>
      </c>
      <c r="P49" s="206">
        <v>23.124677558039551</v>
      </c>
      <c r="Q49" s="206">
        <v>29.188134135855549</v>
      </c>
      <c r="R49" s="206">
        <v>25.052966466036111</v>
      </c>
      <c r="S49" s="206">
        <v>24.08942390369733</v>
      </c>
      <c r="T49" s="206">
        <v>15.41719690455718</v>
      </c>
      <c r="U49" s="206">
        <v>16.38082545141874</v>
      </c>
      <c r="V49" s="206">
        <v>19.271539122957861</v>
      </c>
      <c r="W49" s="206">
        <v>25.052966466036111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94.524075666380057</v>
      </c>
      <c r="F50" s="206">
        <v>104.2765262252795</v>
      </c>
      <c r="G50" s="206">
        <v>107.27730008598451</v>
      </c>
      <c r="H50" s="206">
        <v>10.50266552020636</v>
      </c>
      <c r="I50" s="206">
        <v>11.25288048151333</v>
      </c>
      <c r="J50" s="206">
        <v>88.522527944969909</v>
      </c>
      <c r="K50" s="206">
        <v>64.5164230438521</v>
      </c>
      <c r="L50" s="206">
        <v>39.76010318142734</v>
      </c>
      <c r="M50" s="206">
        <v>37.509544282029232</v>
      </c>
      <c r="N50" s="206">
        <v>11.129836629406711</v>
      </c>
      <c r="O50" s="206">
        <v>8.4611349957007747</v>
      </c>
      <c r="P50" s="206">
        <v>6.7601031814273433</v>
      </c>
      <c r="Q50" s="206">
        <v>28.279363714531382</v>
      </c>
      <c r="R50" s="206">
        <v>28.279363714531382</v>
      </c>
      <c r="S50" s="206">
        <v>20.493293207222699</v>
      </c>
      <c r="T50" s="206">
        <v>8.4073946689595864</v>
      </c>
      <c r="U50" s="206">
        <v>8.5388650042992253</v>
      </c>
      <c r="V50" s="206">
        <v>45.094067067927767</v>
      </c>
      <c r="W50" s="206">
        <v>10.83181427343078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794.66895958727423</v>
      </c>
      <c r="C51" s="206">
        <f t="shared" si="16"/>
        <v>819.77644024075653</v>
      </c>
      <c r="D51" s="206">
        <f t="shared" si="16"/>
        <v>817.66981943250209</v>
      </c>
      <c r="E51" s="206">
        <f t="shared" si="16"/>
        <v>785.04789337919169</v>
      </c>
      <c r="F51" s="206">
        <f t="shared" si="16"/>
        <v>803.1720550300945</v>
      </c>
      <c r="G51" s="206">
        <f t="shared" si="16"/>
        <v>838.09363714531378</v>
      </c>
      <c r="H51" s="206">
        <f t="shared" si="16"/>
        <v>837.15700773860704</v>
      </c>
      <c r="I51" s="206">
        <f t="shared" si="16"/>
        <v>805.03009458297504</v>
      </c>
      <c r="J51" s="206">
        <f t="shared" si="16"/>
        <v>771.0380051590713</v>
      </c>
      <c r="K51" s="206">
        <f t="shared" si="16"/>
        <v>650.17953568357689</v>
      </c>
      <c r="L51" s="206">
        <f t="shared" si="16"/>
        <v>768.8610490111779</v>
      </c>
      <c r="M51" s="206">
        <f t="shared" si="16"/>
        <v>752.40541702493545</v>
      </c>
      <c r="N51" s="206">
        <f t="shared" si="16"/>
        <v>748.8155631986242</v>
      </c>
      <c r="O51" s="206">
        <f t="shared" si="16"/>
        <v>737.26139294926907</v>
      </c>
      <c r="P51" s="206">
        <f t="shared" si="16"/>
        <v>751.67454858125541</v>
      </c>
      <c r="Q51" s="206">
        <f t="shared" si="16"/>
        <v>808.34049871023205</v>
      </c>
      <c r="R51" s="206">
        <f t="shared" si="16"/>
        <v>833.50773860705067</v>
      </c>
      <c r="S51" s="206">
        <f t="shared" si="16"/>
        <v>834.81607910576088</v>
      </c>
      <c r="T51" s="206">
        <f t="shared" si="16"/>
        <v>862.880309544282</v>
      </c>
      <c r="U51" s="206">
        <f t="shared" si="16"/>
        <v>847.04737747205502</v>
      </c>
      <c r="V51" s="206">
        <f t="shared" si="16"/>
        <v>756.83508168529659</v>
      </c>
      <c r="W51" s="206">
        <f t="shared" si="16"/>
        <v>820.89131556319865</v>
      </c>
      <c r="DA51" s="71"/>
    </row>
    <row r="52" spans="1:105" ht="12" customHeight="1" x14ac:dyDescent="0.25">
      <c r="A52" s="18" t="s">
        <v>72</v>
      </c>
      <c r="B52" s="206">
        <v>792.77730008598451</v>
      </c>
      <c r="C52" s="206">
        <v>818.12123817712802</v>
      </c>
      <c r="D52" s="206">
        <v>816.10060189165949</v>
      </c>
      <c r="E52" s="206">
        <v>785.04789337919169</v>
      </c>
      <c r="F52" s="206">
        <v>803.1720550300945</v>
      </c>
      <c r="G52" s="206">
        <v>838.09363714531378</v>
      </c>
      <c r="H52" s="206">
        <v>837.15700773860704</v>
      </c>
      <c r="I52" s="206">
        <v>805.03009458297504</v>
      </c>
      <c r="J52" s="206">
        <v>771.0380051590713</v>
      </c>
      <c r="K52" s="206">
        <v>650.17953568357689</v>
      </c>
      <c r="L52" s="206">
        <v>768.8610490111779</v>
      </c>
      <c r="M52" s="206">
        <v>752.40541702493545</v>
      </c>
      <c r="N52" s="206">
        <v>748.8155631986242</v>
      </c>
      <c r="O52" s="206">
        <v>737.26139294926907</v>
      </c>
      <c r="P52" s="206">
        <v>751.67454858125541</v>
      </c>
      <c r="Q52" s="206">
        <v>808.34049871023205</v>
      </c>
      <c r="R52" s="206">
        <v>833.50773860705067</v>
      </c>
      <c r="S52" s="206">
        <v>834.81607910576088</v>
      </c>
      <c r="T52" s="206">
        <v>862.880309544282</v>
      </c>
      <c r="U52" s="206">
        <v>847.04737747205502</v>
      </c>
      <c r="V52" s="206">
        <v>756.83508168529659</v>
      </c>
      <c r="W52" s="206">
        <v>820.89131556319865</v>
      </c>
      <c r="DA52" s="71" t="s">
        <v>466</v>
      </c>
    </row>
    <row r="53" spans="1:105" ht="12" customHeight="1" x14ac:dyDescent="0.25">
      <c r="A53" s="18" t="s">
        <v>36</v>
      </c>
      <c r="B53" s="206">
        <v>1.8916595012897679</v>
      </c>
      <c r="C53" s="206">
        <v>1.6552020636285469</v>
      </c>
      <c r="D53" s="206">
        <v>1.569217540842649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6.0428202923473764</v>
      </c>
      <c r="F54" s="206">
        <f t="shared" si="17"/>
        <v>4.8481513327601027</v>
      </c>
      <c r="G54" s="206">
        <f t="shared" si="17"/>
        <v>3.8692175408426475</v>
      </c>
      <c r="H54" s="206">
        <f t="shared" si="17"/>
        <v>4.4426483233018059</v>
      </c>
      <c r="I54" s="206">
        <f t="shared" si="17"/>
        <v>5.541272570937231</v>
      </c>
      <c r="J54" s="206">
        <f t="shared" si="17"/>
        <v>7.1414445399828024</v>
      </c>
      <c r="K54" s="206">
        <f t="shared" si="17"/>
        <v>7.2847807394668953</v>
      </c>
      <c r="L54" s="206">
        <f t="shared" si="17"/>
        <v>7.8580395528804807</v>
      </c>
      <c r="M54" s="206">
        <f t="shared" si="17"/>
        <v>7.045915735167668</v>
      </c>
      <c r="N54" s="206">
        <f t="shared" si="17"/>
        <v>6.5205503009458283</v>
      </c>
      <c r="O54" s="206">
        <f t="shared" si="17"/>
        <v>5.9950128976784178</v>
      </c>
      <c r="P54" s="206">
        <f t="shared" si="17"/>
        <v>6.592175408426483</v>
      </c>
      <c r="Q54" s="206">
        <f t="shared" si="17"/>
        <v>6.4249355116079103</v>
      </c>
      <c r="R54" s="206">
        <f t="shared" si="17"/>
        <v>6.5921754084264821</v>
      </c>
      <c r="S54" s="206">
        <f t="shared" si="17"/>
        <v>6.6638005159071367</v>
      </c>
      <c r="T54" s="206">
        <f t="shared" si="17"/>
        <v>7.2384801416475995</v>
      </c>
      <c r="U54" s="206">
        <f t="shared" si="17"/>
        <v>6.3689923458559967</v>
      </c>
      <c r="V54" s="206">
        <f t="shared" si="17"/>
        <v>6.7795376156113569</v>
      </c>
      <c r="W54" s="206">
        <f t="shared" si="17"/>
        <v>6.3467859983697004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5.5889939810834042</v>
      </c>
      <c r="F55" s="206">
        <v>3.6304385210662078</v>
      </c>
      <c r="G55" s="206">
        <v>3.773688736027514</v>
      </c>
      <c r="H55" s="206">
        <v>3.964918314703354</v>
      </c>
      <c r="I55" s="206">
        <v>5.0874462596732588</v>
      </c>
      <c r="J55" s="206">
        <v>7.0698194325021486</v>
      </c>
      <c r="K55" s="206">
        <v>7.1176268271711089</v>
      </c>
      <c r="L55" s="206">
        <v>7.452020636285468</v>
      </c>
      <c r="M55" s="206">
        <v>6.8787618228718816</v>
      </c>
      <c r="N55" s="206">
        <v>6.1861564918314693</v>
      </c>
      <c r="O55" s="206">
        <v>5.7800515907136711</v>
      </c>
      <c r="P55" s="206">
        <v>6.257781599312124</v>
      </c>
      <c r="Q55" s="206">
        <v>6.114445399828031</v>
      </c>
      <c r="R55" s="206">
        <v>6.4250214961306957</v>
      </c>
      <c r="S55" s="206">
        <v>6.4010318142734306</v>
      </c>
      <c r="T55" s="206">
        <v>6.4010318142734306</v>
      </c>
      <c r="U55" s="206">
        <v>5.6845227858985394</v>
      </c>
      <c r="V55" s="206">
        <v>6.2099742046431636</v>
      </c>
      <c r="W55" s="206">
        <v>5.732330180567498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0.45382631126397238</v>
      </c>
      <c r="F56" s="206">
        <v>0.45382631126397238</v>
      </c>
      <c r="G56" s="206">
        <v>9.5528804815133275E-2</v>
      </c>
      <c r="H56" s="206">
        <v>0.47773000859845233</v>
      </c>
      <c r="I56" s="206">
        <v>0.45382631126397238</v>
      </c>
      <c r="J56" s="206">
        <v>7.1625107480653469E-2</v>
      </c>
      <c r="K56" s="206">
        <v>0.16715391229578669</v>
      </c>
      <c r="L56" s="206">
        <v>0.40601891659501288</v>
      </c>
      <c r="M56" s="206">
        <v>0.16715391229578669</v>
      </c>
      <c r="N56" s="206">
        <v>0.3343938091143594</v>
      </c>
      <c r="O56" s="206">
        <v>0.2149613069647463</v>
      </c>
      <c r="P56" s="206">
        <v>0.3343938091143594</v>
      </c>
      <c r="Q56" s="206">
        <v>0.31049011177987962</v>
      </c>
      <c r="R56" s="206">
        <v>0.16715391229578669</v>
      </c>
      <c r="S56" s="206">
        <v>0.26276870163370591</v>
      </c>
      <c r="T56" s="206">
        <v>0.26276870163370591</v>
      </c>
      <c r="U56" s="206">
        <v>0.23886500429922611</v>
      </c>
      <c r="V56" s="206">
        <v>0.14333619948409279</v>
      </c>
      <c r="W56" s="206">
        <v>0.14333619948409279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0.76388650042992257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0.14333619948409279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0.4313434262563699</v>
      </c>
      <c r="U60" s="206">
        <v>0.44560455565823093</v>
      </c>
      <c r="V60" s="206">
        <v>0.4262272114841002</v>
      </c>
      <c r="W60" s="206">
        <v>0.47111961831810911</v>
      </c>
      <c r="DA60" s="71" t="s">
        <v>473</v>
      </c>
    </row>
    <row r="61" spans="1:105" ht="12" customHeight="1" x14ac:dyDescent="0.25">
      <c r="A61" s="14" t="s">
        <v>79</v>
      </c>
      <c r="B61" s="206">
        <v>7.3325881341358556</v>
      </c>
      <c r="C61" s="206">
        <v>7.452020636285468</v>
      </c>
      <c r="D61" s="206">
        <v>7.3325881341358556</v>
      </c>
      <c r="E61" s="206">
        <v>12.826053310404131</v>
      </c>
      <c r="F61" s="206">
        <v>19.752536543422181</v>
      </c>
      <c r="G61" s="206">
        <v>12.39613069647463</v>
      </c>
      <c r="H61" s="206">
        <v>13.75752364574377</v>
      </c>
      <c r="I61" s="206">
        <v>11.106362854686161</v>
      </c>
      <c r="J61" s="206">
        <v>11.201891659501291</v>
      </c>
      <c r="K61" s="206">
        <v>18.367239896818571</v>
      </c>
      <c r="L61" s="206">
        <v>61.407308684436799</v>
      </c>
      <c r="M61" s="206">
        <v>14.66517626827171</v>
      </c>
      <c r="N61" s="206">
        <v>13.90085984522786</v>
      </c>
      <c r="O61" s="206">
        <v>15.95494411006019</v>
      </c>
      <c r="P61" s="206">
        <v>11.416852966466029</v>
      </c>
      <c r="Q61" s="206">
        <v>26.488048151332759</v>
      </c>
      <c r="R61" s="206">
        <v>31.4798796216681</v>
      </c>
      <c r="S61" s="206">
        <v>22.09320722269991</v>
      </c>
      <c r="T61" s="206">
        <v>24.839982803095442</v>
      </c>
      <c r="U61" s="206">
        <v>27.013499570077379</v>
      </c>
      <c r="V61" s="206">
        <v>22.141014617368871</v>
      </c>
      <c r="W61" s="206">
        <v>18.05674978503869</v>
      </c>
      <c r="DA61" s="71" t="s">
        <v>474</v>
      </c>
    </row>
    <row r="62" spans="1:105" ht="12" customHeight="1" x14ac:dyDescent="0.25">
      <c r="A62" s="21" t="s">
        <v>38</v>
      </c>
      <c r="B62" s="209">
        <v>1590.885640584695</v>
      </c>
      <c r="C62" s="209">
        <v>1639.7248495270851</v>
      </c>
      <c r="D62" s="209">
        <v>1618.8306104901119</v>
      </c>
      <c r="E62" s="209">
        <v>1530.094582975064</v>
      </c>
      <c r="F62" s="209">
        <v>1561.736887360275</v>
      </c>
      <c r="G62" s="209">
        <v>1538.865004299226</v>
      </c>
      <c r="H62" s="209">
        <v>1368.8736027515049</v>
      </c>
      <c r="I62" s="209">
        <v>1424.161650902837</v>
      </c>
      <c r="J62" s="209">
        <v>1487.446259673259</v>
      </c>
      <c r="K62" s="209">
        <v>952.70851246775578</v>
      </c>
      <c r="L62" s="209">
        <v>1173.258813413586</v>
      </c>
      <c r="M62" s="209">
        <v>1139.7248495270851</v>
      </c>
      <c r="N62" s="209">
        <v>1095.8727429062769</v>
      </c>
      <c r="O62" s="209">
        <v>1106.104901117799</v>
      </c>
      <c r="P62" s="209">
        <v>1153.740326741186</v>
      </c>
      <c r="Q62" s="209">
        <v>1364.660361134996</v>
      </c>
      <c r="R62" s="209">
        <v>1373.9466895958731</v>
      </c>
      <c r="S62" s="209">
        <v>1399.484092863285</v>
      </c>
      <c r="T62" s="209">
        <v>1357.265692175408</v>
      </c>
      <c r="U62" s="209">
        <v>1312.553740326741</v>
      </c>
      <c r="V62" s="209">
        <v>1287.532244196045</v>
      </c>
      <c r="W62" s="209">
        <v>1301.1177987962169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2636.0675838349098</v>
      </c>
      <c r="C63" s="286">
        <f t="shared" si="18"/>
        <v>2710.0190885640577</v>
      </c>
      <c r="D63" s="286">
        <f t="shared" si="18"/>
        <v>2677.3954428202928</v>
      </c>
      <c r="E63" s="286">
        <f t="shared" si="18"/>
        <v>2595.9202063628545</v>
      </c>
      <c r="F63" s="286">
        <f t="shared" si="18"/>
        <v>2678.4325881341365</v>
      </c>
      <c r="G63" s="286">
        <f t="shared" si="18"/>
        <v>2673.4646603611336</v>
      </c>
      <c r="H63" s="286">
        <f t="shared" si="18"/>
        <v>2342.3404987102331</v>
      </c>
      <c r="I63" s="286">
        <f t="shared" si="18"/>
        <v>2360.7542562338776</v>
      </c>
      <c r="J63" s="286">
        <f t="shared" si="18"/>
        <v>2470.1647463456575</v>
      </c>
      <c r="K63" s="286">
        <f t="shared" si="18"/>
        <v>1777.6997420464311</v>
      </c>
      <c r="L63" s="286">
        <f t="shared" si="18"/>
        <v>2136.3843508168538</v>
      </c>
      <c r="M63" s="286">
        <f t="shared" si="18"/>
        <v>2018.1699054170256</v>
      </c>
      <c r="N63" s="286">
        <f t="shared" si="18"/>
        <v>1946.0485812553738</v>
      </c>
      <c r="O63" s="286">
        <f t="shared" si="18"/>
        <v>1955.454084264833</v>
      </c>
      <c r="P63" s="286">
        <f t="shared" si="18"/>
        <v>2002.311693895098</v>
      </c>
      <c r="Q63" s="286">
        <f t="shared" si="18"/>
        <v>2312.9657781599317</v>
      </c>
      <c r="R63" s="286">
        <f t="shared" si="18"/>
        <v>2349.7374032674124</v>
      </c>
      <c r="S63" s="286">
        <f t="shared" si="18"/>
        <v>2352.9754084264832</v>
      </c>
      <c r="T63" s="286">
        <f t="shared" si="18"/>
        <v>2322.5496581296093</v>
      </c>
      <c r="U63" s="286">
        <f t="shared" si="18"/>
        <v>2257.4548908841193</v>
      </c>
      <c r="V63" s="286">
        <f t="shared" si="18"/>
        <v>2181.8061068331526</v>
      </c>
      <c r="W63" s="286">
        <f t="shared" si="18"/>
        <v>2227.0197868582154</v>
      </c>
      <c r="DA63" s="118"/>
    </row>
    <row r="64" spans="1:105" ht="12" customHeight="1" x14ac:dyDescent="0.25">
      <c r="A64" s="51" t="s">
        <v>43</v>
      </c>
      <c r="B64" s="243">
        <f>NFM_fec!B5</f>
        <v>248.65746636948739</v>
      </c>
      <c r="C64" s="243">
        <f>NFM_fec!C5</f>
        <v>271.22736792050858</v>
      </c>
      <c r="D64" s="243">
        <f>NFM_fec!D5</f>
        <v>266.38170618986737</v>
      </c>
      <c r="E64" s="243">
        <f>NFM_fec!E5</f>
        <v>295.51737989619869</v>
      </c>
      <c r="F64" s="243">
        <f>NFM_fec!F5</f>
        <v>364.73338319900472</v>
      </c>
      <c r="G64" s="243">
        <f>NFM_fec!G5</f>
        <v>399.32706885535509</v>
      </c>
      <c r="H64" s="243">
        <f>NFM_fec!H5</f>
        <v>396.28745423256811</v>
      </c>
      <c r="I64" s="243">
        <f>NFM_fec!I5</f>
        <v>392.40676429595101</v>
      </c>
      <c r="J64" s="243">
        <f>NFM_fec!J5</f>
        <v>408.93833871464182</v>
      </c>
      <c r="K64" s="243">
        <f>NFM_fec!K5</f>
        <v>327.62993539861839</v>
      </c>
      <c r="L64" s="243">
        <f>NFM_fec!L5</f>
        <v>432.86939485517479</v>
      </c>
      <c r="M64" s="243">
        <f>NFM_fec!M5</f>
        <v>574.49150557353857</v>
      </c>
      <c r="N64" s="243">
        <f>NFM_fec!N5</f>
        <v>476.26022995390451</v>
      </c>
      <c r="O64" s="243">
        <f>NFM_fec!O5</f>
        <v>531.13339765977128</v>
      </c>
      <c r="P64" s="243">
        <f>NFM_fec!P5</f>
        <v>476.52186865044939</v>
      </c>
      <c r="Q64" s="243">
        <f>NFM_fec!Q5</f>
        <v>498.18068054188069</v>
      </c>
      <c r="R64" s="243">
        <f>NFM_fec!R5</f>
        <v>504.80086374467862</v>
      </c>
      <c r="S64" s="243">
        <f>NFM_fec!S5</f>
        <v>509.52701666081589</v>
      </c>
      <c r="T64" s="243">
        <f>NFM_fec!T5</f>
        <v>546.85750201129326</v>
      </c>
      <c r="U64" s="243">
        <f>NFM_fec!U5</f>
        <v>532.57218862257537</v>
      </c>
      <c r="V64" s="243">
        <f>NFM_fec!V5</f>
        <v>517.40874260539977</v>
      </c>
      <c r="W64" s="243">
        <f>NFM_fec!W5</f>
        <v>546.79167890387998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949.67985493255844</v>
      </c>
      <c r="C65" s="284">
        <f t="shared" si="19"/>
        <v>974.00950754729286</v>
      </c>
      <c r="D65" s="284">
        <f t="shared" si="19"/>
        <v>956.4418421488275</v>
      </c>
      <c r="E65" s="284">
        <f t="shared" si="19"/>
        <v>956.64568392663466</v>
      </c>
      <c r="F65" s="284">
        <f t="shared" si="19"/>
        <v>942.33294674946751</v>
      </c>
      <c r="G65" s="284">
        <f t="shared" si="19"/>
        <v>950.76859587763067</v>
      </c>
      <c r="H65" s="284">
        <f t="shared" si="19"/>
        <v>723.16134080728102</v>
      </c>
      <c r="I65" s="284">
        <f t="shared" si="19"/>
        <v>771.98342054754664</v>
      </c>
      <c r="J65" s="284">
        <f t="shared" si="19"/>
        <v>846.10973811929694</v>
      </c>
      <c r="K65" s="284">
        <f t="shared" si="19"/>
        <v>426.29587075914873</v>
      </c>
      <c r="L65" s="284">
        <f t="shared" si="19"/>
        <v>584.92885393081485</v>
      </c>
      <c r="M65" s="284">
        <f t="shared" si="19"/>
        <v>587.56269207731657</v>
      </c>
      <c r="N65" s="284">
        <f t="shared" si="19"/>
        <v>591.74504496377017</v>
      </c>
      <c r="O65" s="284">
        <f t="shared" si="19"/>
        <v>631.11192677185647</v>
      </c>
      <c r="P65" s="284">
        <f t="shared" si="19"/>
        <v>689.14027856739688</v>
      </c>
      <c r="Q65" s="284">
        <f t="shared" si="19"/>
        <v>735.53477757123085</v>
      </c>
      <c r="R65" s="284">
        <f t="shared" si="19"/>
        <v>769.65182671382013</v>
      </c>
      <c r="S65" s="284">
        <f t="shared" si="19"/>
        <v>783.65968026289136</v>
      </c>
      <c r="T65" s="284">
        <f t="shared" si="19"/>
        <v>779.5229024690916</v>
      </c>
      <c r="U65" s="284">
        <f t="shared" si="19"/>
        <v>729.96752142489015</v>
      </c>
      <c r="V65" s="284">
        <f t="shared" si="19"/>
        <v>716.90772780914449</v>
      </c>
      <c r="W65" s="284">
        <f t="shared" si="19"/>
        <v>721.85434567257312</v>
      </c>
      <c r="DA65" s="94"/>
    </row>
    <row r="66" spans="1:105" ht="12" customHeight="1" x14ac:dyDescent="0.25">
      <c r="A66" s="44" t="s">
        <v>44</v>
      </c>
      <c r="B66" s="284">
        <f>NFM_fec!B34</f>
        <v>842.59413086415157</v>
      </c>
      <c r="C66" s="284">
        <f>NFM_fec!C34</f>
        <v>854.67249418117092</v>
      </c>
      <c r="D66" s="284">
        <f>NFM_fec!D34</f>
        <v>835.17694712717298</v>
      </c>
      <c r="E66" s="284">
        <f>NFM_fec!E34</f>
        <v>837.12460900260771</v>
      </c>
      <c r="F66" s="284">
        <f>NFM_fec!F34</f>
        <v>822.19257572631761</v>
      </c>
      <c r="G66" s="284">
        <f>NFM_fec!G34</f>
        <v>826.44480105355296</v>
      </c>
      <c r="H66" s="284">
        <f>NFM_fec!H34</f>
        <v>602.25835806634927</v>
      </c>
      <c r="I66" s="284">
        <f>NFM_fec!I34</f>
        <v>645.23512411785862</v>
      </c>
      <c r="J66" s="284">
        <f>NFM_fec!J34</f>
        <v>735.63622645806026</v>
      </c>
      <c r="K66" s="284">
        <f>NFM_fec!K34</f>
        <v>343.07128542833061</v>
      </c>
      <c r="L66" s="284">
        <f>NFM_fec!L34</f>
        <v>490.85694963503789</v>
      </c>
      <c r="M66" s="284">
        <f>NFM_fec!M34</f>
        <v>495.82199569088488</v>
      </c>
      <c r="N66" s="284">
        <f>NFM_fec!N34</f>
        <v>494.98670979519261</v>
      </c>
      <c r="O66" s="284">
        <f>NFM_fec!O34</f>
        <v>547.29433788151471</v>
      </c>
      <c r="P66" s="284">
        <f>NFM_fec!P34</f>
        <v>600.49484556058474</v>
      </c>
      <c r="Q66" s="284">
        <f>NFM_fec!Q34</f>
        <v>639.61121978895619</v>
      </c>
      <c r="R66" s="284">
        <f>NFM_fec!R34</f>
        <v>658.74769505580446</v>
      </c>
      <c r="S66" s="284">
        <f>NFM_fec!S34</f>
        <v>668.56186247262985</v>
      </c>
      <c r="T66" s="284">
        <f>NFM_fec!T34</f>
        <v>656.15434665374983</v>
      </c>
      <c r="U66" s="284">
        <f>NFM_fec!U34</f>
        <v>613.64663848659325</v>
      </c>
      <c r="V66" s="284">
        <f>NFM_fec!V34</f>
        <v>620.81985564527065</v>
      </c>
      <c r="W66" s="284">
        <f>NFM_fec!W34</f>
        <v>620.30977439567175</v>
      </c>
      <c r="DA66" s="94"/>
    </row>
    <row r="67" spans="1:105" ht="12" customHeight="1" x14ac:dyDescent="0.25">
      <c r="A67" s="44" t="s">
        <v>81</v>
      </c>
      <c r="B67" s="284">
        <f>NFM_fec!B72</f>
        <v>107.0857240684069</v>
      </c>
      <c r="C67" s="284">
        <f>NFM_fec!C72</f>
        <v>119.33701336612189</v>
      </c>
      <c r="D67" s="284">
        <f>NFM_fec!D72</f>
        <v>121.2648950216545</v>
      </c>
      <c r="E67" s="284">
        <f>NFM_fec!E72</f>
        <v>119.52107492402691</v>
      </c>
      <c r="F67" s="284">
        <f>NFM_fec!F72</f>
        <v>120.1403710231499</v>
      </c>
      <c r="G67" s="284">
        <f>NFM_fec!G72</f>
        <v>124.32379482407769</v>
      </c>
      <c r="H67" s="284">
        <f>NFM_fec!H72</f>
        <v>120.90298274093171</v>
      </c>
      <c r="I67" s="284">
        <f>NFM_fec!I72</f>
        <v>126.748296429688</v>
      </c>
      <c r="J67" s="284">
        <f>NFM_fec!J72</f>
        <v>110.4735116612367</v>
      </c>
      <c r="K67" s="284">
        <f>NFM_fec!K72</f>
        <v>83.22458533081813</v>
      </c>
      <c r="L67" s="284">
        <f>NFM_fec!L72</f>
        <v>94.071904295776932</v>
      </c>
      <c r="M67" s="284">
        <f>NFM_fec!M72</f>
        <v>91.740696386431651</v>
      </c>
      <c r="N67" s="284">
        <f>NFM_fec!N72</f>
        <v>96.758335168577588</v>
      </c>
      <c r="O67" s="284">
        <f>NFM_fec!O72</f>
        <v>83.817588890341725</v>
      </c>
      <c r="P67" s="284">
        <f>NFM_fec!P72</f>
        <v>88.645433006812155</v>
      </c>
      <c r="Q67" s="284">
        <f>NFM_fec!Q72</f>
        <v>95.923557782274614</v>
      </c>
      <c r="R67" s="284">
        <f>NFM_fec!R72</f>
        <v>110.9041316580157</v>
      </c>
      <c r="S67" s="284">
        <f>NFM_fec!S72</f>
        <v>115.0978177902615</v>
      </c>
      <c r="T67" s="284">
        <f>NFM_fec!T72</f>
        <v>123.36855581534179</v>
      </c>
      <c r="U67" s="284">
        <f>NFM_fec!U72</f>
        <v>116.3208829382969</v>
      </c>
      <c r="V67" s="284">
        <f>NFM_fec!V72</f>
        <v>96.087872163873797</v>
      </c>
      <c r="W67" s="284">
        <f>NFM_fec!W72</f>
        <v>101.54457127690139</v>
      </c>
      <c r="DA67" s="94"/>
    </row>
    <row r="68" spans="1:105" ht="12" customHeight="1" x14ac:dyDescent="0.25">
      <c r="A68" s="52" t="s">
        <v>45</v>
      </c>
      <c r="B68" s="244">
        <f>NFM_fec!B115</f>
        <v>1437.7302625328639</v>
      </c>
      <c r="C68" s="244">
        <f>NFM_fec!C115</f>
        <v>1464.7822130962561</v>
      </c>
      <c r="D68" s="244">
        <f>NFM_fec!D115</f>
        <v>1454.5718944815981</v>
      </c>
      <c r="E68" s="244">
        <f>NFM_fec!E115</f>
        <v>1343.7571425400211</v>
      </c>
      <c r="F68" s="244">
        <f>NFM_fec!F115</f>
        <v>1371.366258185664</v>
      </c>
      <c r="G68" s="244">
        <f>NFM_fec!G115</f>
        <v>1323.368995628148</v>
      </c>
      <c r="H68" s="244">
        <f>NFM_fec!H115</f>
        <v>1222.891703670384</v>
      </c>
      <c r="I68" s="244">
        <f>NFM_fec!I115</f>
        <v>1196.3640713903801</v>
      </c>
      <c r="J68" s="244">
        <f>NFM_fec!J115</f>
        <v>1215.116669511719</v>
      </c>
      <c r="K68" s="244">
        <f>NFM_fec!K115</f>
        <v>1023.773935888664</v>
      </c>
      <c r="L68" s="244">
        <f>NFM_fec!L115</f>
        <v>1118.5861020308639</v>
      </c>
      <c r="M68" s="244">
        <f>NFM_fec!M115</f>
        <v>856.11570776617032</v>
      </c>
      <c r="N68" s="244">
        <f>NFM_fec!N115</f>
        <v>878.04330633769916</v>
      </c>
      <c r="O68" s="244">
        <f>NFM_fec!O115</f>
        <v>793.20875983320536</v>
      </c>
      <c r="P68" s="244">
        <f>NFM_fec!P115</f>
        <v>836.64954667725158</v>
      </c>
      <c r="Q68" s="244">
        <f>NFM_fec!Q115</f>
        <v>1079.25032004682</v>
      </c>
      <c r="R68" s="244">
        <f>NFM_fec!R115</f>
        <v>1075.284712808914</v>
      </c>
      <c r="S68" s="244">
        <f>NFM_fec!S115</f>
        <v>1059.7887115027761</v>
      </c>
      <c r="T68" s="244">
        <f>NFM_fec!T115</f>
        <v>996.16925364922463</v>
      </c>
      <c r="U68" s="244">
        <f>NFM_fec!U115</f>
        <v>994.91518083665358</v>
      </c>
      <c r="V68" s="244">
        <f>NFM_fec!V115</f>
        <v>947.48963641860826</v>
      </c>
      <c r="W68" s="244">
        <f>NFM_fec!W115</f>
        <v>958.37376228176208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4329.2261017863548</v>
      </c>
      <c r="C70" s="205">
        <f t="shared" si="20"/>
        <v>4405.9749937824936</v>
      </c>
      <c r="D70" s="205">
        <f t="shared" si="20"/>
        <v>4407.7262681547663</v>
      </c>
      <c r="E70" s="205">
        <f t="shared" si="20"/>
        <v>4529.1503782180635</v>
      </c>
      <c r="F70" s="205">
        <f t="shared" si="20"/>
        <v>4658.6824339455534</v>
      </c>
      <c r="G70" s="205">
        <f t="shared" si="20"/>
        <v>4593.8179476746818</v>
      </c>
      <c r="H70" s="205">
        <f t="shared" si="20"/>
        <v>3746.8395385897811</v>
      </c>
      <c r="I70" s="205">
        <f t="shared" si="20"/>
        <v>3710.8357808229553</v>
      </c>
      <c r="J70" s="205">
        <f t="shared" si="20"/>
        <v>3992.7054930572522</v>
      </c>
      <c r="K70" s="205">
        <f t="shared" si="20"/>
        <v>2870.9692774412865</v>
      </c>
      <c r="L70" s="205">
        <f t="shared" si="20"/>
        <v>3228.6588904222499</v>
      </c>
      <c r="M70" s="205">
        <f t="shared" si="20"/>
        <v>3178.3406891507575</v>
      </c>
      <c r="N70" s="205">
        <f t="shared" si="20"/>
        <v>3033.1915161466263</v>
      </c>
      <c r="O70" s="205">
        <f t="shared" si="20"/>
        <v>3129.8660088349143</v>
      </c>
      <c r="P70" s="205">
        <f t="shared" si="20"/>
        <v>3186.3303048986486</v>
      </c>
      <c r="Q70" s="205">
        <f t="shared" si="20"/>
        <v>3450.6408126624028</v>
      </c>
      <c r="R70" s="205">
        <f t="shared" si="20"/>
        <v>3493.4388697015902</v>
      </c>
      <c r="S70" s="205">
        <f t="shared" si="20"/>
        <v>3454.7301064146031</v>
      </c>
      <c r="T70" s="205">
        <f t="shared" si="20"/>
        <v>3421.5922997624252</v>
      </c>
      <c r="U70" s="205">
        <f t="shared" si="20"/>
        <v>3328.4350539710349</v>
      </c>
      <c r="V70" s="205">
        <f t="shared" si="20"/>
        <v>3311.5354545698819</v>
      </c>
      <c r="W70" s="205">
        <f t="shared" si="20"/>
        <v>3307.4910679907271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2749.2210707863546</v>
      </c>
      <c r="C71" s="215">
        <f>NFM_emi!C5+(NFM_emi!C34-NFM_emi!C70)+NFM_emi!C72+(NFM_emi!C115-NFM_emi!C158)</f>
        <v>2814.8428617824934</v>
      </c>
      <c r="D71" s="215">
        <f>NFM_emi!D5+(NFM_emi!D34-NFM_emi!D70)+NFM_emi!D72+(NFM_emi!D115-NFM_emi!D158)</f>
        <v>2778.0920341547662</v>
      </c>
      <c r="E71" s="215">
        <f>NFM_emi!E5+(NFM_emi!E34-NFM_emi!E70)+NFM_emi!E72+(NFM_emi!E115-NFM_emi!E158)</f>
        <v>2879.9286112180635</v>
      </c>
      <c r="F71" s="215">
        <f>NFM_emi!F5+(NFM_emi!F34-NFM_emi!F70)+NFM_emi!F72+(NFM_emi!F115-NFM_emi!F158)</f>
        <v>3009.7463559455532</v>
      </c>
      <c r="G71" s="215">
        <f>NFM_emi!G5+(NFM_emi!G34-NFM_emi!G70)+NFM_emi!G72+(NFM_emi!G115-NFM_emi!G158)</f>
        <v>3060.4388426746818</v>
      </c>
      <c r="H71" s="215">
        <f>NFM_emi!H5+(NFM_emi!H34-NFM_emi!H70)+NFM_emi!H72+(NFM_emi!H115-NFM_emi!H158)</f>
        <v>2381.5265635897813</v>
      </c>
      <c r="I71" s="215">
        <f>NFM_emi!I5+(NFM_emi!I34-NFM_emi!I70)+NFM_emi!I72+(NFM_emi!I115-NFM_emi!I158)</f>
        <v>2300.8580028229553</v>
      </c>
      <c r="J71" s="215">
        <f>NFM_emi!J5+(NFM_emi!J34-NFM_emi!J70)+NFM_emi!J72+(NFM_emi!J115-NFM_emi!J158)</f>
        <v>2573.5064490572522</v>
      </c>
      <c r="K71" s="215">
        <f>NFM_emi!K5+(NFM_emi!K34-NFM_emi!K70)+NFM_emi!K72+(NFM_emi!K115-NFM_emi!K158)</f>
        <v>2125.6042564412865</v>
      </c>
      <c r="L71" s="215">
        <f>NFM_emi!L5+(NFM_emi!L34-NFM_emi!L70)+NFM_emi!L72+(NFM_emi!L115-NFM_emi!L158)</f>
        <v>2306.4354384222497</v>
      </c>
      <c r="M71" s="215">
        <f>NFM_emi!M5+(NFM_emi!M34-NFM_emi!M70)+NFM_emi!M72+(NFM_emi!M115-NFM_emi!M158)</f>
        <v>2202.2501891507573</v>
      </c>
      <c r="N71" s="215">
        <f>NFM_emi!N5+(NFM_emi!N34-NFM_emi!N70)+NFM_emi!N72+(NFM_emi!N115-NFM_emi!N158)</f>
        <v>2089.4845551466265</v>
      </c>
      <c r="O71" s="215">
        <f>NFM_emi!O5+(NFM_emi!O34-NFM_emi!O70)+NFM_emi!O72+(NFM_emi!O115-NFM_emi!O158)</f>
        <v>2089.8162828349141</v>
      </c>
      <c r="P71" s="215">
        <f>NFM_emi!P5+(NFM_emi!P34-NFM_emi!P70)+NFM_emi!P72+(NFM_emi!P115-NFM_emi!P158)</f>
        <v>2090.3250938986484</v>
      </c>
      <c r="Q71" s="215">
        <f>NFM_emi!Q5+(NFM_emi!Q34-NFM_emi!Q70)+NFM_emi!Q72+(NFM_emi!Q115-NFM_emi!Q158)</f>
        <v>2334.4494896624028</v>
      </c>
      <c r="R71" s="215">
        <f>NFM_emi!R5+(NFM_emi!R34-NFM_emi!R70)+NFM_emi!R72+(NFM_emi!R115-NFM_emi!R158)</f>
        <v>2381.0589617015903</v>
      </c>
      <c r="S71" s="215">
        <f>NFM_emi!S5+(NFM_emi!S34-NFM_emi!S70)+NFM_emi!S72+(NFM_emi!S115-NFM_emi!S158)</f>
        <v>2323.184821414603</v>
      </c>
      <c r="T71" s="215">
        <f>NFM_emi!T5+(NFM_emi!T34-NFM_emi!T70)+NFM_emi!T72+(NFM_emi!T115-NFM_emi!T158)</f>
        <v>2325.8870837624254</v>
      </c>
      <c r="U71" s="215">
        <f>NFM_emi!U5+(NFM_emi!U34-NFM_emi!U70)+NFM_emi!U72+(NFM_emi!U115-NFM_emi!U158)</f>
        <v>2258.5678959710349</v>
      </c>
      <c r="V71" s="215">
        <f>NFM_emi!V5+(NFM_emi!V34-NFM_emi!V70)+NFM_emi!V72+(NFM_emi!V115-NFM_emi!V158)</f>
        <v>2230.4298495698822</v>
      </c>
      <c r="W71" s="215">
        <f>NFM_emi!W5+(NFM_emi!W34-NFM_emi!W70)+NFM_emi!W72+(NFM_emi!W115-NFM_emi!W158)</f>
        <v>2257.887676990727</v>
      </c>
      <c r="DA71" s="85"/>
    </row>
    <row r="72" spans="1:105" ht="12" customHeight="1" x14ac:dyDescent="0.25">
      <c r="A72" s="14" t="s">
        <v>147</v>
      </c>
      <c r="B72" s="206">
        <f>NFM_emi!B70+NFM_emi!B158</f>
        <v>1580.0050309999999</v>
      </c>
      <c r="C72" s="206">
        <f>NFM_emi!C70+NFM_emi!C158</f>
        <v>1591.132132</v>
      </c>
      <c r="D72" s="206">
        <f>NFM_emi!D70+NFM_emi!D158</f>
        <v>1629.6342340000001</v>
      </c>
      <c r="E72" s="206">
        <f>NFM_emi!E70+NFM_emi!E158</f>
        <v>1649.221767</v>
      </c>
      <c r="F72" s="206">
        <f>NFM_emi!F70+NFM_emi!F158</f>
        <v>1648.936078</v>
      </c>
      <c r="G72" s="206">
        <f>NFM_emi!G70+NFM_emi!G158</f>
        <v>1533.379105</v>
      </c>
      <c r="H72" s="206">
        <f>NFM_emi!H70+NFM_emi!H158</f>
        <v>1365.3129750000001</v>
      </c>
      <c r="I72" s="206">
        <f>NFM_emi!I70+NFM_emi!I158</f>
        <v>1409.9777779999999</v>
      </c>
      <c r="J72" s="206">
        <f>NFM_emi!J70+NFM_emi!J158</f>
        <v>1419.199044</v>
      </c>
      <c r="K72" s="206">
        <f>NFM_emi!K70+NFM_emi!K158</f>
        <v>745.36502100000007</v>
      </c>
      <c r="L72" s="206">
        <f>NFM_emi!L70+NFM_emi!L158</f>
        <v>922.22345199999995</v>
      </c>
      <c r="M72" s="206">
        <f>NFM_emi!M70+NFM_emi!M158</f>
        <v>976.09050000000002</v>
      </c>
      <c r="N72" s="206">
        <f>NFM_emi!N70+NFM_emi!N158</f>
        <v>943.70696099999986</v>
      </c>
      <c r="O72" s="206">
        <f>NFM_emi!O70+NFM_emi!O158</f>
        <v>1040.049726</v>
      </c>
      <c r="P72" s="206">
        <f>NFM_emi!P70+NFM_emi!P158</f>
        <v>1096.0052110000001</v>
      </c>
      <c r="Q72" s="206">
        <f>NFM_emi!Q70+NFM_emi!Q158</f>
        <v>1116.191323</v>
      </c>
      <c r="R72" s="206">
        <f>NFM_emi!R70+NFM_emi!R158</f>
        <v>1112.3799080000001</v>
      </c>
      <c r="S72" s="206">
        <f>NFM_emi!S70+NFM_emi!S158</f>
        <v>1131.5452850000001</v>
      </c>
      <c r="T72" s="206">
        <f>NFM_emi!T70+NFM_emi!T158</f>
        <v>1095.7052159999998</v>
      </c>
      <c r="U72" s="206">
        <f>NFM_emi!U70+NFM_emi!U158</f>
        <v>1069.867158</v>
      </c>
      <c r="V72" s="206">
        <f>NFM_emi!V70+NFM_emi!V158</f>
        <v>1081.105605</v>
      </c>
      <c r="W72" s="206">
        <f>NFM_emi!W70+NFM_emi!W158</f>
        <v>1049.6033910000001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4329.2261017863548</v>
      </c>
      <c r="C73" s="212">
        <f t="shared" si="21"/>
        <v>4405.9749937824936</v>
      </c>
      <c r="D73" s="212">
        <f t="shared" si="21"/>
        <v>4407.7262681547672</v>
      </c>
      <c r="E73" s="212">
        <f t="shared" si="21"/>
        <v>4529.1503782180644</v>
      </c>
      <c r="F73" s="212">
        <f t="shared" si="21"/>
        <v>4658.6824339455525</v>
      </c>
      <c r="G73" s="212">
        <f t="shared" si="21"/>
        <v>4593.8179476746818</v>
      </c>
      <c r="H73" s="212">
        <f t="shared" si="21"/>
        <v>3746.8395385897811</v>
      </c>
      <c r="I73" s="212">
        <f t="shared" si="21"/>
        <v>3710.8357808229557</v>
      </c>
      <c r="J73" s="212">
        <f t="shared" si="21"/>
        <v>3992.7054930572522</v>
      </c>
      <c r="K73" s="212">
        <f t="shared" si="21"/>
        <v>2870.9692774412861</v>
      </c>
      <c r="L73" s="212">
        <f t="shared" si="21"/>
        <v>3228.6588904222494</v>
      </c>
      <c r="M73" s="212">
        <f t="shared" si="21"/>
        <v>3178.3406891507575</v>
      </c>
      <c r="N73" s="212">
        <f t="shared" si="21"/>
        <v>3033.1915161466268</v>
      </c>
      <c r="O73" s="212">
        <f t="shared" si="21"/>
        <v>3129.8660088349138</v>
      </c>
      <c r="P73" s="212">
        <f t="shared" si="21"/>
        <v>3186.3303048986486</v>
      </c>
      <c r="Q73" s="212">
        <f t="shared" si="21"/>
        <v>3450.6408126624028</v>
      </c>
      <c r="R73" s="212">
        <f t="shared" si="21"/>
        <v>3493.4388697015902</v>
      </c>
      <c r="S73" s="212">
        <f t="shared" si="21"/>
        <v>3454.7301064146036</v>
      </c>
      <c r="T73" s="212">
        <f t="shared" si="21"/>
        <v>3421.5922997624257</v>
      </c>
      <c r="U73" s="212">
        <f t="shared" si="21"/>
        <v>3328.4350539710349</v>
      </c>
      <c r="V73" s="212">
        <f t="shared" si="21"/>
        <v>3311.5354545698819</v>
      </c>
      <c r="W73" s="212">
        <f t="shared" si="21"/>
        <v>3307.4910679907271</v>
      </c>
      <c r="DA73" s="109"/>
    </row>
    <row r="74" spans="1:105" ht="12" customHeight="1" x14ac:dyDescent="0.25">
      <c r="A74" s="51" t="s">
        <v>43</v>
      </c>
      <c r="B74" s="243">
        <f>NFM_emi!B$5</f>
        <v>496.08303747431842</v>
      </c>
      <c r="C74" s="243">
        <f>NFM_emi!C$5</f>
        <v>538.78090424771813</v>
      </c>
      <c r="D74" s="243">
        <f>NFM_emi!D$5</f>
        <v>527.53116676730667</v>
      </c>
      <c r="E74" s="243">
        <f>NFM_emi!E$5</f>
        <v>656.01955632747274</v>
      </c>
      <c r="F74" s="243">
        <f>NFM_emi!F$5</f>
        <v>796.46594132797827</v>
      </c>
      <c r="G74" s="243">
        <f>NFM_emi!G$5</f>
        <v>880.88136711819641</v>
      </c>
      <c r="H74" s="243">
        <f>NFM_emi!H$5</f>
        <v>714.33884874670298</v>
      </c>
      <c r="I74" s="243">
        <f>NFM_emi!I$5</f>
        <v>704.35736543296889</v>
      </c>
      <c r="J74" s="243">
        <f>NFM_emi!J$5</f>
        <v>850.44837729195035</v>
      </c>
      <c r="K74" s="243">
        <f>NFM_emi!K$5</f>
        <v>671.37147092887665</v>
      </c>
      <c r="L74" s="243">
        <f>NFM_emi!L$5</f>
        <v>769.59213858695568</v>
      </c>
      <c r="M74" s="243">
        <f>NFM_emi!M$5</f>
        <v>1064.720030209628</v>
      </c>
      <c r="N74" s="243">
        <f>NFM_emi!N$5</f>
        <v>868.46977516102322</v>
      </c>
      <c r="O74" s="243">
        <f>NFM_emi!O$5</f>
        <v>967.11667256562305</v>
      </c>
      <c r="P74" s="243">
        <f>NFM_emi!P$5</f>
        <v>879.95213504156948</v>
      </c>
      <c r="Q74" s="243">
        <f>NFM_emi!Q$5</f>
        <v>905.73929414613804</v>
      </c>
      <c r="R74" s="243">
        <f>NFM_emi!R$5</f>
        <v>913.25655535680062</v>
      </c>
      <c r="S74" s="243">
        <f>NFM_emi!S$5</f>
        <v>909.43713955389671</v>
      </c>
      <c r="T74" s="243">
        <f>NFM_emi!T$5</f>
        <v>963.28919580704678</v>
      </c>
      <c r="U74" s="243">
        <f>NFM_emi!U$5</f>
        <v>924.95050436310726</v>
      </c>
      <c r="V74" s="243">
        <f>NFM_emi!V$5</f>
        <v>962.65849113353647</v>
      </c>
      <c r="W74" s="243">
        <f>NFM_emi!W$5</f>
        <v>973.78583601259629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1197.8420080527551</v>
      </c>
      <c r="C75" s="284">
        <f t="shared" si="22"/>
        <v>1223.6365601153996</v>
      </c>
      <c r="D75" s="284">
        <f t="shared" si="22"/>
        <v>1223.0945921883545</v>
      </c>
      <c r="E75" s="284">
        <f t="shared" si="22"/>
        <v>1263.7082009582095</v>
      </c>
      <c r="F75" s="284">
        <f t="shared" si="22"/>
        <v>1264.0890328749679</v>
      </c>
      <c r="G75" s="284">
        <f t="shared" si="22"/>
        <v>1244.730053163205</v>
      </c>
      <c r="H75" s="284">
        <f t="shared" si="22"/>
        <v>964.29664608803591</v>
      </c>
      <c r="I75" s="284">
        <f t="shared" si="22"/>
        <v>1022.3051932979409</v>
      </c>
      <c r="J75" s="284">
        <f t="shared" si="22"/>
        <v>1118.4285154165279</v>
      </c>
      <c r="K75" s="284">
        <f t="shared" si="22"/>
        <v>580.28329020787396</v>
      </c>
      <c r="L75" s="284">
        <f t="shared" si="22"/>
        <v>761.4548980930075</v>
      </c>
      <c r="M75" s="284">
        <f t="shared" si="22"/>
        <v>785.91091639992533</v>
      </c>
      <c r="N75" s="284">
        <f t="shared" si="22"/>
        <v>768.83416843512623</v>
      </c>
      <c r="O75" s="284">
        <f t="shared" si="22"/>
        <v>874.65998001463811</v>
      </c>
      <c r="P75" s="284">
        <f t="shared" si="22"/>
        <v>947.83814929221001</v>
      </c>
      <c r="Q75" s="284">
        <f t="shared" si="22"/>
        <v>967.44760258251927</v>
      </c>
      <c r="R75" s="284">
        <f t="shared" si="22"/>
        <v>1000.4253003265576</v>
      </c>
      <c r="S75" s="284">
        <f t="shared" si="22"/>
        <v>1003.7913558469091</v>
      </c>
      <c r="T75" s="284">
        <f t="shared" si="22"/>
        <v>983.26035760446746</v>
      </c>
      <c r="U75" s="284">
        <f t="shared" si="22"/>
        <v>936.53447606514692</v>
      </c>
      <c r="V75" s="284">
        <f t="shared" si="22"/>
        <v>947.53735198670734</v>
      </c>
      <c r="W75" s="284">
        <f t="shared" si="22"/>
        <v>922.50064831757913</v>
      </c>
      <c r="DA75" s="94"/>
    </row>
    <row r="76" spans="1:105" ht="12" customHeight="1" x14ac:dyDescent="0.25">
      <c r="A76" s="44" t="s">
        <v>44</v>
      </c>
      <c r="B76" s="284">
        <f>NFM_emi!B$34</f>
        <v>1051.7022776292122</v>
      </c>
      <c r="C76" s="284">
        <f>NFM_emi!C$34</f>
        <v>1063.0142770920386</v>
      </c>
      <c r="D76" s="284">
        <f>NFM_emi!D$34</f>
        <v>1060.5325158886101</v>
      </c>
      <c r="E76" s="284">
        <f>NFM_emi!E$34</f>
        <v>1089.9765834528878</v>
      </c>
      <c r="F76" s="284">
        <f>NFM_emi!F$34</f>
        <v>1092.2481106811351</v>
      </c>
      <c r="G76" s="284">
        <f>NFM_emi!G$34</f>
        <v>1064.2986011361895</v>
      </c>
      <c r="H76" s="284">
        <f>NFM_emi!H$34</f>
        <v>813.35259566482887</v>
      </c>
      <c r="I76" s="284">
        <f>NFM_emi!I$34</f>
        <v>868.59937755196927</v>
      </c>
      <c r="J76" s="284">
        <f>NFM_emi!J$34</f>
        <v>971.32763358125339</v>
      </c>
      <c r="K76" s="284">
        <f>NFM_emi!K$34</f>
        <v>466.28181279597152</v>
      </c>
      <c r="L76" s="284">
        <f>NFM_emi!L$34</f>
        <v>641.55476747908745</v>
      </c>
      <c r="M76" s="284">
        <f>NFM_emi!M$34</f>
        <v>674.50939171233722</v>
      </c>
      <c r="N76" s="284">
        <f>NFM_emi!N$34</f>
        <v>648.01679881022187</v>
      </c>
      <c r="O76" s="284">
        <f>NFM_emi!O$34</f>
        <v>769.74553406140421</v>
      </c>
      <c r="P76" s="284">
        <f>NFM_emi!P$34</f>
        <v>834.96880751740935</v>
      </c>
      <c r="Q76" s="284">
        <f>NFM_emi!Q$34</f>
        <v>850.72064570591078</v>
      </c>
      <c r="R76" s="284">
        <f>NFM_emi!R$34</f>
        <v>863.73205762674934</v>
      </c>
      <c r="S76" s="284">
        <f>NFM_emi!S$34</f>
        <v>865.63672533713725</v>
      </c>
      <c r="T76" s="284">
        <f>NFM_emi!T$34</f>
        <v>834.68890638259529</v>
      </c>
      <c r="U76" s="284">
        <f>NFM_emi!U$34</f>
        <v>797.66947273637015</v>
      </c>
      <c r="V76" s="284">
        <f>NFM_emi!V$34</f>
        <v>830.41204096879994</v>
      </c>
      <c r="W76" s="284">
        <f>NFM_emi!W$34</f>
        <v>800.6322100725439</v>
      </c>
      <c r="DA76" s="94"/>
    </row>
    <row r="77" spans="1:105" ht="12" customHeight="1" x14ac:dyDescent="0.25">
      <c r="A77" s="44" t="s">
        <v>81</v>
      </c>
      <c r="B77" s="284">
        <f>NFM_emi!B$72</f>
        <v>146.13973042354289</v>
      </c>
      <c r="C77" s="284">
        <f>NFM_emi!C$72</f>
        <v>160.62228302336089</v>
      </c>
      <c r="D77" s="284">
        <f>NFM_emi!D$72</f>
        <v>162.56207629974429</v>
      </c>
      <c r="E77" s="284">
        <f>NFM_emi!E$72</f>
        <v>173.73161750532171</v>
      </c>
      <c r="F77" s="284">
        <f>NFM_emi!F$72</f>
        <v>171.8409221938328</v>
      </c>
      <c r="G77" s="284">
        <f>NFM_emi!G$72</f>
        <v>180.4314520270155</v>
      </c>
      <c r="H77" s="284">
        <f>NFM_emi!H$72</f>
        <v>150.9440504232071</v>
      </c>
      <c r="I77" s="284">
        <f>NFM_emi!I$72</f>
        <v>153.70581574597171</v>
      </c>
      <c r="J77" s="284">
        <f>NFM_emi!J$72</f>
        <v>147.10088183527449</v>
      </c>
      <c r="K77" s="284">
        <f>NFM_emi!K$72</f>
        <v>114.0014774119024</v>
      </c>
      <c r="L77" s="284">
        <f>NFM_emi!L$72</f>
        <v>119.9001306139201</v>
      </c>
      <c r="M77" s="284">
        <f>NFM_emi!M$72</f>
        <v>111.40152468758809</v>
      </c>
      <c r="N77" s="284">
        <f>NFM_emi!N$72</f>
        <v>120.8173696249043</v>
      </c>
      <c r="O77" s="284">
        <f>NFM_emi!O$72</f>
        <v>104.91444595323389</v>
      </c>
      <c r="P77" s="284">
        <f>NFM_emi!P$72</f>
        <v>112.8693417748007</v>
      </c>
      <c r="Q77" s="284">
        <f>NFM_emi!Q$72</f>
        <v>116.7269568766085</v>
      </c>
      <c r="R77" s="284">
        <f>NFM_emi!R$72</f>
        <v>136.69324269980831</v>
      </c>
      <c r="S77" s="284">
        <f>NFM_emi!S$72</f>
        <v>138.15463050977189</v>
      </c>
      <c r="T77" s="284">
        <f>NFM_emi!T$72</f>
        <v>148.57145122187219</v>
      </c>
      <c r="U77" s="284">
        <f>NFM_emi!U$72</f>
        <v>138.86500332877671</v>
      </c>
      <c r="V77" s="284">
        <f>NFM_emi!V$72</f>
        <v>117.12531101790741</v>
      </c>
      <c r="W77" s="284">
        <f>NFM_emi!W$72</f>
        <v>121.86843824503519</v>
      </c>
      <c r="DA77" s="94"/>
    </row>
    <row r="78" spans="1:105" ht="12" customHeight="1" x14ac:dyDescent="0.25">
      <c r="A78" s="52" t="s">
        <v>45</v>
      </c>
      <c r="B78" s="244">
        <f>NFM_emi!B$115</f>
        <v>2635.3010562592813</v>
      </c>
      <c r="C78" s="244">
        <f>NFM_emi!C$115</f>
        <v>2643.5575294193759</v>
      </c>
      <c r="D78" s="244">
        <f>NFM_emi!D$115</f>
        <v>2657.1005091991055</v>
      </c>
      <c r="E78" s="244">
        <f>NFM_emi!E$115</f>
        <v>2609.4226209323815</v>
      </c>
      <c r="F78" s="244">
        <f>NFM_emi!F$115</f>
        <v>2598.1274597426068</v>
      </c>
      <c r="G78" s="244">
        <f>NFM_emi!G$115</f>
        <v>2468.2065273932803</v>
      </c>
      <c r="H78" s="244">
        <f>NFM_emi!H$115</f>
        <v>2068.2040437550422</v>
      </c>
      <c r="I78" s="244">
        <f>NFM_emi!I$115</f>
        <v>1984.1732220920455</v>
      </c>
      <c r="J78" s="244">
        <f>NFM_emi!J$115</f>
        <v>2023.8286003487738</v>
      </c>
      <c r="K78" s="244">
        <f>NFM_emi!K$115</f>
        <v>1619.3145163045358</v>
      </c>
      <c r="L78" s="244">
        <f>NFM_emi!L$115</f>
        <v>1697.6118537422863</v>
      </c>
      <c r="M78" s="244">
        <f>NFM_emi!M$115</f>
        <v>1327.7097425412042</v>
      </c>
      <c r="N78" s="244">
        <f>NFM_emi!N$115</f>
        <v>1395.887572550477</v>
      </c>
      <c r="O78" s="244">
        <f>NFM_emi!O$115</f>
        <v>1288.0893562546526</v>
      </c>
      <c r="P78" s="244">
        <f>NFM_emi!P$115</f>
        <v>1358.5400205648691</v>
      </c>
      <c r="Q78" s="244">
        <f>NFM_emi!Q$115</f>
        <v>1577.4539159337453</v>
      </c>
      <c r="R78" s="244">
        <f>NFM_emi!R$115</f>
        <v>1579.7570140182322</v>
      </c>
      <c r="S78" s="244">
        <f>NFM_emi!S$115</f>
        <v>1541.5016110137976</v>
      </c>
      <c r="T78" s="244">
        <f>NFM_emi!T$115</f>
        <v>1475.0427463509111</v>
      </c>
      <c r="U78" s="244">
        <f>NFM_emi!U$115</f>
        <v>1466.950073542781</v>
      </c>
      <c r="V78" s="244">
        <f>NFM_emi!V$115</f>
        <v>1401.3396114496381</v>
      </c>
      <c r="W78" s="244">
        <f>NFM_emi!W$115</f>
        <v>1411.2045836605516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680.37774157468243</v>
      </c>
      <c r="C81" s="289">
        <f t="shared" si="23"/>
        <v>624.20611668275444</v>
      </c>
      <c r="D81" s="289">
        <f t="shared" si="23"/>
        <v>613.21672130136903</v>
      </c>
      <c r="E81" s="289">
        <f t="shared" si="23"/>
        <v>518.0848976044598</v>
      </c>
      <c r="F81" s="289">
        <f t="shared" si="23"/>
        <v>400.02353628166338</v>
      </c>
      <c r="G81" s="289">
        <f t="shared" si="23"/>
        <v>404.53763672096142</v>
      </c>
      <c r="H81" s="289">
        <f t="shared" si="23"/>
        <v>392.64122720265891</v>
      </c>
      <c r="I81" s="289">
        <f t="shared" si="23"/>
        <v>456.88083317863902</v>
      </c>
      <c r="J81" s="289">
        <f t="shared" si="23"/>
        <v>442.63060456320187</v>
      </c>
      <c r="K81" s="289">
        <f t="shared" si="23"/>
        <v>489.7584502499754</v>
      </c>
      <c r="L81" s="289">
        <f t="shared" si="23"/>
        <v>388.00985908945057</v>
      </c>
      <c r="M81" s="289">
        <f t="shared" si="23"/>
        <v>271.87690163360605</v>
      </c>
      <c r="N81" s="289">
        <f t="shared" si="23"/>
        <v>358.74193487720862</v>
      </c>
      <c r="O81" s="289">
        <f t="shared" si="23"/>
        <v>294.35565628307</v>
      </c>
      <c r="P81" s="289">
        <f t="shared" si="23"/>
        <v>335.06412591390784</v>
      </c>
      <c r="Q81" s="289">
        <f t="shared" si="23"/>
        <v>354.43577333358633</v>
      </c>
      <c r="R81" s="289">
        <f t="shared" si="23"/>
        <v>359.45012024303378</v>
      </c>
      <c r="S81" s="289">
        <f t="shared" si="23"/>
        <v>343.2310430863626</v>
      </c>
      <c r="T81" s="289">
        <f t="shared" si="23"/>
        <v>375.11558201363323</v>
      </c>
      <c r="U81" s="289">
        <f t="shared" si="23"/>
        <v>353.97582726374367</v>
      </c>
      <c r="V81" s="289">
        <f t="shared" si="23"/>
        <v>347.29724415012373</v>
      </c>
      <c r="W81" s="289">
        <f t="shared" si="23"/>
        <v>355.13518179236314</v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2067.6574040190008</v>
      </c>
      <c r="C82" s="290">
        <f t="shared" si="24"/>
        <v>1984.3680662699303</v>
      </c>
      <c r="D82" s="290">
        <f t="shared" si="24"/>
        <v>1896.8442007725487</v>
      </c>
      <c r="E82" s="290">
        <f t="shared" si="24"/>
        <v>1816.8550098492835</v>
      </c>
      <c r="F82" s="290">
        <f t="shared" si="24"/>
        <v>1940.2398271378547</v>
      </c>
      <c r="G82" s="290">
        <f t="shared" si="24"/>
        <v>2105.7562454797499</v>
      </c>
      <c r="H82" s="290">
        <f t="shared" si="24"/>
        <v>2363.7602355148524</v>
      </c>
      <c r="I82" s="290">
        <f t="shared" si="24"/>
        <v>2551.040072126596</v>
      </c>
      <c r="J82" s="290">
        <f t="shared" si="24"/>
        <v>2637.2200005970208</v>
      </c>
      <c r="K82" s="290">
        <f t="shared" si="24"/>
        <v>3756.8034897171738</v>
      </c>
      <c r="L82" s="290">
        <f t="shared" si="24"/>
        <v>3221.2457039780647</v>
      </c>
      <c r="M82" s="290">
        <f t="shared" si="24"/>
        <v>3402.0557992150498</v>
      </c>
      <c r="N82" s="290">
        <f t="shared" si="24"/>
        <v>3606.6437969568938</v>
      </c>
      <c r="O82" s="290">
        <f t="shared" si="24"/>
        <v>3437.1226127598879</v>
      </c>
      <c r="P82" s="290">
        <f t="shared" si="24"/>
        <v>3209.3015246090222</v>
      </c>
      <c r="Q82" s="290">
        <f t="shared" si="24"/>
        <v>3304.2002756651013</v>
      </c>
      <c r="R82" s="290">
        <f t="shared" si="24"/>
        <v>3047.3067936614161</v>
      </c>
      <c r="S82" s="290">
        <f t="shared" si="24"/>
        <v>2814.5119806269381</v>
      </c>
      <c r="T82" s="290">
        <f t="shared" si="24"/>
        <v>3128.3845337052289</v>
      </c>
      <c r="U82" s="290">
        <f t="shared" si="24"/>
        <v>3005.6307099418837</v>
      </c>
      <c r="V82" s="290">
        <f t="shared" si="24"/>
        <v>3181.7758944695906</v>
      </c>
      <c r="W82" s="290">
        <f t="shared" si="24"/>
        <v>3335.431107689029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847.79529560776427</v>
      </c>
      <c r="C83" s="291">
        <f t="shared" si="25"/>
        <v>857.1231344616557</v>
      </c>
      <c r="D83" s="291">
        <f t="shared" si="25"/>
        <v>832.79467318916909</v>
      </c>
      <c r="E83" s="291">
        <f t="shared" si="25"/>
        <v>889.5028894336757</v>
      </c>
      <c r="F83" s="291">
        <f t="shared" si="25"/>
        <v>925.05254921111282</v>
      </c>
      <c r="G83" s="291">
        <f t="shared" si="25"/>
        <v>1022.7527660447781</v>
      </c>
      <c r="H83" s="291">
        <f t="shared" si="25"/>
        <v>1092.0592571777318</v>
      </c>
      <c r="I83" s="291">
        <f t="shared" si="25"/>
        <v>1297.2918130451526</v>
      </c>
      <c r="J83" s="291">
        <f t="shared" si="25"/>
        <v>1232.4264496667145</v>
      </c>
      <c r="K83" s="291">
        <f t="shared" si="25"/>
        <v>1037.1914781788767</v>
      </c>
      <c r="L83" s="291">
        <f t="shared" si="25"/>
        <v>934.48491561701712</v>
      </c>
      <c r="M83" s="291">
        <f t="shared" si="25"/>
        <v>1252.3561513789828</v>
      </c>
      <c r="N83" s="291">
        <f t="shared" si="25"/>
        <v>1498.8382490786428</v>
      </c>
      <c r="O83" s="291">
        <f t="shared" si="25"/>
        <v>1357.9038786241015</v>
      </c>
      <c r="P83" s="291">
        <f t="shared" si="25"/>
        <v>1318.978688707311</v>
      </c>
      <c r="Q83" s="291">
        <f t="shared" si="25"/>
        <v>1087.8346255217602</v>
      </c>
      <c r="R83" s="291">
        <f t="shared" si="25"/>
        <v>1111.9718661083393</v>
      </c>
      <c r="S83" s="291">
        <f t="shared" si="25"/>
        <v>1034.6094217743512</v>
      </c>
      <c r="T83" s="291">
        <f t="shared" si="25"/>
        <v>1281.2016038333859</v>
      </c>
      <c r="U83" s="291">
        <f t="shared" si="25"/>
        <v>1239.8782159686721</v>
      </c>
      <c r="V83" s="291">
        <f t="shared" si="25"/>
        <v>1016.993945306659</v>
      </c>
      <c r="W83" s="291">
        <f t="shared" si="25"/>
        <v>1105.1813232946306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0.38137648216179049</v>
      </c>
      <c r="C85" s="254">
        <f t="shared" si="26"/>
        <v>0.37933897611259942</v>
      </c>
      <c r="D85" s="254">
        <f t="shared" si="26"/>
        <v>0.36997459193037135</v>
      </c>
      <c r="E85" s="254">
        <f t="shared" si="26"/>
        <v>0.35604503601951648</v>
      </c>
      <c r="F85" s="254">
        <f t="shared" si="26"/>
        <v>0.31067579488841968</v>
      </c>
      <c r="G85" s="254">
        <f t="shared" si="26"/>
        <v>0.31818889948633872</v>
      </c>
      <c r="H85" s="254">
        <f t="shared" si="26"/>
        <v>0.28448489176781633</v>
      </c>
      <c r="I85" s="254">
        <f t="shared" si="26"/>
        <v>0.28271380712964772</v>
      </c>
      <c r="J85" s="254">
        <f t="shared" si="26"/>
        <v>0.29314576251945651</v>
      </c>
      <c r="K85" s="254">
        <f t="shared" si="26"/>
        <v>0.28390808960018926</v>
      </c>
      <c r="L85" s="254">
        <f t="shared" si="26"/>
        <v>0.29149454199001668</v>
      </c>
      <c r="M85" s="254">
        <f t="shared" si="26"/>
        <v>0.24394543761084442</v>
      </c>
      <c r="N85" s="254">
        <f t="shared" si="26"/>
        <v>0.25688254042821174</v>
      </c>
      <c r="O85" s="254">
        <f t="shared" si="26"/>
        <v>0.23669046241522784</v>
      </c>
      <c r="P85" s="254">
        <f t="shared" si="26"/>
        <v>0.24948788934578503</v>
      </c>
      <c r="Q85" s="254">
        <f t="shared" si="26"/>
        <v>0.26082758143553963</v>
      </c>
      <c r="R85" s="254">
        <f t="shared" si="26"/>
        <v>0.2656846651287782</v>
      </c>
      <c r="S85" s="254">
        <f t="shared" si="26"/>
        <v>0.26817211403200836</v>
      </c>
      <c r="T85" s="254">
        <f t="shared" si="26"/>
        <v>0.28781973790068066</v>
      </c>
      <c r="U85" s="254">
        <f t="shared" si="26"/>
        <v>0.28030115190661864</v>
      </c>
      <c r="V85" s="254">
        <f t="shared" si="26"/>
        <v>0.27232039084494725</v>
      </c>
      <c r="W85" s="254">
        <f t="shared" si="26"/>
        <v>0.28787825098586223</v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0.78114282289352099</v>
      </c>
      <c r="C86" s="293">
        <f t="shared" si="27"/>
        <v>0.76422932269644217</v>
      </c>
      <c r="D86" s="293">
        <f t="shared" si="27"/>
        <v>0.72513033969765384</v>
      </c>
      <c r="E86" s="293">
        <f t="shared" si="27"/>
        <v>0.7132876351436086</v>
      </c>
      <c r="F86" s="293">
        <f t="shared" si="27"/>
        <v>0.68703439918450238</v>
      </c>
      <c r="G86" s="293">
        <f t="shared" si="27"/>
        <v>0.69590923594402876</v>
      </c>
      <c r="H86" s="293">
        <f t="shared" si="27"/>
        <v>0.55152339852310206</v>
      </c>
      <c r="I86" s="293">
        <f t="shared" si="27"/>
        <v>0.54803107129423068</v>
      </c>
      <c r="J86" s="293">
        <f t="shared" si="27"/>
        <v>0.63771956498943827</v>
      </c>
      <c r="K86" s="293">
        <f t="shared" si="27"/>
        <v>0.50005087449240615</v>
      </c>
      <c r="L86" s="293">
        <f t="shared" si="27"/>
        <v>0.57707201840029487</v>
      </c>
      <c r="M86" s="293">
        <f t="shared" si="27"/>
        <v>0.55094057047659628</v>
      </c>
      <c r="N86" s="293">
        <f t="shared" si="27"/>
        <v>0.56626320092226812</v>
      </c>
      <c r="O86" s="293">
        <f t="shared" si="27"/>
        <v>0.57953344974458809</v>
      </c>
      <c r="P86" s="293">
        <f t="shared" si="27"/>
        <v>0.60985865359946623</v>
      </c>
      <c r="Q86" s="293">
        <f t="shared" si="27"/>
        <v>0.63353555346359247</v>
      </c>
      <c r="R86" s="293">
        <f t="shared" si="27"/>
        <v>0.60602506040458282</v>
      </c>
      <c r="S86" s="293">
        <f t="shared" si="27"/>
        <v>0.5968466719443194</v>
      </c>
      <c r="T86" s="293">
        <f t="shared" si="27"/>
        <v>0.60381324745863019</v>
      </c>
      <c r="U86" s="293">
        <f t="shared" si="27"/>
        <v>0.57568416516158527</v>
      </c>
      <c r="V86" s="293">
        <f t="shared" si="27"/>
        <v>0.61002866712322068</v>
      </c>
      <c r="W86" s="293">
        <f t="shared" si="27"/>
        <v>0.62989352486295791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1.3093925887554803</v>
      </c>
      <c r="C87" s="293">
        <f t="shared" si="28"/>
        <v>1.31166818220784</v>
      </c>
      <c r="D87" s="293">
        <f t="shared" si="28"/>
        <v>1.2792882646373533</v>
      </c>
      <c r="E87" s="293">
        <f t="shared" si="28"/>
        <v>1.2668484820550576</v>
      </c>
      <c r="F87" s="293">
        <f t="shared" si="28"/>
        <v>1.2311239321547822</v>
      </c>
      <c r="G87" s="293">
        <f t="shared" si="28"/>
        <v>1.2755076922241355</v>
      </c>
      <c r="H87" s="293">
        <f t="shared" si="28"/>
        <v>1.1682110530267338</v>
      </c>
      <c r="I87" s="293">
        <f t="shared" si="28"/>
        <v>1.1709618788774816</v>
      </c>
      <c r="J87" s="293">
        <f t="shared" si="28"/>
        <v>1.2141696097189199</v>
      </c>
      <c r="K87" s="293">
        <f t="shared" si="28"/>
        <v>1.1759084333447494</v>
      </c>
      <c r="L87" s="293">
        <f t="shared" si="28"/>
        <v>1.2195930928428973</v>
      </c>
      <c r="M87" s="293">
        <f t="shared" si="28"/>
        <v>1.1464834617984168</v>
      </c>
      <c r="N87" s="293">
        <f t="shared" si="28"/>
        <v>1.2072846580370551</v>
      </c>
      <c r="O87" s="293">
        <f t="shared" si="28"/>
        <v>1.1123868656128348</v>
      </c>
      <c r="P87" s="293">
        <f t="shared" si="28"/>
        <v>1.1308754153683329</v>
      </c>
      <c r="Q87" s="293">
        <f t="shared" si="28"/>
        <v>1.1822758221607323</v>
      </c>
      <c r="R87" s="293">
        <f t="shared" si="28"/>
        <v>1.2042919470855658</v>
      </c>
      <c r="S87" s="293">
        <f t="shared" si="28"/>
        <v>1.2155670226775088</v>
      </c>
      <c r="T87" s="293">
        <f t="shared" si="28"/>
        <v>1.2403673849787331</v>
      </c>
      <c r="U87" s="293">
        <f t="shared" si="28"/>
        <v>1.2079658237925064</v>
      </c>
      <c r="V87" s="293">
        <f t="shared" si="28"/>
        <v>1.1735725059456912</v>
      </c>
      <c r="W87" s="293">
        <f t="shared" si="28"/>
        <v>1.2406195487913434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0.18712872724738519</v>
      </c>
      <c r="C88" s="293">
        <f t="shared" si="29"/>
        <v>0.19158078712572163</v>
      </c>
      <c r="D88" s="293">
        <f t="shared" si="29"/>
        <v>0.18203896885024723</v>
      </c>
      <c r="E88" s="293">
        <f t="shared" si="29"/>
        <v>0.17566682822817509</v>
      </c>
      <c r="F88" s="293">
        <f t="shared" si="29"/>
        <v>0.17071310372224166</v>
      </c>
      <c r="G88" s="293">
        <f t="shared" si="29"/>
        <v>0.17308276843796969</v>
      </c>
      <c r="H88" s="293">
        <f t="shared" si="29"/>
        <v>0.15195154604801464</v>
      </c>
      <c r="I88" s="293">
        <f t="shared" si="29"/>
        <v>0.14779091464821559</v>
      </c>
      <c r="J88" s="293">
        <f t="shared" si="29"/>
        <v>0.15324430316249552</v>
      </c>
      <c r="K88" s="293">
        <f t="shared" si="29"/>
        <v>0.14841523540729576</v>
      </c>
      <c r="L88" s="293">
        <f t="shared" si="29"/>
        <v>0.15392881864154789</v>
      </c>
      <c r="M88" s="293">
        <f t="shared" si="29"/>
        <v>0.14470141385872501</v>
      </c>
      <c r="N88" s="293">
        <f t="shared" si="29"/>
        <v>0.15237533097413794</v>
      </c>
      <c r="O88" s="293">
        <f t="shared" si="29"/>
        <v>0.14039797134060591</v>
      </c>
      <c r="P88" s="293">
        <f t="shared" si="29"/>
        <v>0.14798903673925234</v>
      </c>
      <c r="Q88" s="293">
        <f t="shared" si="29"/>
        <v>0.15471541577786227</v>
      </c>
      <c r="R88" s="293">
        <f t="shared" si="29"/>
        <v>0.15339437297097608</v>
      </c>
      <c r="S88" s="293">
        <f t="shared" si="29"/>
        <v>0.15084904035420904</v>
      </c>
      <c r="T88" s="293">
        <f t="shared" si="29"/>
        <v>0.16190099188365065</v>
      </c>
      <c r="U88" s="293">
        <f t="shared" si="29"/>
        <v>0.15305379333986435</v>
      </c>
      <c r="V88" s="293">
        <f t="shared" si="29"/>
        <v>0.14869603117613694</v>
      </c>
      <c r="W88" s="293">
        <f t="shared" si="29"/>
        <v>0.1571911425755057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0.43476918966444128</v>
      </c>
      <c r="C89" s="255">
        <f t="shared" si="30"/>
        <v>0.4451129700882932</v>
      </c>
      <c r="D89" s="255">
        <f t="shared" si="30"/>
        <v>0.43412488523839371</v>
      </c>
      <c r="E89" s="255">
        <f t="shared" si="30"/>
        <v>0.439822213772596</v>
      </c>
      <c r="F89" s="255">
        <f t="shared" si="30"/>
        <v>0.42741942776800601</v>
      </c>
      <c r="G89" s="255">
        <f t="shared" si="30"/>
        <v>0.42182954623673835</v>
      </c>
      <c r="H89" s="255">
        <f t="shared" si="30"/>
        <v>0.38634493653874119</v>
      </c>
      <c r="I89" s="255">
        <f t="shared" si="30"/>
        <v>0.38725467595267871</v>
      </c>
      <c r="J89" s="255">
        <f t="shared" si="30"/>
        <v>0.3837526424317409</v>
      </c>
      <c r="K89" s="255">
        <f t="shared" si="30"/>
        <v>0.37165974583920136</v>
      </c>
      <c r="L89" s="255">
        <f t="shared" si="30"/>
        <v>0.38546679831519481</v>
      </c>
      <c r="M89" s="255">
        <f t="shared" si="30"/>
        <v>0.36235963612306593</v>
      </c>
      <c r="N89" s="255">
        <f t="shared" si="30"/>
        <v>0.38157657215310664</v>
      </c>
      <c r="O89" s="255">
        <f t="shared" si="30"/>
        <v>0.35158300427574579</v>
      </c>
      <c r="P89" s="255">
        <f t="shared" si="30"/>
        <v>0.37059246397822981</v>
      </c>
      <c r="Q89" s="255">
        <f t="shared" si="30"/>
        <v>0.36622434268707621</v>
      </c>
      <c r="R89" s="255">
        <f t="shared" si="30"/>
        <v>0.37304410566284146</v>
      </c>
      <c r="S89" s="255">
        <f t="shared" si="30"/>
        <v>0.35499528080458503</v>
      </c>
      <c r="T89" s="255">
        <f t="shared" si="30"/>
        <v>0.38100400202296519</v>
      </c>
      <c r="U89" s="255">
        <f t="shared" si="30"/>
        <v>0.371051205268352</v>
      </c>
      <c r="V89" s="255">
        <f t="shared" si="30"/>
        <v>0.36048660005446276</v>
      </c>
      <c r="W89" s="255">
        <f t="shared" si="30"/>
        <v>0.38108145925292286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0.16922759611339938</v>
      </c>
      <c r="C91" s="254">
        <f>IF(NFM_ued!C$5=0,"",NFM_ued!C$5/C$11)</f>
        <v>0.16858145567017455</v>
      </c>
      <c r="D91" s="254">
        <f>IF(NFM_ued!D$5=0,"",NFM_ued!D$5/D$11)</f>
        <v>0.16444269093381986</v>
      </c>
      <c r="E91" s="254">
        <f>IF(NFM_ued!E$5=0,"",NFM_ued!E$5/E$11)</f>
        <v>0.15746910098614336</v>
      </c>
      <c r="F91" s="254">
        <f>IF(NFM_ued!F$5=0,"",NFM_ued!F$5/F$11)</f>
        <v>0.1397962227880217</v>
      </c>
      <c r="G91" s="254">
        <f>IF(NFM_ued!G$5=0,"",NFM_ued!G$5/G$11)</f>
        <v>0.14344052216691969</v>
      </c>
      <c r="H91" s="254">
        <f>IF(NFM_ued!H$5=0,"",NFM_ued!H$5/H$11)</f>
        <v>0.13179996010497511</v>
      </c>
      <c r="I91" s="254">
        <f>IF(NFM_ued!I$5=0,"",NFM_ued!I$5/I$11)</f>
        <v>0.13152947028813683</v>
      </c>
      <c r="J91" s="254">
        <f>IF(NFM_ued!J$5=0,"",NFM_ued!J$5/J$11)</f>
        <v>0.13464054417158192</v>
      </c>
      <c r="K91" s="254">
        <f>IF(NFM_ued!K$5=0,"",NFM_ued!K$5/K$11)</f>
        <v>0.13018328853713698</v>
      </c>
      <c r="L91" s="254">
        <f>IF(NFM_ued!L$5=0,"",NFM_ued!L$5/L$11)</f>
        <v>0.13611351077147138</v>
      </c>
      <c r="M91" s="254">
        <f>IF(NFM_ued!M$5=0,"",NFM_ued!M$5/M$11)</f>
        <v>0.11837299269008816</v>
      </c>
      <c r="N91" s="254">
        <f>IF(NFM_ued!N$5=0,"",NFM_ued!N$5/N$11)</f>
        <v>0.12632676238114363</v>
      </c>
      <c r="O91" s="254">
        <f>IF(NFM_ued!O$5=0,"",NFM_ued!O$5/O$11)</f>
        <v>0.11647588716368142</v>
      </c>
      <c r="P91" s="254">
        <f>IF(NFM_ued!P$5=0,"",NFM_ued!P$5/P$11)</f>
        <v>0.12278239521532151</v>
      </c>
      <c r="Q91" s="254">
        <f>IF(NFM_ued!Q$5=0,"",NFM_ued!Q$5/Q$11)</f>
        <v>0.12841500859863572</v>
      </c>
      <c r="R91" s="254">
        <f>IF(NFM_ued!R$5=0,"",NFM_ued!R$5/R$11)</f>
        <v>0.13089225483437586</v>
      </c>
      <c r="S91" s="254">
        <f>IF(NFM_ued!S$5=0,"",NFM_ued!S$5/S$11)</f>
        <v>0.13229925396346526</v>
      </c>
      <c r="T91" s="254">
        <f>IF(NFM_ued!T$5=0,"",NFM_ued!T$5/T$11)</f>
        <v>0.14233287839131636</v>
      </c>
      <c r="U91" s="254">
        <f>IF(NFM_ued!U$5=0,"",NFM_ued!U$5/U$11)</f>
        <v>0.13869212689199514</v>
      </c>
      <c r="V91" s="254">
        <f>IF(NFM_ued!V$5=0,"",NFM_ued!V$5/V$11)</f>
        <v>0.13389353556434452</v>
      </c>
      <c r="W91" s="254">
        <f>IF(NFM_ued!W$5=0,"",NFM_ued!W$5/W$11)</f>
        <v>0.14205528735449341</v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0.43542259733114486</v>
      </c>
      <c r="C92" s="293">
        <f>IF(SUM(NFM_ued!C$34,NFM_ued!C$72)=0,"",SUM(NFM_ued!C$34,NFM_ued!C$72)/C$12)</f>
        <v>0.42625119503958031</v>
      </c>
      <c r="D92" s="293">
        <f>IF(SUM(NFM_ued!D$34,NFM_ued!D$72)=0,"",SUM(NFM_ued!D$34,NFM_ued!D$72)/D$12)</f>
        <v>0.40437624859260807</v>
      </c>
      <c r="E92" s="293">
        <f>IF(SUM(NFM_ued!E$34,NFM_ued!E$72)=0,"",SUM(NFM_ued!E$34,NFM_ued!E$72)/E$12)</f>
        <v>0.39879336970756435</v>
      </c>
      <c r="F92" s="293">
        <f>IF(SUM(NFM_ued!F$34,NFM_ued!F$72)=0,"",SUM(NFM_ued!F$34,NFM_ued!F$72)/F$12)</f>
        <v>0.38415131946117453</v>
      </c>
      <c r="G92" s="293">
        <f>IF(SUM(NFM_ued!G$34,NFM_ued!G$72)=0,"",SUM(NFM_ued!G$34,NFM_ued!G$72)/G$12)</f>
        <v>0.38901944789553761</v>
      </c>
      <c r="H92" s="293">
        <f>IF(SUM(NFM_ued!H$34,NFM_ued!H$72)=0,"",SUM(NFM_ued!H$34,NFM_ued!H$72)/H$12)</f>
        <v>0.30875457327428907</v>
      </c>
      <c r="I92" s="293">
        <f>IF(SUM(NFM_ued!I$34,NFM_ued!I$72)=0,"",SUM(NFM_ued!I$34,NFM_ued!I$72)/I$12)</f>
        <v>0.30761564470618052</v>
      </c>
      <c r="J92" s="293">
        <f>IF(SUM(NFM_ued!J$34,NFM_ued!J$72)=0,"",SUM(NFM_ued!J$34,NFM_ued!J$72)/J$12)</f>
        <v>0.35835531123217146</v>
      </c>
      <c r="K92" s="293">
        <f>IF(SUM(NFM_ued!K$34,NFM_ued!K$72)=0,"",SUM(NFM_ued!K$34,NFM_ued!K$72)/K$12)</f>
        <v>0.27900248971228486</v>
      </c>
      <c r="L92" s="293">
        <f>IF(SUM(NFM_ued!L$34,NFM_ued!L$72)=0,"",SUM(NFM_ued!L$34,NFM_ued!L$72)/L$12)</f>
        <v>0.32349167534614681</v>
      </c>
      <c r="M92" s="293">
        <f>IF(SUM(NFM_ued!M$34,NFM_ued!M$72)=0,"",SUM(NFM_ued!M$34,NFM_ued!M$72)/M$12)</f>
        <v>0.30967330713429292</v>
      </c>
      <c r="N92" s="293">
        <f>IF(SUM(NFM_ued!N$34,NFM_ued!N$72)=0,"",SUM(NFM_ued!N$34,NFM_ued!N$72)/N$12)</f>
        <v>0.3177020217871443</v>
      </c>
      <c r="O92" s="293">
        <f>IF(SUM(NFM_ued!O$34,NFM_ued!O$72)=0,"",SUM(NFM_ued!O$34,NFM_ued!O$72)/O$12)</f>
        <v>0.32602753652600602</v>
      </c>
      <c r="P92" s="293">
        <f>IF(SUM(NFM_ued!P$34,NFM_ued!P$72)=0,"",SUM(NFM_ued!P$34,NFM_ued!P$72)/P$12)</f>
        <v>0.35053719057215116</v>
      </c>
      <c r="Q92" s="293">
        <f>IF(SUM(NFM_ued!Q$34,NFM_ued!Q$72)=0,"",SUM(NFM_ued!Q$34,NFM_ued!Q$72)/Q$12)</f>
        <v>0.3645909293360432</v>
      </c>
      <c r="R92" s="293">
        <f>IF(SUM(NFM_ued!R$34,NFM_ued!R$72)=0,"",SUM(NFM_ued!R$34,NFM_ued!R$72)/R$12)</f>
        <v>0.34875876609283374</v>
      </c>
      <c r="S92" s="293">
        <f>IF(SUM(NFM_ued!S$34,NFM_ued!S$72)=0,"",SUM(NFM_ued!S$34,NFM_ued!S$72)/S$12)</f>
        <v>0.3443173856486163</v>
      </c>
      <c r="T92" s="293">
        <f>IF(SUM(NFM_ued!T$34,NFM_ued!T$72)=0,"",SUM(NFM_ued!T$34,NFM_ued!T$72)/T$12)</f>
        <v>0.35587580426385618</v>
      </c>
      <c r="U92" s="293">
        <f>IF(SUM(NFM_ued!U$34,NFM_ued!U$72)=0,"",SUM(NFM_ued!U$34,NFM_ued!U$72)/U$12)</f>
        <v>0.34103999236932081</v>
      </c>
      <c r="V92" s="293">
        <f>IF(SUM(NFM_ued!V$34,NFM_ued!V$72)=0,"",SUM(NFM_ued!V$34,NFM_ued!V$72)/V$12)</f>
        <v>0.36223155476560265</v>
      </c>
      <c r="W92" s="293">
        <f>IF(SUM(NFM_ued!W$34,NFM_ued!W$72)=0,"",SUM(NFM_ued!W$34,NFM_ued!W$72)/W$12)</f>
        <v>0.37388677346648619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0.73986895570951527</v>
      </c>
      <c r="C93" s="293">
        <f>IF(NFM_ued!C$34=0,"",NFM_ued!C$34/C$13)</f>
        <v>0.74250953405225062</v>
      </c>
      <c r="D93" s="293">
        <f>IF(NFM_ued!D$34=0,"",NFM_ued!D$34/D$13)</f>
        <v>0.72423337866020143</v>
      </c>
      <c r="E93" s="293">
        <f>IF(NFM_ued!E$34=0,"",NFM_ued!E$34/E$13)</f>
        <v>0.71904568558950455</v>
      </c>
      <c r="F93" s="293">
        <f>IF(NFM_ued!F$34=0,"",NFM_ued!F$34/F$13)</f>
        <v>0.69901647001268952</v>
      </c>
      <c r="G93" s="293">
        <f>IF(NFM_ued!G$34=0,"",NFM_ued!G$34/G$13)</f>
        <v>0.72405047164592728</v>
      </c>
      <c r="H93" s="293">
        <f>IF(NFM_ued!H$34=0,"",NFM_ued!H$34/H$13)</f>
        <v>0.66504881355749945</v>
      </c>
      <c r="I93" s="293">
        <f>IF(NFM_ued!I$34=0,"",NFM_ued!I$34/I$13)</f>
        <v>0.66692254922286742</v>
      </c>
      <c r="J93" s="293">
        <f>IF(NFM_ued!J$34=0,"",NFM_ued!J$34/J$13)</f>
        <v>0.69060914770023596</v>
      </c>
      <c r="K93" s="293">
        <f>IF(NFM_ued!K$34=0,"",NFM_ued!K$34/K$13)</f>
        <v>0.66870152762969248</v>
      </c>
      <c r="L93" s="293">
        <f>IF(NFM_ued!L$34=0,"",NFM_ued!L$34/L$13)</f>
        <v>0.69393916889971718</v>
      </c>
      <c r="M93" s="293">
        <f>IF(NFM_ued!M$34=0,"",NFM_ued!M$34/M$13)</f>
        <v>0.65338035411559736</v>
      </c>
      <c r="N93" s="293">
        <f>IF(NFM_ued!N$34=0,"",NFM_ued!N$34/N$13)</f>
        <v>0.68752277071308399</v>
      </c>
      <c r="O93" s="293">
        <f>IF(NFM_ued!O$34=0,"",NFM_ued!O$34/O$13)</f>
        <v>0.63342408615822787</v>
      </c>
      <c r="P93" s="293">
        <f>IF(NFM_ued!P$34=0,"",NFM_ued!P$34/P$13)</f>
        <v>0.65965193244848985</v>
      </c>
      <c r="Q93" s="293">
        <f>IF(NFM_ued!Q$34=0,"",NFM_ued!Q$34/Q$13)</f>
        <v>0.69030918111163342</v>
      </c>
      <c r="R93" s="293">
        <f>IF(NFM_ued!R$34=0,"",NFM_ued!R$34/R$13)</f>
        <v>0.70298434635830243</v>
      </c>
      <c r="S93" s="293">
        <f>IF(NFM_ued!S$34=0,"",NFM_ued!S$34/S$13)</f>
        <v>0.70989987832555013</v>
      </c>
      <c r="T93" s="293">
        <f>IF(NFM_ued!T$34=0,"",NFM_ued!T$34/T$13)</f>
        <v>0.74361771422912215</v>
      </c>
      <c r="U93" s="293">
        <f>IF(NFM_ued!U$34=0,"",NFM_ued!U$34/U$13)</f>
        <v>0.72662917286994011</v>
      </c>
      <c r="V93" s="293">
        <f>IF(NFM_ued!V$34=0,"",NFM_ued!V$34/V$13)</f>
        <v>0.7059093822915169</v>
      </c>
      <c r="W93" s="293">
        <f>IF(NFM_ued!W$34=0,"",NFM_ued!W$34/W$13)</f>
        <v>0.74644648483808462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9.3074261502170574E-2</v>
      </c>
      <c r="C94" s="293">
        <f>IF(NFM_ued!C$72=0,"",NFM_ued!C$72/C$14)</f>
        <v>9.5429092167170951E-2</v>
      </c>
      <c r="D94" s="293">
        <f>IF(NFM_ued!D$72=0,"",NFM_ued!D$72/D$14)</f>
        <v>9.0906677147556819E-2</v>
      </c>
      <c r="E94" s="293">
        <f>IF(NFM_ued!E$72=0,"",NFM_ued!E$72/E$14)</f>
        <v>8.7762867023679608E-2</v>
      </c>
      <c r="F94" s="293">
        <f>IF(NFM_ued!F$72=0,"",NFM_ued!F$72/F$14)</f>
        <v>8.5355675403897144E-2</v>
      </c>
      <c r="G94" s="293">
        <f>IF(NFM_ued!G$72=0,"",NFM_ued!G$72/G$14)</f>
        <v>8.680489788351603E-2</v>
      </c>
      <c r="H94" s="293">
        <f>IF(NFM_ued!H$72=0,"",NFM_ued!H$72/H$14)</f>
        <v>7.7900025471227957E-2</v>
      </c>
      <c r="I94" s="293">
        <f>IF(NFM_ued!I$72=0,"",NFM_ued!I$72/I$14)</f>
        <v>7.6756855901559853E-2</v>
      </c>
      <c r="J94" s="293">
        <f>IF(NFM_ued!J$72=0,"",NFM_ued!J$72/J$14)</f>
        <v>7.9113829879851161E-2</v>
      </c>
      <c r="K94" s="293">
        <f>IF(NFM_ued!K$72=0,"",NFM_ued!K$72/K$14)</f>
        <v>7.6249604205417029E-2</v>
      </c>
      <c r="L94" s="293">
        <f>IF(NFM_ued!L$72=0,"",NFM_ued!L$72/L$14)</f>
        <v>7.9527167410199717E-2</v>
      </c>
      <c r="M94" s="293">
        <f>IF(NFM_ued!M$72=0,"",NFM_ued!M$72/M$14)</f>
        <v>7.5219562619941671E-2</v>
      </c>
      <c r="N94" s="293">
        <f>IF(NFM_ued!N$72=0,"",NFM_ued!N$72/N$14)</f>
        <v>7.8920120905828853E-2</v>
      </c>
      <c r="O94" s="293">
        <f>IF(NFM_ued!O$72=0,"",NFM_ued!O$72/O$14)</f>
        <v>7.2695706678345892E-2</v>
      </c>
      <c r="P94" s="293">
        <f>IF(NFM_ued!P$72=0,"",NFM_ued!P$72/P$14)</f>
        <v>7.6513938591623865E-2</v>
      </c>
      <c r="Q94" s="293">
        <f>IF(NFM_ued!Q$72=0,"",NFM_ued!Q$72/Q$14)</f>
        <v>8.0375487060891079E-2</v>
      </c>
      <c r="R94" s="293">
        <f>IF(NFM_ued!R$72=0,"",NFM_ued!R$72/R$14)</f>
        <v>8.0762372724629883E-2</v>
      </c>
      <c r="S94" s="293">
        <f>IF(NFM_ued!S$72=0,"",NFM_ued!S$72/S$14)</f>
        <v>8.0791342434574795E-2</v>
      </c>
      <c r="T94" s="293">
        <f>IF(NFM_ued!T$72=0,"",NFM_ued!T$72/T$14)</f>
        <v>8.6695396952011478E-2</v>
      </c>
      <c r="U94" s="293">
        <f>IF(NFM_ued!U$72=0,"",NFM_ued!U$72/U$14)</f>
        <v>8.3304066455748865E-2</v>
      </c>
      <c r="V94" s="293">
        <f>IF(NFM_ued!V$72=0,"",NFM_ued!V$72/V$14)</f>
        <v>8.0887341296091139E-2</v>
      </c>
      <c r="W94" s="293">
        <f>IF(NFM_ued!W$72=0,"",NFM_ued!W$72/W$14)</f>
        <v>8.5525288594947402E-2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0.18260297984388163</v>
      </c>
      <c r="C95" s="255">
        <f>IF(NFM_ued!C$115=0,"",NFM_ued!C$115/C$15)</f>
        <v>0.18721470861045511</v>
      </c>
      <c r="D95" s="255">
        <f>IF(NFM_ued!D$115=0,"",NFM_ued!D$115/D$15)</f>
        <v>0.18265874689811576</v>
      </c>
      <c r="E95" s="255">
        <f>IF(NFM_ued!E$115=0,"",NFM_ued!E$115/E$15)</f>
        <v>0.18483030710994094</v>
      </c>
      <c r="F95" s="255">
        <f>IF(NFM_ued!F$115=0,"",NFM_ued!F$115/F$15)</f>
        <v>0.17983504906930359</v>
      </c>
      <c r="G95" s="255">
        <f>IF(NFM_ued!G$115=0,"",NFM_ued!G$115/G$15)</f>
        <v>0.17867864199165789</v>
      </c>
      <c r="H95" s="255">
        <f>IF(NFM_ued!H$115=0,"",NFM_ued!H$115/H$15)</f>
        <v>0.16588623366867139</v>
      </c>
      <c r="I95" s="255">
        <f>IF(NFM_ued!I$115=0,"",NFM_ued!I$115/I$15)</f>
        <v>0.16686911512479957</v>
      </c>
      <c r="J95" s="255">
        <f>IF(NFM_ued!J$115=0,"",NFM_ued!J$115/J$15)</f>
        <v>0.16705849641670989</v>
      </c>
      <c r="K95" s="255">
        <f>IF(NFM_ued!K$115=0,"",NFM_ued!K$115/K$15)</f>
        <v>0.16073256093818</v>
      </c>
      <c r="L95" s="255">
        <f>IF(NFM_ued!L$115=0,"",NFM_ued!L$115/L$15)</f>
        <v>0.16741308425200421</v>
      </c>
      <c r="M95" s="255">
        <f>IF(NFM_ued!M$115=0,"",NFM_ued!M$115/M$15)</f>
        <v>0.15831461229774968</v>
      </c>
      <c r="N95" s="255">
        <f>IF(NFM_ued!N$115=0,"",NFM_ued!N$115/N$15)</f>
        <v>0.16590467198726636</v>
      </c>
      <c r="O95" s="255">
        <f>IF(NFM_ued!O$115=0,"",NFM_ued!O$115/O$15)</f>
        <v>0.15276871867331779</v>
      </c>
      <c r="P95" s="255">
        <f>IF(NFM_ued!P$115=0,"",NFM_ued!P$115/P$15)</f>
        <v>0.16080432935266134</v>
      </c>
      <c r="Q95" s="255">
        <f>IF(NFM_ued!Q$115=0,"",NFM_ued!Q$115/Q$15)</f>
        <v>0.1641274787876906</v>
      </c>
      <c r="R95" s="255">
        <f>IF(NFM_ued!R$115=0,"",NFM_ued!R$115/R$15)</f>
        <v>0.16704607348317582</v>
      </c>
      <c r="S95" s="255">
        <f>IF(NFM_ued!S$115=0,"",NFM_ued!S$115/S$15)</f>
        <v>0.16363405629383426</v>
      </c>
      <c r="T95" s="255">
        <f>IF(NFM_ued!T$115=0,"",NFM_ued!T$115/T$15)</f>
        <v>0.17554014611454782</v>
      </c>
      <c r="U95" s="255">
        <f>IF(NFM_ued!U$115=0,"",NFM_ued!U$115/U$15)</f>
        <v>0.1710935406879627</v>
      </c>
      <c r="V95" s="255">
        <f>IF(NFM_ued!V$115=0,"",NFM_ued!V$115/V$15)</f>
        <v>0.16639303086982235</v>
      </c>
      <c r="W95" s="255">
        <f>IF(NFM_ued!W$115=0,"",NFM_ued!W$115/W$15)</f>
        <v>0.17565772526996615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1.6423046694001162</v>
      </c>
      <c r="C96" s="294">
        <f t="shared" si="31"/>
        <v>1.6258095791188918</v>
      </c>
      <c r="D96" s="294">
        <f t="shared" si="31"/>
        <v>1.6462739114517178</v>
      </c>
      <c r="E96" s="294">
        <f t="shared" si="31"/>
        <v>1.7447186423976644</v>
      </c>
      <c r="F96" s="294">
        <f t="shared" si="31"/>
        <v>1.739331598108619</v>
      </c>
      <c r="G96" s="294">
        <f t="shared" si="31"/>
        <v>1.718301354712557</v>
      </c>
      <c r="H96" s="294">
        <f t="shared" si="31"/>
        <v>1.5996135235901483</v>
      </c>
      <c r="I96" s="294">
        <f t="shared" si="31"/>
        <v>1.5718856679063535</v>
      </c>
      <c r="J96" s="294">
        <f t="shared" si="31"/>
        <v>1.6163721464181811</v>
      </c>
      <c r="K96" s="294">
        <f t="shared" si="31"/>
        <v>1.6149911087551365</v>
      </c>
      <c r="L96" s="294">
        <f t="shared" si="31"/>
        <v>1.5112724867076286</v>
      </c>
      <c r="M96" s="294">
        <f t="shared" si="31"/>
        <v>1.5748627906003778</v>
      </c>
      <c r="N96" s="294">
        <f t="shared" si="31"/>
        <v>1.5586412103802409</v>
      </c>
      <c r="O96" s="294">
        <f t="shared" si="31"/>
        <v>1.6005827158102817</v>
      </c>
      <c r="P96" s="294">
        <f t="shared" si="31"/>
        <v>1.591325823353845</v>
      </c>
      <c r="Q96" s="294">
        <f t="shared" si="31"/>
        <v>1.4918685115209716</v>
      </c>
      <c r="R96" s="294">
        <f t="shared" si="31"/>
        <v>1.486735864545464</v>
      </c>
      <c r="S96" s="294">
        <f t="shared" si="31"/>
        <v>1.4682389344327667</v>
      </c>
      <c r="T96" s="294">
        <f t="shared" si="31"/>
        <v>1.4732052284806239</v>
      </c>
      <c r="U96" s="294">
        <f t="shared" si="31"/>
        <v>1.4744192973297785</v>
      </c>
      <c r="V96" s="294">
        <f t="shared" si="31"/>
        <v>1.517795483383493</v>
      </c>
      <c r="W96" s="294">
        <f t="shared" si="31"/>
        <v>1.4851646525587427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1.9950458142977059</v>
      </c>
      <c r="C97" s="257">
        <f t="shared" si="32"/>
        <v>1.9864547902320249</v>
      </c>
      <c r="D97" s="257">
        <f t="shared" si="32"/>
        <v>1.9803580895727926</v>
      </c>
      <c r="E97" s="257">
        <f t="shared" si="32"/>
        <v>2.2199017755162198</v>
      </c>
      <c r="F97" s="257">
        <f t="shared" si="32"/>
        <v>2.1836935636171613</v>
      </c>
      <c r="G97" s="257">
        <f t="shared" si="32"/>
        <v>2.2059144892010081</v>
      </c>
      <c r="H97" s="257">
        <f t="shared" si="32"/>
        <v>1.8025775005420206</v>
      </c>
      <c r="I97" s="257">
        <f t="shared" si="32"/>
        <v>1.7949674407287906</v>
      </c>
      <c r="J97" s="257">
        <f t="shared" si="32"/>
        <v>2.0796494160098677</v>
      </c>
      <c r="K97" s="257">
        <f t="shared" si="32"/>
        <v>2.0491762149634996</v>
      </c>
      <c r="L97" s="257">
        <f t="shared" si="32"/>
        <v>1.7778853107516144</v>
      </c>
      <c r="M97" s="257">
        <f t="shared" si="32"/>
        <v>1.853325975893541</v>
      </c>
      <c r="N97" s="257">
        <f t="shared" si="32"/>
        <v>1.8235194134204302</v>
      </c>
      <c r="O97" s="257">
        <f t="shared" si="32"/>
        <v>1.8208545665304408</v>
      </c>
      <c r="P97" s="257">
        <f t="shared" si="32"/>
        <v>1.8466143800150643</v>
      </c>
      <c r="Q97" s="257">
        <f t="shared" si="32"/>
        <v>1.8180939757859498</v>
      </c>
      <c r="R97" s="257">
        <f t="shared" si="32"/>
        <v>1.8091422201264562</v>
      </c>
      <c r="S97" s="257">
        <f t="shared" si="32"/>
        <v>1.7848653944081139</v>
      </c>
      <c r="T97" s="257">
        <f t="shared" si="32"/>
        <v>1.7614994624086802</v>
      </c>
      <c r="U97" s="257">
        <f t="shared" si="32"/>
        <v>1.7367608074979739</v>
      </c>
      <c r="V97" s="257">
        <f t="shared" si="32"/>
        <v>1.8605377371207372</v>
      </c>
      <c r="W97" s="257">
        <f t="shared" si="32"/>
        <v>1.7809082939314027</v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1.2613113796520616</v>
      </c>
      <c r="C98" s="295">
        <f t="shared" si="33"/>
        <v>1.256288106670238</v>
      </c>
      <c r="D98" s="295">
        <f t="shared" si="33"/>
        <v>1.2787966170953387</v>
      </c>
      <c r="E98" s="295">
        <f t="shared" si="33"/>
        <v>1.3209783122328116</v>
      </c>
      <c r="F98" s="295">
        <f t="shared" si="33"/>
        <v>1.3414462873609403</v>
      </c>
      <c r="G98" s="295">
        <f t="shared" si="33"/>
        <v>1.3091829689791403</v>
      </c>
      <c r="H98" s="295">
        <f t="shared" si="33"/>
        <v>1.3334460675284028</v>
      </c>
      <c r="I98" s="295">
        <f t="shared" si="33"/>
        <v>1.3242579647278538</v>
      </c>
      <c r="J98" s="295">
        <f t="shared" si="33"/>
        <v>1.3218480594521127</v>
      </c>
      <c r="K98" s="295">
        <f t="shared" si="33"/>
        <v>1.3612219353063497</v>
      </c>
      <c r="L98" s="295">
        <f t="shared" si="33"/>
        <v>1.3017906245792281</v>
      </c>
      <c r="M98" s="295">
        <f t="shared" si="33"/>
        <v>1.3375779759285813</v>
      </c>
      <c r="N98" s="295">
        <f t="shared" si="33"/>
        <v>1.2992659169325167</v>
      </c>
      <c r="O98" s="295">
        <f t="shared" si="33"/>
        <v>1.3859031067413545</v>
      </c>
      <c r="P98" s="295">
        <f t="shared" si="33"/>
        <v>1.3753921788791699</v>
      </c>
      <c r="Q98" s="295">
        <f t="shared" si="33"/>
        <v>1.3152982456887696</v>
      </c>
      <c r="R98" s="295">
        <f t="shared" si="33"/>
        <v>1.2998413900972212</v>
      </c>
      <c r="S98" s="295">
        <f t="shared" si="33"/>
        <v>1.2809021328112364</v>
      </c>
      <c r="T98" s="295">
        <f t="shared" si="33"/>
        <v>1.2613617309896217</v>
      </c>
      <c r="U98" s="295">
        <f t="shared" si="33"/>
        <v>1.2829810211789148</v>
      </c>
      <c r="V98" s="295">
        <f t="shared" si="33"/>
        <v>1.3217005693080786</v>
      </c>
      <c r="W98" s="295">
        <f t="shared" si="33"/>
        <v>1.2779595410734252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1.2481718529781385</v>
      </c>
      <c r="C99" s="295">
        <f t="shared" si="34"/>
        <v>1.2437679746678545</v>
      </c>
      <c r="D99" s="295">
        <f t="shared" si="34"/>
        <v>1.2698297283427318</v>
      </c>
      <c r="E99" s="295">
        <f t="shared" si="34"/>
        <v>1.3020481917877682</v>
      </c>
      <c r="F99" s="295">
        <f t="shared" si="34"/>
        <v>1.3284577639444783</v>
      </c>
      <c r="G99" s="295">
        <f t="shared" si="34"/>
        <v>1.2878036134771738</v>
      </c>
      <c r="H99" s="295">
        <f t="shared" si="34"/>
        <v>1.3505044550585115</v>
      </c>
      <c r="I99" s="295">
        <f t="shared" si="34"/>
        <v>1.3461749757338239</v>
      </c>
      <c r="J99" s="295">
        <f t="shared" si="34"/>
        <v>1.3203912458988047</v>
      </c>
      <c r="K99" s="295">
        <f t="shared" si="34"/>
        <v>1.3591397257681019</v>
      </c>
      <c r="L99" s="295">
        <f t="shared" si="34"/>
        <v>1.3070096449812851</v>
      </c>
      <c r="M99" s="295">
        <f t="shared" si="34"/>
        <v>1.360386182086309</v>
      </c>
      <c r="N99" s="295">
        <f t="shared" si="34"/>
        <v>1.30915999558523</v>
      </c>
      <c r="O99" s="295">
        <f t="shared" si="34"/>
        <v>1.40645623530651</v>
      </c>
      <c r="P99" s="295">
        <f t="shared" si="34"/>
        <v>1.3904679010823719</v>
      </c>
      <c r="Q99" s="295">
        <f t="shared" si="34"/>
        <v>1.3300589786192485</v>
      </c>
      <c r="R99" s="295">
        <f t="shared" si="34"/>
        <v>1.31117279667078</v>
      </c>
      <c r="S99" s="295">
        <f t="shared" si="34"/>
        <v>1.2947743117377943</v>
      </c>
      <c r="T99" s="295">
        <f t="shared" si="34"/>
        <v>1.2720923219351277</v>
      </c>
      <c r="U99" s="295">
        <f t="shared" si="34"/>
        <v>1.2998840419033719</v>
      </c>
      <c r="V99" s="295">
        <f t="shared" si="34"/>
        <v>1.3376054799434247</v>
      </c>
      <c r="W99" s="295">
        <f t="shared" si="34"/>
        <v>1.2906973952692407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1.3646985318994349</v>
      </c>
      <c r="C100" s="295">
        <f t="shared" si="35"/>
        <v>1.345955278188312</v>
      </c>
      <c r="D100" s="295">
        <f t="shared" si="35"/>
        <v>1.3405534740348002</v>
      </c>
      <c r="E100" s="295">
        <f t="shared" si="35"/>
        <v>1.4535647174839543</v>
      </c>
      <c r="F100" s="295">
        <f t="shared" si="35"/>
        <v>1.4303345389263089</v>
      </c>
      <c r="G100" s="295">
        <f t="shared" si="35"/>
        <v>1.451302643088815</v>
      </c>
      <c r="H100" s="295">
        <f t="shared" si="35"/>
        <v>1.2484725107787187</v>
      </c>
      <c r="I100" s="295">
        <f t="shared" si="35"/>
        <v>1.2126854567330461</v>
      </c>
      <c r="J100" s="295">
        <f t="shared" si="35"/>
        <v>1.3315488900756083</v>
      </c>
      <c r="K100" s="295">
        <f t="shared" si="35"/>
        <v>1.3698052920149253</v>
      </c>
      <c r="L100" s="295">
        <f t="shared" si="35"/>
        <v>1.2745583446140851</v>
      </c>
      <c r="M100" s="295">
        <f t="shared" si="35"/>
        <v>1.2143086882438823</v>
      </c>
      <c r="N100" s="295">
        <f t="shared" si="35"/>
        <v>1.2486507690981843</v>
      </c>
      <c r="O100" s="295">
        <f t="shared" si="35"/>
        <v>1.2516996413544312</v>
      </c>
      <c r="P100" s="295">
        <f t="shared" si="35"/>
        <v>1.273267419948493</v>
      </c>
      <c r="Q100" s="295">
        <f t="shared" si="35"/>
        <v>1.2168747654413843</v>
      </c>
      <c r="R100" s="295">
        <f t="shared" si="35"/>
        <v>1.2325351693958164</v>
      </c>
      <c r="S100" s="295">
        <f t="shared" si="35"/>
        <v>1.2003236304751317</v>
      </c>
      <c r="T100" s="295">
        <f t="shared" si="35"/>
        <v>1.2042894580386767</v>
      </c>
      <c r="U100" s="295">
        <f t="shared" si="35"/>
        <v>1.1938097426791239</v>
      </c>
      <c r="V100" s="295">
        <f t="shared" si="35"/>
        <v>1.2189395849889895</v>
      </c>
      <c r="W100" s="295">
        <f t="shared" si="35"/>
        <v>1.2001472527045562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1.8329593004578235</v>
      </c>
      <c r="C101" s="258">
        <f t="shared" si="36"/>
        <v>1.8047444226069793</v>
      </c>
      <c r="D101" s="258">
        <f t="shared" si="36"/>
        <v>1.8267233948900701</v>
      </c>
      <c r="E101" s="258">
        <f t="shared" si="36"/>
        <v>1.9418855820925731</v>
      </c>
      <c r="F101" s="258">
        <f t="shared" si="36"/>
        <v>1.8945540217534331</v>
      </c>
      <c r="G101" s="258">
        <f t="shared" si="36"/>
        <v>1.8650932094882016</v>
      </c>
      <c r="H101" s="258">
        <f t="shared" si="36"/>
        <v>1.6912405551101048</v>
      </c>
      <c r="I101" s="258">
        <f t="shared" si="36"/>
        <v>1.6585028500447161</v>
      </c>
      <c r="J101" s="258">
        <f t="shared" si="36"/>
        <v>1.6655426191807792</v>
      </c>
      <c r="K101" s="258">
        <f t="shared" si="36"/>
        <v>1.5817110199225048</v>
      </c>
      <c r="L101" s="258">
        <f t="shared" si="36"/>
        <v>1.5176407526073894</v>
      </c>
      <c r="M101" s="258">
        <f t="shared" si="36"/>
        <v>1.5508531504526952</v>
      </c>
      <c r="N101" s="258">
        <f t="shared" si="36"/>
        <v>1.5897707578601057</v>
      </c>
      <c r="O101" s="258">
        <f t="shared" si="36"/>
        <v>1.6238970388142333</v>
      </c>
      <c r="P101" s="258">
        <f t="shared" si="36"/>
        <v>1.6237862387666404</v>
      </c>
      <c r="Q101" s="258">
        <f t="shared" si="36"/>
        <v>1.4616200585099779</v>
      </c>
      <c r="R101" s="258">
        <f t="shared" si="36"/>
        <v>1.469152304687295</v>
      </c>
      <c r="S101" s="258">
        <f t="shared" si="36"/>
        <v>1.4545367338626909</v>
      </c>
      <c r="T101" s="258">
        <f t="shared" si="36"/>
        <v>1.4807149898949896</v>
      </c>
      <c r="U101" s="258">
        <f t="shared" si="36"/>
        <v>1.4744473717942259</v>
      </c>
      <c r="V101" s="258">
        <f t="shared" si="36"/>
        <v>1.4790025743674895</v>
      </c>
      <c r="W101" s="258">
        <f t="shared" si="36"/>
        <v>1.4724991847655124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DE: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248.65746636948739</v>
      </c>
      <c r="C5" s="225">
        <v>271.22736792050858</v>
      </c>
      <c r="D5" s="225">
        <v>266.38170618986737</v>
      </c>
      <c r="E5" s="225">
        <v>295.51737989619869</v>
      </c>
      <c r="F5" s="225">
        <v>364.73338319900472</v>
      </c>
      <c r="G5" s="225">
        <v>399.32706885535509</v>
      </c>
      <c r="H5" s="225">
        <v>396.28745423256811</v>
      </c>
      <c r="I5" s="225">
        <v>392.40676429595101</v>
      </c>
      <c r="J5" s="225">
        <v>408.93833871464182</v>
      </c>
      <c r="K5" s="225">
        <v>327.62993539861839</v>
      </c>
      <c r="L5" s="225">
        <v>432.86939485517479</v>
      </c>
      <c r="M5" s="225">
        <v>574.49150557353857</v>
      </c>
      <c r="N5" s="225">
        <v>476.26022995390451</v>
      </c>
      <c r="O5" s="225">
        <v>531.13339765977128</v>
      </c>
      <c r="P5" s="225">
        <v>476.52186865044939</v>
      </c>
      <c r="Q5" s="225">
        <v>498.18068054188069</v>
      </c>
      <c r="R5" s="225">
        <v>504.80086374467862</v>
      </c>
      <c r="S5" s="225">
        <v>509.52701666081589</v>
      </c>
      <c r="T5" s="225">
        <v>546.85750201129326</v>
      </c>
      <c r="U5" s="225">
        <v>532.57218862257537</v>
      </c>
      <c r="V5" s="225">
        <v>517.40874260539977</v>
      </c>
      <c r="W5" s="225">
        <v>546.79167890387998</v>
      </c>
      <c r="DA5" s="89" t="s">
        <v>476</v>
      </c>
    </row>
    <row r="6" spans="1:105" ht="12" customHeight="1" x14ac:dyDescent="0.25">
      <c r="A6" s="55" t="s">
        <v>92</v>
      </c>
      <c r="B6" s="261">
        <v>0.37298619955400703</v>
      </c>
      <c r="C6" s="261">
        <v>0.40684105188054609</v>
      </c>
      <c r="D6" s="261">
        <v>0.39957255928462332</v>
      </c>
      <c r="E6" s="261">
        <v>0.44327606984398782</v>
      </c>
      <c r="F6" s="261">
        <v>0.54710007479805733</v>
      </c>
      <c r="G6" s="261">
        <v>0.59899060328278431</v>
      </c>
      <c r="H6" s="261">
        <v>0.59443118134831385</v>
      </c>
      <c r="I6" s="261">
        <v>0.58861014644367349</v>
      </c>
      <c r="J6" s="261">
        <v>0.61340750807136235</v>
      </c>
      <c r="K6" s="261">
        <v>0.49144490309725702</v>
      </c>
      <c r="L6" s="261">
        <v>0.64930409228224184</v>
      </c>
      <c r="M6" s="261">
        <v>0.86173725835993809</v>
      </c>
      <c r="N6" s="261">
        <v>0.71439034493046727</v>
      </c>
      <c r="O6" s="261">
        <v>0.79670009648933804</v>
      </c>
      <c r="P6" s="261">
        <v>0.7147828029753065</v>
      </c>
      <c r="Q6" s="261">
        <v>0.74727102081238006</v>
      </c>
      <c r="R6" s="261">
        <v>0.75720129561635163</v>
      </c>
      <c r="S6" s="261">
        <v>0.76429052499083472</v>
      </c>
      <c r="T6" s="261">
        <v>0.82028625301648406</v>
      </c>
      <c r="U6" s="261">
        <v>0.79885828293357641</v>
      </c>
      <c r="V6" s="261">
        <v>0.77611311390750803</v>
      </c>
      <c r="W6" s="261">
        <v>0.82018751835544923</v>
      </c>
      <c r="DA6" s="67" t="s">
        <v>477</v>
      </c>
    </row>
    <row r="7" spans="1:105" ht="12" customHeight="1" x14ac:dyDescent="0.25">
      <c r="A7" s="202" t="s">
        <v>93</v>
      </c>
      <c r="B7" s="226">
        <v>0.18649309977700351</v>
      </c>
      <c r="C7" s="226">
        <v>0.20342052594027299</v>
      </c>
      <c r="D7" s="226">
        <v>0.19978627964231169</v>
      </c>
      <c r="E7" s="226">
        <v>0.22163803492199399</v>
      </c>
      <c r="F7" s="226">
        <v>0.27355003739902872</v>
      </c>
      <c r="G7" s="226">
        <v>0.29949530164139221</v>
      </c>
      <c r="H7" s="226">
        <v>0.29721559067415693</v>
      </c>
      <c r="I7" s="226">
        <v>0.29430507322183669</v>
      </c>
      <c r="J7" s="226">
        <v>0.30670375403568118</v>
      </c>
      <c r="K7" s="226">
        <v>0.24572245154862851</v>
      </c>
      <c r="L7" s="226">
        <v>0.32465204614112098</v>
      </c>
      <c r="M7" s="226">
        <v>0.4308686291799691</v>
      </c>
      <c r="N7" s="226">
        <v>0.35719517246523391</v>
      </c>
      <c r="O7" s="226">
        <v>0.39835004824466907</v>
      </c>
      <c r="P7" s="226">
        <v>0.35739140148765342</v>
      </c>
      <c r="Q7" s="226">
        <v>0.37363551040619009</v>
      </c>
      <c r="R7" s="226">
        <v>0.37860064780817582</v>
      </c>
      <c r="S7" s="226">
        <v>0.38214526249541741</v>
      </c>
      <c r="T7" s="226">
        <v>0.41014312650824197</v>
      </c>
      <c r="U7" s="226">
        <v>0.39942914146678832</v>
      </c>
      <c r="V7" s="226">
        <v>0.38805655695375391</v>
      </c>
      <c r="W7" s="226">
        <v>0.41009375917772461</v>
      </c>
      <c r="DA7" s="174" t="s">
        <v>478</v>
      </c>
    </row>
    <row r="8" spans="1:105" ht="12" customHeight="1" x14ac:dyDescent="0.25">
      <c r="A8" s="202" t="s">
        <v>94</v>
      </c>
      <c r="B8" s="226">
        <v>4.7244918610174187</v>
      </c>
      <c r="C8" s="226">
        <v>5.1533199904869127</v>
      </c>
      <c r="D8" s="226">
        <v>5.0612524176052256</v>
      </c>
      <c r="E8" s="226">
        <v>5.614830218023843</v>
      </c>
      <c r="F8" s="226">
        <v>6.9299342807753881</v>
      </c>
      <c r="G8" s="226">
        <v>7.5872143082485959</v>
      </c>
      <c r="H8" s="226">
        <v>7.529461630411971</v>
      </c>
      <c r="I8" s="226">
        <v>7.4557285216198572</v>
      </c>
      <c r="J8" s="226">
        <v>7.7698284355705836</v>
      </c>
      <c r="K8" s="226">
        <v>6.2249687725652487</v>
      </c>
      <c r="L8" s="226">
        <v>8.2245185022417235</v>
      </c>
      <c r="M8" s="226">
        <v>10.91533860589254</v>
      </c>
      <c r="N8" s="226">
        <v>9.0489443691192477</v>
      </c>
      <c r="O8" s="226">
        <v>10.091534555531609</v>
      </c>
      <c r="P8" s="226">
        <v>9.0539155043538759</v>
      </c>
      <c r="Q8" s="226">
        <v>9.4654329302901399</v>
      </c>
      <c r="R8" s="226">
        <v>9.5912164111404472</v>
      </c>
      <c r="S8" s="226">
        <v>9.6810133165505619</v>
      </c>
      <c r="T8" s="226">
        <v>10.39029253820879</v>
      </c>
      <c r="U8" s="226">
        <v>10.118871583825291</v>
      </c>
      <c r="V8" s="226">
        <v>9.8307661094950891</v>
      </c>
      <c r="W8" s="226">
        <v>10.389041899169021</v>
      </c>
      <c r="DA8" s="174" t="s">
        <v>479</v>
      </c>
    </row>
    <row r="9" spans="1:105" ht="12" customHeight="1" x14ac:dyDescent="0.25">
      <c r="A9" s="202" t="s">
        <v>95</v>
      </c>
      <c r="B9" s="226">
        <v>0.1243287331846694</v>
      </c>
      <c r="C9" s="226">
        <v>0.1356136839601825</v>
      </c>
      <c r="D9" s="226">
        <v>0.13319085309487491</v>
      </c>
      <c r="E9" s="226">
        <v>0.14775868994799651</v>
      </c>
      <c r="F9" s="226">
        <v>0.18236669159935301</v>
      </c>
      <c r="G9" s="226">
        <v>0.19966353442759549</v>
      </c>
      <c r="H9" s="226">
        <v>0.19814372711610531</v>
      </c>
      <c r="I9" s="226">
        <v>0.19620338214789179</v>
      </c>
      <c r="J9" s="226">
        <v>0.20446916935712139</v>
      </c>
      <c r="K9" s="226">
        <v>0.16381496769908629</v>
      </c>
      <c r="L9" s="226">
        <v>0.2164346974274147</v>
      </c>
      <c r="M9" s="226">
        <v>0.28724575278664699</v>
      </c>
      <c r="N9" s="226">
        <v>0.23813011497682329</v>
      </c>
      <c r="O9" s="226">
        <v>0.26556669882978029</v>
      </c>
      <c r="P9" s="226">
        <v>0.23826093432510301</v>
      </c>
      <c r="Q9" s="226">
        <v>0.2490903402707943</v>
      </c>
      <c r="R9" s="226">
        <v>0.25240043187211803</v>
      </c>
      <c r="S9" s="226">
        <v>0.25476350833027911</v>
      </c>
      <c r="T9" s="226">
        <v>0.27342875100549557</v>
      </c>
      <c r="U9" s="226">
        <v>0.26628609431119299</v>
      </c>
      <c r="V9" s="226">
        <v>0.25870437130250351</v>
      </c>
      <c r="W9" s="226">
        <v>0.27339583945181728</v>
      </c>
      <c r="DA9" s="174" t="s">
        <v>480</v>
      </c>
    </row>
    <row r="10" spans="1:105" ht="12" customHeight="1" x14ac:dyDescent="0.25">
      <c r="A10" s="56" t="s">
        <v>96</v>
      </c>
      <c r="B10" s="262">
        <v>0.572715371626207</v>
      </c>
      <c r="C10" s="262">
        <v>0.62710265285936995</v>
      </c>
      <c r="D10" s="262">
        <v>0.6167533024897478</v>
      </c>
      <c r="E10" s="262">
        <v>0.62460594937667813</v>
      </c>
      <c r="F10" s="262">
        <v>0.77931308914164998</v>
      </c>
      <c r="G10" s="262">
        <v>0.86149699428576665</v>
      </c>
      <c r="H10" s="262">
        <v>0.95374735053652004</v>
      </c>
      <c r="I10" s="262">
        <v>0.9441473201043038</v>
      </c>
      <c r="J10" s="262">
        <v>0.92038276344956205</v>
      </c>
      <c r="K10" s="262">
        <v>0.74965609105001452</v>
      </c>
      <c r="L10" s="262">
        <v>0.9903162592706366</v>
      </c>
      <c r="M10" s="262">
        <v>1.403683690797068</v>
      </c>
      <c r="N10" s="262">
        <v>1.1600254094584319</v>
      </c>
      <c r="O10" s="262">
        <v>1.2927794233562531</v>
      </c>
      <c r="P10" s="262">
        <v>1.1470912564066</v>
      </c>
      <c r="Q10" s="262">
        <v>1.1860120499025679</v>
      </c>
      <c r="R10" s="262">
        <v>1.195010372412715</v>
      </c>
      <c r="S10" s="262">
        <v>1.223558465744232</v>
      </c>
      <c r="T10" s="262">
        <v>1.394301129757971</v>
      </c>
      <c r="U10" s="262">
        <v>1.3464454692684029</v>
      </c>
      <c r="V10" s="262">
        <v>1.279071936096553</v>
      </c>
      <c r="W10" s="262">
        <v>1.391570959910208</v>
      </c>
      <c r="DA10" s="68" t="s">
        <v>481</v>
      </c>
    </row>
    <row r="11" spans="1:105" ht="12" customHeight="1" x14ac:dyDescent="0.25">
      <c r="A11" s="37" t="s">
        <v>160</v>
      </c>
      <c r="B11" s="228">
        <v>2.191213388991357E-2</v>
      </c>
      <c r="C11" s="228">
        <v>2.001446098051635E-2</v>
      </c>
      <c r="D11" s="228">
        <v>1.740259624213697E-2</v>
      </c>
      <c r="E11" s="228">
        <v>1.8762016277826789E-2</v>
      </c>
      <c r="F11" s="228">
        <v>2.1770832086619171E-2</v>
      </c>
      <c r="G11" s="228">
        <v>2.1371821655771742E-2</v>
      </c>
      <c r="H11" s="228">
        <v>2.031130094121035E-2</v>
      </c>
      <c r="I11" s="228">
        <v>1.771428868844608E-2</v>
      </c>
      <c r="J11" s="228">
        <v>1.9656205271607441E-2</v>
      </c>
      <c r="K11" s="228">
        <v>1.52791174168762E-2</v>
      </c>
      <c r="L11" s="228">
        <v>1.7623252618973101E-2</v>
      </c>
      <c r="M11" s="228">
        <v>2.0516945382786339E-2</v>
      </c>
      <c r="N11" s="228">
        <v>1.4285450773511781E-2</v>
      </c>
      <c r="O11" s="228">
        <v>2.3958162803758381E-2</v>
      </c>
      <c r="P11" s="228">
        <v>9.9914153455943153E-3</v>
      </c>
      <c r="Q11" s="228">
        <v>8.7656427794245567E-3</v>
      </c>
      <c r="R11" s="228">
        <v>1.005723389028265E-2</v>
      </c>
      <c r="S11" s="228">
        <v>8.782344567192792E-3</v>
      </c>
      <c r="T11" s="228">
        <v>8.9840094755028188E-3</v>
      </c>
      <c r="U11" s="228">
        <v>6.6226269512531556E-3</v>
      </c>
      <c r="V11" s="228">
        <v>8.6192745733212027E-3</v>
      </c>
      <c r="W11" s="228">
        <v>6.2730945585227869E-3</v>
      </c>
      <c r="DA11" s="69" t="s">
        <v>482</v>
      </c>
    </row>
    <row r="12" spans="1:105" ht="12" customHeight="1" x14ac:dyDescent="0.25">
      <c r="A12" s="37" t="s">
        <v>162</v>
      </c>
      <c r="B12" s="228">
        <v>0.22552180424811669</v>
      </c>
      <c r="C12" s="228">
        <v>0.24527986951691469</v>
      </c>
      <c r="D12" s="228">
        <v>0.24260338670890319</v>
      </c>
      <c r="E12" s="228">
        <v>0.26164434943803078</v>
      </c>
      <c r="F12" s="228">
        <v>0.3178569100219254</v>
      </c>
      <c r="G12" s="228">
        <v>0.36441850705797452</v>
      </c>
      <c r="H12" s="228">
        <v>0.37753493675566618</v>
      </c>
      <c r="I12" s="228">
        <v>0.35708434762861357</v>
      </c>
      <c r="J12" s="228">
        <v>0.35233333364674091</v>
      </c>
      <c r="K12" s="228">
        <v>0.31287234446766859</v>
      </c>
      <c r="L12" s="228">
        <v>0.41351250343661089</v>
      </c>
      <c r="M12" s="228">
        <v>0.53816869936003864</v>
      </c>
      <c r="N12" s="228">
        <v>0.47477291365231722</v>
      </c>
      <c r="O12" s="228">
        <v>0.522555561712717</v>
      </c>
      <c r="P12" s="228">
        <v>0.48223858071610382</v>
      </c>
      <c r="Q12" s="228">
        <v>0.46211411108932438</v>
      </c>
      <c r="R12" s="228">
        <v>0.47852909432921048</v>
      </c>
      <c r="S12" s="228">
        <v>0.47665635020959662</v>
      </c>
      <c r="T12" s="228">
        <v>0.5041544889925349</v>
      </c>
      <c r="U12" s="228">
        <v>0.4975295579449292</v>
      </c>
      <c r="V12" s="228">
        <v>0.45452514088921198</v>
      </c>
      <c r="W12" s="228">
        <v>0.50189345114356587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3.4010123886321873E-2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0.1023470931790524</v>
      </c>
      <c r="U14" s="228">
        <v>0.1058012763129508</v>
      </c>
      <c r="V14" s="228">
        <v>0.1005404965004069</v>
      </c>
      <c r="W14" s="228">
        <v>0.1171218591282677</v>
      </c>
      <c r="DA14" s="69" t="s">
        <v>485</v>
      </c>
    </row>
    <row r="15" spans="1:105" ht="12" customHeight="1" x14ac:dyDescent="0.25">
      <c r="A15" s="37" t="s">
        <v>38</v>
      </c>
      <c r="B15" s="228">
        <v>0.32528143348817667</v>
      </c>
      <c r="C15" s="228">
        <v>0.36180832236193877</v>
      </c>
      <c r="D15" s="228">
        <v>0.35674731953870759</v>
      </c>
      <c r="E15" s="228">
        <v>0.34419958366082049</v>
      </c>
      <c r="F15" s="228">
        <v>0.43968534703310541</v>
      </c>
      <c r="G15" s="228">
        <v>0.47570666557202052</v>
      </c>
      <c r="H15" s="228">
        <v>0.5559011128396435</v>
      </c>
      <c r="I15" s="228">
        <v>0.56934868378724413</v>
      </c>
      <c r="J15" s="228">
        <v>0.54839322453121375</v>
      </c>
      <c r="K15" s="228">
        <v>0.42150462916546971</v>
      </c>
      <c r="L15" s="228">
        <v>0.55918050321505264</v>
      </c>
      <c r="M15" s="228">
        <v>0.84499804605424256</v>
      </c>
      <c r="N15" s="228">
        <v>0.67096704503260296</v>
      </c>
      <c r="O15" s="228">
        <v>0.74626569883977756</v>
      </c>
      <c r="P15" s="228">
        <v>0.65486126034490233</v>
      </c>
      <c r="Q15" s="228">
        <v>0.71513229603381911</v>
      </c>
      <c r="R15" s="228">
        <v>0.7064240441932218</v>
      </c>
      <c r="S15" s="228">
        <v>0.73811977096744241</v>
      </c>
      <c r="T15" s="228">
        <v>0.74480541422455904</v>
      </c>
      <c r="U15" s="228">
        <v>0.73649200805926984</v>
      </c>
      <c r="V15" s="228">
        <v>0.71538702413361277</v>
      </c>
      <c r="W15" s="228">
        <v>0.76628255507985177</v>
      </c>
      <c r="DA15" s="69" t="s">
        <v>486</v>
      </c>
    </row>
    <row r="16" spans="1:105" ht="12" customHeight="1" x14ac:dyDescent="0.25">
      <c r="A16" s="57" t="s">
        <v>487</v>
      </c>
      <c r="B16" s="296">
        <v>144.84420869843811</v>
      </c>
      <c r="C16" s="296">
        <v>157.58214251863981</v>
      </c>
      <c r="D16" s="296">
        <v>154.61819853483249</v>
      </c>
      <c r="E16" s="296">
        <v>181.99461043782321</v>
      </c>
      <c r="F16" s="296">
        <v>223.02589916967159</v>
      </c>
      <c r="G16" s="296">
        <v>242.7888964264618</v>
      </c>
      <c r="H16" s="296">
        <v>224.18461319549161</v>
      </c>
      <c r="I16" s="296">
        <v>222.03708139429469</v>
      </c>
      <c r="J16" s="296">
        <v>242.17748321550101</v>
      </c>
      <c r="K16" s="296">
        <v>192.0036405668796</v>
      </c>
      <c r="L16" s="296">
        <v>253.69463388691551</v>
      </c>
      <c r="M16" s="296">
        <v>321.54781801961002</v>
      </c>
      <c r="N16" s="296">
        <v>267.14625196557841</v>
      </c>
      <c r="O16" s="296">
        <v>298.07824098961902</v>
      </c>
      <c r="P16" s="296">
        <v>269.52977446042922</v>
      </c>
      <c r="Q16" s="296">
        <v>284.06098032666381</v>
      </c>
      <c r="R16" s="296">
        <v>288.98746677134397</v>
      </c>
      <c r="S16" s="296">
        <v>288.75690270007777</v>
      </c>
      <c r="T16" s="296">
        <v>307.94286299481553</v>
      </c>
      <c r="U16" s="296">
        <v>299.46273538354512</v>
      </c>
      <c r="V16" s="296">
        <v>295.68210652096087</v>
      </c>
      <c r="W16" s="296">
        <v>306.61923170438041</v>
      </c>
      <c r="DA16" s="70" t="s">
        <v>488</v>
      </c>
    </row>
    <row r="17" spans="1:105" ht="12" customHeight="1" x14ac:dyDescent="0.25">
      <c r="A17" s="46" t="s">
        <v>30</v>
      </c>
      <c r="B17" s="231">
        <v>20.800962178052121</v>
      </c>
      <c r="C17" s="231">
        <v>23.194239053154341</v>
      </c>
      <c r="D17" s="231">
        <v>22.61415482707379</v>
      </c>
      <c r="E17" s="231">
        <v>19.106194066983718</v>
      </c>
      <c r="F17" s="231">
        <v>21.417461387548681</v>
      </c>
      <c r="G17" s="231">
        <v>22.694942014939571</v>
      </c>
      <c r="H17" s="231">
        <v>9.7101120468142383</v>
      </c>
      <c r="I17" s="231">
        <v>10.66813719340108</v>
      </c>
      <c r="J17" s="231">
        <v>8.3883703553622038</v>
      </c>
      <c r="K17" s="231">
        <v>7.1136745739354943</v>
      </c>
      <c r="L17" s="231">
        <v>8.0670521281958578</v>
      </c>
      <c r="M17" s="231">
        <v>14.831576370607451</v>
      </c>
      <c r="N17" s="231">
        <v>13.089237281879919</v>
      </c>
      <c r="O17" s="231">
        <v>15.945210384403721</v>
      </c>
      <c r="P17" s="231">
        <v>14.119101355238429</v>
      </c>
      <c r="Q17" s="231">
        <v>12.89018132895197</v>
      </c>
      <c r="R17" s="231">
        <v>11.657213282546239</v>
      </c>
      <c r="S17" s="231">
        <v>12.03287504553149</v>
      </c>
      <c r="T17" s="231">
        <v>12.99621532097318</v>
      </c>
      <c r="U17" s="231">
        <v>11.58251636328982</v>
      </c>
      <c r="V17" s="231">
        <v>12.13793004434789</v>
      </c>
      <c r="W17" s="231">
        <v>14.976751392241001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4.2123923108299604</v>
      </c>
      <c r="C19" s="231">
        <v>4.6308796970110686</v>
      </c>
      <c r="D19" s="231">
        <v>4.2896443730190734</v>
      </c>
      <c r="E19" s="231">
        <v>1.364321569017813</v>
      </c>
      <c r="F19" s="231">
        <v>1.598675905683834</v>
      </c>
      <c r="G19" s="231">
        <v>1.583918117965305</v>
      </c>
      <c r="H19" s="231">
        <v>1.6542204536052469</v>
      </c>
      <c r="I19" s="231">
        <v>1.9123111792110321</v>
      </c>
      <c r="J19" s="231">
        <v>0.86826936275524391</v>
      </c>
      <c r="K19" s="231">
        <v>0.79447912979904978</v>
      </c>
      <c r="L19" s="231">
        <v>0.91858715810170788</v>
      </c>
      <c r="M19" s="231">
        <v>1.092491419400514</v>
      </c>
      <c r="N19" s="231">
        <v>0.64501567984046937</v>
      </c>
      <c r="O19" s="231">
        <v>0.36238144140161338</v>
      </c>
      <c r="P19" s="231">
        <v>0.65866089565092834</v>
      </c>
      <c r="Q19" s="231">
        <v>0.57912878729780282</v>
      </c>
      <c r="R19" s="231">
        <v>1.0809861747350651</v>
      </c>
      <c r="S19" s="231">
        <v>0.28493835901525361</v>
      </c>
      <c r="T19" s="231">
        <v>0.61205744670143902</v>
      </c>
      <c r="U19" s="231">
        <v>0.6060515090517713</v>
      </c>
      <c r="V19" s="231">
        <v>0.59746705089620755</v>
      </c>
      <c r="W19" s="231">
        <v>0.63834745993932562</v>
      </c>
      <c r="DA19" s="73" t="s">
        <v>491</v>
      </c>
    </row>
    <row r="20" spans="1:105" ht="12" customHeight="1" x14ac:dyDescent="0.25">
      <c r="A20" s="46" t="s">
        <v>160</v>
      </c>
      <c r="B20" s="231">
        <v>9.8726302219371789</v>
      </c>
      <c r="C20" s="231">
        <v>9.093077521860538</v>
      </c>
      <c r="D20" s="231">
        <v>7.9140241111512237</v>
      </c>
      <c r="E20" s="231">
        <v>6.9356459126650716</v>
      </c>
      <c r="F20" s="231">
        <v>7.9805034061007234</v>
      </c>
      <c r="G20" s="231">
        <v>7.8487004454442291</v>
      </c>
      <c r="H20" s="231">
        <v>9.6733181953515182</v>
      </c>
      <c r="I20" s="231">
        <v>8.8345152022329412</v>
      </c>
      <c r="J20" s="231">
        <v>8.4679010299126585</v>
      </c>
      <c r="K20" s="231">
        <v>5.7215736114561224</v>
      </c>
      <c r="L20" s="231">
        <v>6.8288347575411903</v>
      </c>
      <c r="M20" s="231">
        <v>9.4796401103173729</v>
      </c>
      <c r="N20" s="231">
        <v>6.5951463365300924</v>
      </c>
      <c r="O20" s="231">
        <v>11.116344020125981</v>
      </c>
      <c r="P20" s="231">
        <v>4.6599063482291552</v>
      </c>
      <c r="Q20" s="231">
        <v>4.0882250465890699</v>
      </c>
      <c r="R20" s="231">
        <v>4.5900541176638026</v>
      </c>
      <c r="S20" s="231">
        <v>4.250148972811024</v>
      </c>
      <c r="T20" s="231">
        <v>4.564026452077913</v>
      </c>
      <c r="U20" s="231">
        <v>3.3136963900867289</v>
      </c>
      <c r="V20" s="231">
        <v>4.1575776517010201</v>
      </c>
      <c r="W20" s="231">
        <v>3.1758262567858409</v>
      </c>
      <c r="DA20" s="73" t="s">
        <v>492</v>
      </c>
    </row>
    <row r="21" spans="1:105" ht="12" customHeight="1" x14ac:dyDescent="0.25">
      <c r="A21" s="46" t="s">
        <v>70</v>
      </c>
      <c r="B21" s="231">
        <v>3.9839521295334741</v>
      </c>
      <c r="C21" s="231">
        <v>4.7794789679043506</v>
      </c>
      <c r="D21" s="231">
        <v>5.1508125444272617</v>
      </c>
      <c r="E21" s="231">
        <v>0.61968213913796233</v>
      </c>
      <c r="F21" s="231">
        <v>4.2241130111005116</v>
      </c>
      <c r="G21" s="231">
        <v>4.323771723176991</v>
      </c>
      <c r="H21" s="231">
        <v>5.5554559514402992</v>
      </c>
      <c r="I21" s="231">
        <v>5.2937533732267514</v>
      </c>
      <c r="J21" s="231">
        <v>6.0986800152556198</v>
      </c>
      <c r="K21" s="231">
        <v>4.3091568786399783</v>
      </c>
      <c r="L21" s="231">
        <v>4.9766761570600098</v>
      </c>
      <c r="M21" s="231">
        <v>1.634137436262602</v>
      </c>
      <c r="N21" s="231">
        <v>4.6423334966112639</v>
      </c>
      <c r="O21" s="231">
        <v>4.881612435999263</v>
      </c>
      <c r="P21" s="231">
        <v>7.1192605380591214</v>
      </c>
      <c r="Q21" s="231">
        <v>8.014546909899364</v>
      </c>
      <c r="R21" s="231">
        <v>6.7673827978904404</v>
      </c>
      <c r="S21" s="231">
        <v>6.8563282666388377</v>
      </c>
      <c r="T21" s="231">
        <v>4.7094673413624477</v>
      </c>
      <c r="U21" s="231">
        <v>4.9536358893805499</v>
      </c>
      <c r="V21" s="231">
        <v>5.7452670545597622</v>
      </c>
      <c r="W21" s="231">
        <v>7.9717017647037949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47.913729828524339</v>
      </c>
      <c r="F22" s="231">
        <v>58.231049156548544</v>
      </c>
      <c r="G22" s="231">
        <v>63.009256967146428</v>
      </c>
      <c r="H22" s="231">
        <v>6.6194846053520209</v>
      </c>
      <c r="I22" s="231">
        <v>7.0691981401692674</v>
      </c>
      <c r="J22" s="231">
        <v>55.179468082653202</v>
      </c>
      <c r="K22" s="231">
        <v>40.790567708074171</v>
      </c>
      <c r="L22" s="231">
        <v>26.601379286470749</v>
      </c>
      <c r="M22" s="231">
        <v>29.125984943912659</v>
      </c>
      <c r="N22" s="231">
        <v>8.1955148968068894</v>
      </c>
      <c r="O22" s="231">
        <v>6.5322233654155921</v>
      </c>
      <c r="P22" s="231">
        <v>4.996776633667368</v>
      </c>
      <c r="Q22" s="231">
        <v>19.955947947405651</v>
      </c>
      <c r="R22" s="231">
        <v>19.8662162863993</v>
      </c>
      <c r="S22" s="231">
        <v>14.4988841917974</v>
      </c>
      <c r="T22" s="231">
        <v>6.1371606139811359</v>
      </c>
      <c r="U22" s="231">
        <v>6.2251115573294058</v>
      </c>
      <c r="V22" s="231">
        <v>33.03228741947332</v>
      </c>
      <c r="W22" s="231">
        <v>8.0617883970754498</v>
      </c>
      <c r="DA22" s="73" t="s">
        <v>494</v>
      </c>
    </row>
    <row r="23" spans="1:105" ht="12" customHeight="1" x14ac:dyDescent="0.25">
      <c r="A23" s="46" t="s">
        <v>162</v>
      </c>
      <c r="B23" s="231">
        <v>101.610066436781</v>
      </c>
      <c r="C23" s="231">
        <v>111.436869083826</v>
      </c>
      <c r="D23" s="231">
        <v>110.3265872026827</v>
      </c>
      <c r="E23" s="231">
        <v>96.720551559077137</v>
      </c>
      <c r="F23" s="231">
        <v>116.5163620292543</v>
      </c>
      <c r="G23" s="231">
        <v>133.8309735474331</v>
      </c>
      <c r="H23" s="231">
        <v>179.8021497328001</v>
      </c>
      <c r="I23" s="231">
        <v>178.08601593255119</v>
      </c>
      <c r="J23" s="231">
        <v>151.7853399287284</v>
      </c>
      <c r="K23" s="231">
        <v>117.16135827867809</v>
      </c>
      <c r="L23" s="231">
        <v>160.2319740401214</v>
      </c>
      <c r="M23" s="231">
        <v>248.65522100824131</v>
      </c>
      <c r="N23" s="231">
        <v>219.1878220576485</v>
      </c>
      <c r="O23" s="231">
        <v>242.4604691607436</v>
      </c>
      <c r="P23" s="231">
        <v>224.91174132110129</v>
      </c>
      <c r="Q23" s="231">
        <v>215.52629178229449</v>
      </c>
      <c r="R23" s="231">
        <v>218.39747029945951</v>
      </c>
      <c r="S23" s="231">
        <v>230.6742216417864</v>
      </c>
      <c r="T23" s="231">
        <v>256.11887765367368</v>
      </c>
      <c r="U23" s="231">
        <v>248.94379711537161</v>
      </c>
      <c r="V23" s="231">
        <v>219.24392265520919</v>
      </c>
      <c r="W23" s="231">
        <v>254.08933109178921</v>
      </c>
      <c r="DA23" s="73" t="s">
        <v>495</v>
      </c>
    </row>
    <row r="24" spans="1:105" ht="12" customHeight="1" x14ac:dyDescent="0.25">
      <c r="A24" s="46" t="s">
        <v>36</v>
      </c>
      <c r="B24" s="231">
        <v>0.89498796835041949</v>
      </c>
      <c r="C24" s="231">
        <v>0.80833355600618484</v>
      </c>
      <c r="D24" s="231">
        <v>0.76205763122760262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2.8330300585856469</v>
      </c>
      <c r="F25" s="231">
        <v>2.0273426017598148</v>
      </c>
      <c r="G25" s="231">
        <v>2.2164737842190401</v>
      </c>
      <c r="H25" s="231">
        <v>2.4989575927332259</v>
      </c>
      <c r="I25" s="231">
        <v>3.1959964114234238</v>
      </c>
      <c r="J25" s="231">
        <v>4.4068881083963758</v>
      </c>
      <c r="K25" s="231">
        <v>4.5001260968418579</v>
      </c>
      <c r="L25" s="231">
        <v>4.9857523380129338</v>
      </c>
      <c r="M25" s="231">
        <v>5.3413262443104479</v>
      </c>
      <c r="N25" s="231">
        <v>4.555209512135133</v>
      </c>
      <c r="O25" s="231">
        <v>4.4623550000504748</v>
      </c>
      <c r="P25" s="231">
        <v>4.6254821908552994</v>
      </c>
      <c r="Q25" s="231">
        <v>4.3147913566217264</v>
      </c>
      <c r="R25" s="231">
        <v>4.51356925761766</v>
      </c>
      <c r="S25" s="231">
        <v>4.5286922918983024</v>
      </c>
      <c r="T25" s="231">
        <v>4.6725724063410139</v>
      </c>
      <c r="U25" s="231">
        <v>4.1442028272589484</v>
      </c>
      <c r="V25" s="231">
        <v>4.5489277444478384</v>
      </c>
      <c r="W25" s="231">
        <v>4.2663982017545612</v>
      </c>
      <c r="DA25" s="73" t="s">
        <v>497</v>
      </c>
    </row>
    <row r="26" spans="1:105" ht="12" customHeight="1" x14ac:dyDescent="0.25">
      <c r="A26" s="46" t="s">
        <v>79</v>
      </c>
      <c r="B26" s="231">
        <v>3.469217452953957</v>
      </c>
      <c r="C26" s="231">
        <v>3.639264638877298</v>
      </c>
      <c r="D26" s="231">
        <v>3.5609178452508199</v>
      </c>
      <c r="E26" s="231">
        <v>6.5014553038314693</v>
      </c>
      <c r="F26" s="231">
        <v>11.030391671675149</v>
      </c>
      <c r="G26" s="231">
        <v>7.2808598261371289</v>
      </c>
      <c r="H26" s="231">
        <v>8.6709146173949563</v>
      </c>
      <c r="I26" s="231">
        <v>6.9771539620790231</v>
      </c>
      <c r="J26" s="231">
        <v>6.9825663324373428</v>
      </c>
      <c r="K26" s="231">
        <v>11.61270428945476</v>
      </c>
      <c r="L26" s="231">
        <v>41.084378021411638</v>
      </c>
      <c r="M26" s="231">
        <v>11.38744048655766</v>
      </c>
      <c r="N26" s="231">
        <v>10.23597270412608</v>
      </c>
      <c r="O26" s="231">
        <v>12.31764518147877</v>
      </c>
      <c r="P26" s="231">
        <v>8.438845177627643</v>
      </c>
      <c r="Q26" s="231">
        <v>18.69186716760364</v>
      </c>
      <c r="R26" s="231">
        <v>22.11457455503205</v>
      </c>
      <c r="S26" s="231">
        <v>15.63081393059907</v>
      </c>
      <c r="T26" s="231">
        <v>18.132485759704601</v>
      </c>
      <c r="U26" s="231">
        <v>19.693723731776281</v>
      </c>
      <c r="V26" s="231">
        <v>16.218726900325638</v>
      </c>
      <c r="W26" s="231">
        <v>13.439087140091161</v>
      </c>
      <c r="DA26" s="73" t="s">
        <v>498</v>
      </c>
    </row>
    <row r="27" spans="1:105" ht="12" customHeight="1" x14ac:dyDescent="0.25">
      <c r="A27" s="57" t="s">
        <v>499</v>
      </c>
      <c r="B27" s="263">
        <v>97.832242405890014</v>
      </c>
      <c r="C27" s="263">
        <v>107.11892749674151</v>
      </c>
      <c r="D27" s="263">
        <v>105.35295224291821</v>
      </c>
      <c r="E27" s="263">
        <v>106.4706604962611</v>
      </c>
      <c r="F27" s="263">
        <v>132.99521985561981</v>
      </c>
      <c r="G27" s="263">
        <v>146.99131168700711</v>
      </c>
      <c r="H27" s="263">
        <v>162.5298415569894</v>
      </c>
      <c r="I27" s="263">
        <v>160.8906884581188</v>
      </c>
      <c r="J27" s="263">
        <v>156.94606386865641</v>
      </c>
      <c r="K27" s="263">
        <v>127.7506876457786</v>
      </c>
      <c r="L27" s="263">
        <v>168.76953537089619</v>
      </c>
      <c r="M27" s="263">
        <v>239.04481361691239</v>
      </c>
      <c r="N27" s="263">
        <v>197.595292577376</v>
      </c>
      <c r="O27" s="263">
        <v>220.21022584770071</v>
      </c>
      <c r="P27" s="263">
        <v>195.48065229047171</v>
      </c>
      <c r="Q27" s="263">
        <v>202.098258363535</v>
      </c>
      <c r="R27" s="263">
        <v>203.63896781448469</v>
      </c>
      <c r="S27" s="263">
        <v>208.46434288262691</v>
      </c>
      <c r="T27" s="263">
        <v>225.6261872179808</v>
      </c>
      <c r="U27" s="263">
        <v>220.17956266722501</v>
      </c>
      <c r="V27" s="263">
        <v>209.19392399668351</v>
      </c>
      <c r="W27" s="263">
        <v>226.88815722343551</v>
      </c>
      <c r="DA27" s="70" t="s">
        <v>500</v>
      </c>
    </row>
    <row r="28" spans="1:105" ht="12" customHeight="1" x14ac:dyDescent="0.25">
      <c r="A28" s="18" t="s">
        <v>33</v>
      </c>
      <c r="B28" s="297">
        <v>1.5479020434418149</v>
      </c>
      <c r="C28" s="297">
        <v>1.6854326555328449</v>
      </c>
      <c r="D28" s="297">
        <v>1.5588201036211891</v>
      </c>
      <c r="E28" s="297">
        <v>0.62375976513892306</v>
      </c>
      <c r="F28" s="297">
        <v>0.72940057744632758</v>
      </c>
      <c r="G28" s="297">
        <v>0.72240332228031057</v>
      </c>
      <c r="H28" s="297">
        <v>0.58266137181056332</v>
      </c>
      <c r="I28" s="297">
        <v>0.64356837063248962</v>
      </c>
      <c r="J28" s="297">
        <v>0.33775017660907802</v>
      </c>
      <c r="K28" s="297">
        <v>0.35509271775515477</v>
      </c>
      <c r="L28" s="297">
        <v>0.39788608771213929</v>
      </c>
      <c r="M28" s="297">
        <v>0.4009839127510077</v>
      </c>
      <c r="N28" s="297">
        <v>0.23565800932860781</v>
      </c>
      <c r="O28" s="297">
        <v>0.1318834407450549</v>
      </c>
      <c r="P28" s="297">
        <v>0.23721876613787321</v>
      </c>
      <c r="Q28" s="297">
        <v>0.20835420925346179</v>
      </c>
      <c r="R28" s="297">
        <v>0.39789183540043971</v>
      </c>
      <c r="S28" s="297">
        <v>9.9119229868165099E-2</v>
      </c>
      <c r="T28" s="297">
        <v>0.21430928942339761</v>
      </c>
      <c r="U28" s="297">
        <v>0.21305149502210399</v>
      </c>
      <c r="V28" s="297">
        <v>0.2174369791702957</v>
      </c>
      <c r="W28" s="297">
        <v>0.22152072974185569</v>
      </c>
      <c r="DA28" s="122" t="s">
        <v>501</v>
      </c>
    </row>
    <row r="29" spans="1:105" ht="12" customHeight="1" x14ac:dyDescent="0.25">
      <c r="A29" s="18" t="s">
        <v>160</v>
      </c>
      <c r="B29" s="297">
        <v>3.6278350559592152</v>
      </c>
      <c r="C29" s="297">
        <v>3.3094726698530339</v>
      </c>
      <c r="D29" s="297">
        <v>2.875888724622369</v>
      </c>
      <c r="E29" s="297">
        <v>3.1709363568041709</v>
      </c>
      <c r="F29" s="297">
        <v>3.6411281186053279</v>
      </c>
      <c r="G29" s="297">
        <v>3.579684589160093</v>
      </c>
      <c r="H29" s="297">
        <v>3.4072053923524992</v>
      </c>
      <c r="I29" s="297">
        <v>2.9731638949968109</v>
      </c>
      <c r="J29" s="297">
        <v>3.2939490796790989</v>
      </c>
      <c r="K29" s="297">
        <v>2.5572592750699612</v>
      </c>
      <c r="L29" s="297">
        <v>2.9579102226137342</v>
      </c>
      <c r="M29" s="297">
        <v>3.4793712018281</v>
      </c>
      <c r="N29" s="297">
        <v>2.4095523651176021</v>
      </c>
      <c r="O29" s="297">
        <v>4.0456312889796981</v>
      </c>
      <c r="P29" s="297">
        <v>1.678279736270853</v>
      </c>
      <c r="Q29" s="297">
        <v>1.4708281051037551</v>
      </c>
      <c r="R29" s="297">
        <v>1.6895174981421079</v>
      </c>
      <c r="S29" s="297">
        <v>1.478465358142425</v>
      </c>
      <c r="T29" s="297">
        <v>1.5980742839185329</v>
      </c>
      <c r="U29" s="297">
        <v>1.1648976356183249</v>
      </c>
      <c r="V29" s="297">
        <v>1.5130727692778621</v>
      </c>
      <c r="W29" s="297">
        <v>1.1020821638475911</v>
      </c>
      <c r="DA29" s="122" t="s">
        <v>502</v>
      </c>
    </row>
    <row r="30" spans="1:105" ht="12" customHeight="1" x14ac:dyDescent="0.25">
      <c r="A30" s="18" t="s">
        <v>70</v>
      </c>
      <c r="B30" s="297">
        <v>1.463958526945512</v>
      </c>
      <c r="C30" s="297">
        <v>1.739516129978006</v>
      </c>
      <c r="D30" s="297">
        <v>1.8717612571194211</v>
      </c>
      <c r="E30" s="297">
        <v>0.28331501483755689</v>
      </c>
      <c r="F30" s="297">
        <v>1.9272639679756289</v>
      </c>
      <c r="G30" s="297">
        <v>1.9720129608828301</v>
      </c>
      <c r="H30" s="297">
        <v>1.956782470344069</v>
      </c>
      <c r="I30" s="297">
        <v>1.781557452560298</v>
      </c>
      <c r="J30" s="297">
        <v>2.3723401292180388</v>
      </c>
      <c r="K30" s="297">
        <v>1.9259791351053059</v>
      </c>
      <c r="L30" s="297">
        <v>2.1556476034728589</v>
      </c>
      <c r="M30" s="297">
        <v>0.59978761528858726</v>
      </c>
      <c r="N30" s="297">
        <v>1.6960875597962251</v>
      </c>
      <c r="O30" s="297">
        <v>1.7765916542341049</v>
      </c>
      <c r="P30" s="297">
        <v>2.5640237818937801</v>
      </c>
      <c r="Q30" s="297">
        <v>2.8834080096905468</v>
      </c>
      <c r="R30" s="297">
        <v>2.4909535618898442</v>
      </c>
      <c r="S30" s="297">
        <v>2.385056121826659</v>
      </c>
      <c r="T30" s="297">
        <v>1.6489997874046129</v>
      </c>
      <c r="U30" s="297">
        <v>1.741402366407641</v>
      </c>
      <c r="V30" s="297">
        <v>2.0908826871644761</v>
      </c>
      <c r="W30" s="297">
        <v>2.76635735711938</v>
      </c>
      <c r="DA30" s="122" t="s">
        <v>503</v>
      </c>
    </row>
    <row r="31" spans="1:105" ht="12" customHeight="1" x14ac:dyDescent="0.25">
      <c r="A31" s="18" t="s">
        <v>162</v>
      </c>
      <c r="B31" s="297">
        <v>37.33802976218108</v>
      </c>
      <c r="C31" s="297">
        <v>40.558025790530479</v>
      </c>
      <c r="D31" s="297">
        <v>40.091738881006158</v>
      </c>
      <c r="E31" s="297">
        <v>44.220065045243992</v>
      </c>
      <c r="F31" s="297">
        <v>53.160932396569883</v>
      </c>
      <c r="G31" s="297">
        <v>61.038470876808148</v>
      </c>
      <c r="H31" s="297">
        <v>63.331200499593052</v>
      </c>
      <c r="I31" s="297">
        <v>59.932990170265512</v>
      </c>
      <c r="J31" s="297">
        <v>59.043342500209988</v>
      </c>
      <c r="K31" s="297">
        <v>52.365309001363002</v>
      </c>
      <c r="L31" s="297">
        <v>69.404490052927528</v>
      </c>
      <c r="M31" s="297">
        <v>91.265470533913643</v>
      </c>
      <c r="N31" s="297">
        <v>80.080790947522175</v>
      </c>
      <c r="O31" s="297">
        <v>88.239951786440372</v>
      </c>
      <c r="P31" s="297">
        <v>81.002661792127896</v>
      </c>
      <c r="Q31" s="297">
        <v>77.540283064083212</v>
      </c>
      <c r="R31" s="297">
        <v>80.388234683540276</v>
      </c>
      <c r="S31" s="297">
        <v>80.242798051449086</v>
      </c>
      <c r="T31" s="297">
        <v>89.678926338840142</v>
      </c>
      <c r="U31" s="297">
        <v>87.513763037884885</v>
      </c>
      <c r="V31" s="297">
        <v>79.789732625567368</v>
      </c>
      <c r="W31" s="297">
        <v>88.174634623631221</v>
      </c>
      <c r="DA31" s="122" t="s">
        <v>504</v>
      </c>
    </row>
    <row r="32" spans="1:105" ht="12" customHeight="1" x14ac:dyDescent="0.25">
      <c r="A32" s="47" t="s">
        <v>38</v>
      </c>
      <c r="B32" s="298">
        <v>53.85451701736239</v>
      </c>
      <c r="C32" s="298">
        <v>59.826480250847183</v>
      </c>
      <c r="D32" s="298">
        <v>58.954743276549031</v>
      </c>
      <c r="E32" s="298">
        <v>58.172584314236417</v>
      </c>
      <c r="F32" s="298">
        <v>73.536494795022605</v>
      </c>
      <c r="G32" s="298">
        <v>79.678739937875719</v>
      </c>
      <c r="H32" s="298">
        <v>93.251991822889181</v>
      </c>
      <c r="I32" s="298">
        <v>95.55940856966366</v>
      </c>
      <c r="J32" s="298">
        <v>91.898681982940218</v>
      </c>
      <c r="K32" s="298">
        <v>70.547047516485179</v>
      </c>
      <c r="L32" s="298">
        <v>93.85360140416995</v>
      </c>
      <c r="M32" s="298">
        <v>143.299200353131</v>
      </c>
      <c r="N32" s="298">
        <v>113.17320369561131</v>
      </c>
      <c r="O32" s="298">
        <v>126.0161676773015</v>
      </c>
      <c r="P32" s="298">
        <v>109.9984682140413</v>
      </c>
      <c r="Q32" s="298">
        <v>119.99538497540399</v>
      </c>
      <c r="R32" s="298">
        <v>118.67237023551201</v>
      </c>
      <c r="S32" s="298">
        <v>124.25890412134051</v>
      </c>
      <c r="T32" s="298">
        <v>132.48587751839409</v>
      </c>
      <c r="U32" s="298">
        <v>129.546448132292</v>
      </c>
      <c r="V32" s="298">
        <v>125.5827989355035</v>
      </c>
      <c r="W32" s="298">
        <v>134.62356234909541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842.59413086415157</v>
      </c>
      <c r="C34" s="225">
        <v>854.67249418117092</v>
      </c>
      <c r="D34" s="225">
        <v>835.17694712717298</v>
      </c>
      <c r="E34" s="225">
        <v>837.12460900260771</v>
      </c>
      <c r="F34" s="225">
        <v>822.19257572631761</v>
      </c>
      <c r="G34" s="225">
        <v>826.44480105355296</v>
      </c>
      <c r="H34" s="225">
        <v>602.25835806634927</v>
      </c>
      <c r="I34" s="225">
        <v>645.23512411785862</v>
      </c>
      <c r="J34" s="225">
        <v>735.63622645806026</v>
      </c>
      <c r="K34" s="225">
        <v>343.07128542833061</v>
      </c>
      <c r="L34" s="225">
        <v>490.85694963503789</v>
      </c>
      <c r="M34" s="225">
        <v>495.82199569088488</v>
      </c>
      <c r="N34" s="225">
        <v>494.98670979519261</v>
      </c>
      <c r="O34" s="225">
        <v>547.29433788151471</v>
      </c>
      <c r="P34" s="225">
        <v>600.49484556058474</v>
      </c>
      <c r="Q34" s="225">
        <v>639.61121978895619</v>
      </c>
      <c r="R34" s="225">
        <v>658.74769505580446</v>
      </c>
      <c r="S34" s="225">
        <v>668.56186247262985</v>
      </c>
      <c r="T34" s="225">
        <v>656.15434665374983</v>
      </c>
      <c r="U34" s="225">
        <v>613.64663848659325</v>
      </c>
      <c r="V34" s="225">
        <v>620.81985564527065</v>
      </c>
      <c r="W34" s="225">
        <v>620.30977439567175</v>
      </c>
      <c r="DA34" s="89" t="s">
        <v>506</v>
      </c>
    </row>
    <row r="35" spans="1:105" ht="12" customHeight="1" x14ac:dyDescent="0.25">
      <c r="A35" s="55" t="s">
        <v>92</v>
      </c>
      <c r="B35" s="261">
        <v>0.96843018826831662</v>
      </c>
      <c r="C35" s="261">
        <v>0.98231237808256799</v>
      </c>
      <c r="D35" s="261">
        <v>0.9599052954642846</v>
      </c>
      <c r="E35" s="261">
        <v>0.96214382821415556</v>
      </c>
      <c r="F35" s="261">
        <v>0.94498179103967006</v>
      </c>
      <c r="G35" s="261">
        <v>0.94986905908861152</v>
      </c>
      <c r="H35" s="261">
        <v>0.69220180122832586</v>
      </c>
      <c r="I35" s="261">
        <v>0.74159687308273414</v>
      </c>
      <c r="J35" s="261">
        <v>0.84549880326758931</v>
      </c>
      <c r="K35" s="261">
        <v>0.39430679299455479</v>
      </c>
      <c r="L35" s="261">
        <v>0.56416330322698993</v>
      </c>
      <c r="M35" s="261">
        <v>0.56986984723242429</v>
      </c>
      <c r="N35" s="261">
        <v>0.56890981671768992</v>
      </c>
      <c r="O35" s="261">
        <v>0.62902925531794807</v>
      </c>
      <c r="P35" s="261">
        <v>0.69017491938139919</v>
      </c>
      <c r="Q35" s="261">
        <v>0.73513307452487453</v>
      </c>
      <c r="R35" s="261">
        <v>0.75712746027573852</v>
      </c>
      <c r="S35" s="261">
        <v>0.76840731097824122</v>
      </c>
      <c r="T35" s="261">
        <v>0.75414681183609167</v>
      </c>
      <c r="U35" s="261">
        <v>0.70529084866783343</v>
      </c>
      <c r="V35" s="261">
        <v>0.71353534004180996</v>
      </c>
      <c r="W35" s="261">
        <v>0.71294908141190161</v>
      </c>
      <c r="DA35" s="67" t="s">
        <v>507</v>
      </c>
    </row>
    <row r="36" spans="1:105" ht="12" customHeight="1" x14ac:dyDescent="0.25">
      <c r="A36" s="202" t="s">
        <v>93</v>
      </c>
      <c r="B36" s="226">
        <v>0.45005489543035432</v>
      </c>
      <c r="C36" s="226">
        <v>0.45650631295211608</v>
      </c>
      <c r="D36" s="226">
        <v>0.4460931542682639</v>
      </c>
      <c r="E36" s="226">
        <v>0.44713345911921232</v>
      </c>
      <c r="F36" s="226">
        <v>0.43915781054949349</v>
      </c>
      <c r="G36" s="226">
        <v>0.44142905212927053</v>
      </c>
      <c r="H36" s="226">
        <v>0.32168432277557613</v>
      </c>
      <c r="I36" s="226">
        <v>0.34463950753490458</v>
      </c>
      <c r="J36" s="226">
        <v>0.3929254582320561</v>
      </c>
      <c r="K36" s="226">
        <v>0.18324470327176051</v>
      </c>
      <c r="L36" s="226">
        <v>0.2621814762853289</v>
      </c>
      <c r="M36" s="226">
        <v>0.26483345687902232</v>
      </c>
      <c r="N36" s="226">
        <v>0.26438730553207668</v>
      </c>
      <c r="O36" s="226">
        <v>0.29232638465243371</v>
      </c>
      <c r="P36" s="226">
        <v>0.32074237764755448</v>
      </c>
      <c r="Q36" s="226">
        <v>0.34163561089962718</v>
      </c>
      <c r="R36" s="226">
        <v>0.3518569785305351</v>
      </c>
      <c r="S36" s="226">
        <v>0.35709902084797102</v>
      </c>
      <c r="T36" s="226">
        <v>0.35047179306433379</v>
      </c>
      <c r="U36" s="226">
        <v>0.32776714624393988</v>
      </c>
      <c r="V36" s="226">
        <v>0.33159857751089189</v>
      </c>
      <c r="W36" s="226">
        <v>0.33132612775707931</v>
      </c>
      <c r="DA36" s="174" t="s">
        <v>508</v>
      </c>
    </row>
    <row r="37" spans="1:105" ht="12" customHeight="1" x14ac:dyDescent="0.25">
      <c r="A37" s="202" t="s">
        <v>94</v>
      </c>
      <c r="B37" s="226">
        <v>13.19785929995607</v>
      </c>
      <c r="C37" s="226">
        <v>13.387047111491951</v>
      </c>
      <c r="D37" s="226">
        <v>13.08168124485433</v>
      </c>
      <c r="E37" s="226">
        <v>13.112188183432901</v>
      </c>
      <c r="F37" s="226">
        <v>12.878302298137969</v>
      </c>
      <c r="G37" s="226">
        <v>12.94490645489855</v>
      </c>
      <c r="H37" s="226">
        <v>9.4333924019068949</v>
      </c>
      <c r="I37" s="226">
        <v>10.106553169036021</v>
      </c>
      <c r="J37" s="226">
        <v>11.522538618669319</v>
      </c>
      <c r="K37" s="226">
        <v>5.3736507163872078</v>
      </c>
      <c r="L37" s="226">
        <v>7.6884714958155778</v>
      </c>
      <c r="M37" s="226">
        <v>7.7662408237290332</v>
      </c>
      <c r="N37" s="226">
        <v>7.753157435983983</v>
      </c>
      <c r="O37" s="226">
        <v>8.5724708996187147</v>
      </c>
      <c r="P37" s="226">
        <v>9.4057698620920114</v>
      </c>
      <c r="Q37" s="226">
        <v>10.018463903600759</v>
      </c>
      <c r="R37" s="226">
        <v>10.31820549782751</v>
      </c>
      <c r="S37" s="226">
        <v>10.471928382863069</v>
      </c>
      <c r="T37" s="226">
        <v>10.277584935596339</v>
      </c>
      <c r="U37" s="226">
        <v>9.6117711932433831</v>
      </c>
      <c r="V37" s="226">
        <v>9.7241279108174297</v>
      </c>
      <c r="W37" s="226">
        <v>9.7161383220947286</v>
      </c>
      <c r="DA37" s="174" t="s">
        <v>509</v>
      </c>
    </row>
    <row r="38" spans="1:105" ht="12" customHeight="1" x14ac:dyDescent="0.25">
      <c r="A38" s="202" t="s">
        <v>95</v>
      </c>
      <c r="B38" s="226">
        <v>0.32281006275610541</v>
      </c>
      <c r="C38" s="226">
        <v>0.32743745936085589</v>
      </c>
      <c r="D38" s="226">
        <v>0.31996843182142809</v>
      </c>
      <c r="E38" s="226">
        <v>0.32071460940471841</v>
      </c>
      <c r="F38" s="226">
        <v>0.31499393034655659</v>
      </c>
      <c r="G38" s="226">
        <v>0.31662301969620382</v>
      </c>
      <c r="H38" s="226">
        <v>0.2307339337427752</v>
      </c>
      <c r="I38" s="226">
        <v>0.2471989576942446</v>
      </c>
      <c r="J38" s="226">
        <v>0.28183293442252971</v>
      </c>
      <c r="K38" s="226">
        <v>0.13143559766485161</v>
      </c>
      <c r="L38" s="226">
        <v>0.18805443440899661</v>
      </c>
      <c r="M38" s="226">
        <v>0.18995661574414141</v>
      </c>
      <c r="N38" s="226">
        <v>0.18963660557256329</v>
      </c>
      <c r="O38" s="226">
        <v>0.20967641843931589</v>
      </c>
      <c r="P38" s="226">
        <v>0.23005830646046629</v>
      </c>
      <c r="Q38" s="226">
        <v>0.2450443581749582</v>
      </c>
      <c r="R38" s="226">
        <v>0.25237582009191267</v>
      </c>
      <c r="S38" s="226">
        <v>0.25613577032608031</v>
      </c>
      <c r="T38" s="226">
        <v>0.2513822706120305</v>
      </c>
      <c r="U38" s="226">
        <v>0.2350969495559444</v>
      </c>
      <c r="V38" s="226">
        <v>0.23784511334726999</v>
      </c>
      <c r="W38" s="226">
        <v>0.23764969380396719</v>
      </c>
      <c r="DA38" s="174" t="s">
        <v>510</v>
      </c>
    </row>
    <row r="39" spans="1:105" ht="12" customHeight="1" x14ac:dyDescent="0.25">
      <c r="A39" s="56" t="s">
        <v>96</v>
      </c>
      <c r="B39" s="262">
        <v>1.7011275886825881</v>
      </c>
      <c r="C39" s="262">
        <v>1.717568047862732</v>
      </c>
      <c r="D39" s="262">
        <v>1.6763380247309381</v>
      </c>
      <c r="E39" s="262">
        <v>1.704322513319791</v>
      </c>
      <c r="F39" s="262">
        <v>1.6579421586651779</v>
      </c>
      <c r="G39" s="262">
        <v>1.670403464723232</v>
      </c>
      <c r="H39" s="262">
        <v>1.1732351106851679</v>
      </c>
      <c r="I39" s="262">
        <v>1.255637327230045</v>
      </c>
      <c r="J39" s="262">
        <v>1.453435860921964</v>
      </c>
      <c r="K39" s="262">
        <v>0.66513720459075043</v>
      </c>
      <c r="L39" s="262">
        <v>0.95776635607741378</v>
      </c>
      <c r="M39" s="262">
        <v>0.94298484122579718</v>
      </c>
      <c r="N39" s="262">
        <v>0.95318566378961089</v>
      </c>
      <c r="O39" s="262">
        <v>1.056652026338897</v>
      </c>
      <c r="P39" s="262">
        <v>1.174068038276302</v>
      </c>
      <c r="Q39" s="262">
        <v>1.2408058258444119</v>
      </c>
      <c r="R39" s="262">
        <v>1.283221626672322</v>
      </c>
      <c r="S39" s="262">
        <v>1.295796990854305</v>
      </c>
      <c r="T39" s="262">
        <v>1.335803098146257</v>
      </c>
      <c r="U39" s="262">
        <v>1.232698543599166</v>
      </c>
      <c r="V39" s="262">
        <v>1.2522807497158139</v>
      </c>
      <c r="W39" s="262">
        <v>1.24810612422804</v>
      </c>
      <c r="DA39" s="68" t="s">
        <v>511</v>
      </c>
    </row>
    <row r="40" spans="1:105" ht="12" customHeight="1" x14ac:dyDescent="0.25">
      <c r="A40" s="37" t="s">
        <v>160</v>
      </c>
      <c r="B40" s="228">
        <v>6.5085271556788421E-2</v>
      </c>
      <c r="C40" s="228">
        <v>5.4817498408891753E-2</v>
      </c>
      <c r="D40" s="228">
        <v>4.7300328497582513E-2</v>
      </c>
      <c r="E40" s="228">
        <v>5.119472007828834E-2</v>
      </c>
      <c r="F40" s="228">
        <v>4.6316147962280452E-2</v>
      </c>
      <c r="G40" s="228">
        <v>4.1438989547311449E-2</v>
      </c>
      <c r="H40" s="228">
        <v>2.4985580714342651E-2</v>
      </c>
      <c r="I40" s="228">
        <v>2.3558529086419061E-2</v>
      </c>
      <c r="J40" s="228">
        <v>3.104038316006905E-2</v>
      </c>
      <c r="K40" s="228">
        <v>1.355649552989073E-2</v>
      </c>
      <c r="L40" s="228">
        <v>1.7044008199498702E-2</v>
      </c>
      <c r="M40" s="228">
        <v>1.3783139756535201E-2</v>
      </c>
      <c r="N40" s="228">
        <v>1.1738266047500379E-2</v>
      </c>
      <c r="O40" s="228">
        <v>1.9582181473948381E-2</v>
      </c>
      <c r="P40" s="228">
        <v>1.0226389006880899E-2</v>
      </c>
      <c r="Q40" s="228">
        <v>9.1706156180070084E-3</v>
      </c>
      <c r="R40" s="228">
        <v>1.079962176935427E-2</v>
      </c>
      <c r="S40" s="228">
        <v>9.3008515583209821E-3</v>
      </c>
      <c r="T40" s="228">
        <v>8.6070845350567568E-3</v>
      </c>
      <c r="U40" s="228">
        <v>6.0631513001756657E-3</v>
      </c>
      <c r="V40" s="228">
        <v>8.4387369623832864E-3</v>
      </c>
      <c r="W40" s="228">
        <v>5.6263661443891333E-3</v>
      </c>
      <c r="DA40" s="69" t="s">
        <v>512</v>
      </c>
    </row>
    <row r="41" spans="1:105" ht="12" customHeight="1" x14ac:dyDescent="0.25">
      <c r="A41" s="37" t="s">
        <v>162</v>
      </c>
      <c r="B41" s="228">
        <v>0.66986391855802274</v>
      </c>
      <c r="C41" s="228">
        <v>0.6717957016212267</v>
      </c>
      <c r="D41" s="228">
        <v>0.65939700756673103</v>
      </c>
      <c r="E41" s="228">
        <v>0.71393228910988749</v>
      </c>
      <c r="F41" s="228">
        <v>0.67622163529786083</v>
      </c>
      <c r="G41" s="228">
        <v>0.70659090030091054</v>
      </c>
      <c r="H41" s="228">
        <v>0.46441779687553758</v>
      </c>
      <c r="I41" s="228">
        <v>0.47489245195606078</v>
      </c>
      <c r="J41" s="228">
        <v>0.55639232116977766</v>
      </c>
      <c r="K41" s="228">
        <v>0.27759800670931323</v>
      </c>
      <c r="L41" s="228">
        <v>0.39992109581298768</v>
      </c>
      <c r="M41" s="228">
        <v>0.36153795106827069</v>
      </c>
      <c r="N41" s="228">
        <v>0.39011795014066719</v>
      </c>
      <c r="O41" s="228">
        <v>0.42711028902742948</v>
      </c>
      <c r="P41" s="228">
        <v>0.49357965312727892</v>
      </c>
      <c r="Q41" s="228">
        <v>0.48346379051684218</v>
      </c>
      <c r="R41" s="228">
        <v>0.51385234556197457</v>
      </c>
      <c r="S41" s="228">
        <v>0.50479799826933835</v>
      </c>
      <c r="T41" s="228">
        <v>0.48300264122820569</v>
      </c>
      <c r="U41" s="228">
        <v>0.45549855190904431</v>
      </c>
      <c r="V41" s="228">
        <v>0.44500474768798459</v>
      </c>
      <c r="W41" s="228">
        <v>0.45015044732081139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3.2583226023472328E-2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9.8053111510118002E-2</v>
      </c>
      <c r="U43" s="228">
        <v>9.6863246376232545E-2</v>
      </c>
      <c r="V43" s="228">
        <v>9.843459525706115E-2</v>
      </c>
      <c r="W43" s="228">
        <v>0.10504711140881889</v>
      </c>
      <c r="DA43" s="69" t="s">
        <v>515</v>
      </c>
    </row>
    <row r="44" spans="1:105" ht="12" customHeight="1" x14ac:dyDescent="0.25">
      <c r="A44" s="37" t="s">
        <v>38</v>
      </c>
      <c r="B44" s="228">
        <v>0.96617839856777632</v>
      </c>
      <c r="C44" s="228">
        <v>0.99095484783261401</v>
      </c>
      <c r="D44" s="228">
        <v>0.96964068866662423</v>
      </c>
      <c r="E44" s="228">
        <v>0.93919550413161479</v>
      </c>
      <c r="F44" s="228">
        <v>0.9354043754050364</v>
      </c>
      <c r="G44" s="228">
        <v>0.92237357487501048</v>
      </c>
      <c r="H44" s="228">
        <v>0.68383173309528733</v>
      </c>
      <c r="I44" s="228">
        <v>0.7571863461875652</v>
      </c>
      <c r="J44" s="228">
        <v>0.8660031565921168</v>
      </c>
      <c r="K44" s="228">
        <v>0.3739827023515464</v>
      </c>
      <c r="L44" s="228">
        <v>0.54080125206492735</v>
      </c>
      <c r="M44" s="228">
        <v>0.56766375040099126</v>
      </c>
      <c r="N44" s="228">
        <v>0.55132944760144331</v>
      </c>
      <c r="O44" s="228">
        <v>0.60995955583751904</v>
      </c>
      <c r="P44" s="228">
        <v>0.67026199614214266</v>
      </c>
      <c r="Q44" s="228">
        <v>0.74817141970956325</v>
      </c>
      <c r="R44" s="228">
        <v>0.75856965934099274</v>
      </c>
      <c r="S44" s="228">
        <v>0.78169814102664548</v>
      </c>
      <c r="T44" s="228">
        <v>0.71355703484940425</v>
      </c>
      <c r="U44" s="228">
        <v>0.67427359401371345</v>
      </c>
      <c r="V44" s="228">
        <v>0.70040266980838528</v>
      </c>
      <c r="W44" s="228">
        <v>0.68728219935402046</v>
      </c>
      <c r="DA44" s="69" t="s">
        <v>516</v>
      </c>
    </row>
    <row r="45" spans="1:105" ht="12" customHeight="1" x14ac:dyDescent="0.25">
      <c r="A45" s="57" t="s">
        <v>517</v>
      </c>
      <c r="B45" s="263">
        <v>700.76324755759606</v>
      </c>
      <c r="C45" s="263">
        <v>711.4758925243932</v>
      </c>
      <c r="D45" s="263">
        <v>695.42926346263994</v>
      </c>
      <c r="E45" s="263">
        <v>692.32535313486881</v>
      </c>
      <c r="F45" s="263">
        <v>681.38044194236727</v>
      </c>
      <c r="G45" s="263">
        <v>685.00431748217227</v>
      </c>
      <c r="H45" s="263">
        <v>504.8863868299162</v>
      </c>
      <c r="I45" s="263">
        <v>540.99603896330166</v>
      </c>
      <c r="J45" s="263">
        <v>613.35905312818136</v>
      </c>
      <c r="K45" s="263">
        <v>287.14471172253229</v>
      </c>
      <c r="L45" s="263">
        <v>410.42576824352409</v>
      </c>
      <c r="M45" s="263">
        <v>417.47017660305409</v>
      </c>
      <c r="N45" s="263">
        <v>415.92707652849401</v>
      </c>
      <c r="O45" s="263">
        <v>459.68585932445387</v>
      </c>
      <c r="P45" s="263">
        <v>503.13097322531257</v>
      </c>
      <c r="Q45" s="263">
        <v>536.28240128923699</v>
      </c>
      <c r="R45" s="263">
        <v>551.83311555929765</v>
      </c>
      <c r="S45" s="263">
        <v>560.86142523489787</v>
      </c>
      <c r="T45" s="263">
        <v>550.79452753944986</v>
      </c>
      <c r="U45" s="263">
        <v>515.39410546389706</v>
      </c>
      <c r="V45" s="263">
        <v>520.55880751666666</v>
      </c>
      <c r="W45" s="263">
        <v>521.17545024747699</v>
      </c>
      <c r="DA45" s="70" t="s">
        <v>518</v>
      </c>
    </row>
    <row r="46" spans="1:105" ht="12" customHeight="1" x14ac:dyDescent="0.25">
      <c r="A46" s="57" t="s">
        <v>519</v>
      </c>
      <c r="B46" s="296">
        <v>91.456953940388303</v>
      </c>
      <c r="C46" s="296">
        <v>92.337520059845161</v>
      </c>
      <c r="D46" s="296">
        <v>90.122555727007224</v>
      </c>
      <c r="E46" s="296">
        <v>91.434962031907304</v>
      </c>
      <c r="F46" s="296">
        <v>89.049218525021502</v>
      </c>
      <c r="G46" s="296">
        <v>89.700725843184799</v>
      </c>
      <c r="H46" s="296">
        <v>62.924749480191792</v>
      </c>
      <c r="I46" s="296">
        <v>67.342934871097455</v>
      </c>
      <c r="J46" s="296">
        <v>78.003573540017641</v>
      </c>
      <c r="K46" s="296">
        <v>35.673776712513607</v>
      </c>
      <c r="L46" s="296">
        <v>51.370808265866813</v>
      </c>
      <c r="M46" s="296">
        <v>50.541887805099378</v>
      </c>
      <c r="N46" s="296">
        <v>51.100278828646303</v>
      </c>
      <c r="O46" s="296">
        <v>56.647626498333153</v>
      </c>
      <c r="P46" s="296">
        <v>62.970298479824237</v>
      </c>
      <c r="Q46" s="296">
        <v>66.544776330582238</v>
      </c>
      <c r="R46" s="296">
        <v>68.822042724968924</v>
      </c>
      <c r="S46" s="296">
        <v>69.483341895101816</v>
      </c>
      <c r="T46" s="296">
        <v>68.03181349896596</v>
      </c>
      <c r="U46" s="296">
        <v>63.442720052702207</v>
      </c>
      <c r="V46" s="296">
        <v>64.460322952397533</v>
      </c>
      <c r="W46" s="296">
        <v>64.04639084021548</v>
      </c>
      <c r="DA46" s="70" t="s">
        <v>520</v>
      </c>
    </row>
    <row r="47" spans="1:105" ht="12" customHeight="1" x14ac:dyDescent="0.25">
      <c r="A47" s="60" t="s">
        <v>521</v>
      </c>
      <c r="B47" s="264">
        <v>41.111894262575611</v>
      </c>
      <c r="C47" s="264">
        <v>40.766533032920577</v>
      </c>
      <c r="D47" s="264">
        <v>39.690631199051303</v>
      </c>
      <c r="E47" s="264">
        <v>41.477461878548887</v>
      </c>
      <c r="F47" s="264">
        <v>39.811603807176667</v>
      </c>
      <c r="G47" s="264">
        <v>41.077166228201307</v>
      </c>
      <c r="H47" s="264">
        <v>26.821482733778989</v>
      </c>
      <c r="I47" s="264">
        <v>27.345275035720441</v>
      </c>
      <c r="J47" s="264">
        <v>32.329120663735132</v>
      </c>
      <c r="K47" s="264">
        <v>15.973846581348161</v>
      </c>
      <c r="L47" s="264">
        <v>22.80323917113002</v>
      </c>
      <c r="M47" s="264">
        <v>20.24375250058176</v>
      </c>
      <c r="N47" s="264">
        <v>21.832464857256781</v>
      </c>
      <c r="O47" s="264">
        <v>24.230799478355621</v>
      </c>
      <c r="P47" s="264">
        <v>27.536426663860059</v>
      </c>
      <c r="Q47" s="264">
        <v>27.033965507429048</v>
      </c>
      <c r="R47" s="264">
        <v>28.715401926916289</v>
      </c>
      <c r="S47" s="264">
        <v>28.066551861925749</v>
      </c>
      <c r="T47" s="264">
        <v>28.084081271100061</v>
      </c>
      <c r="U47" s="264">
        <v>26.115100072365479</v>
      </c>
      <c r="V47" s="264">
        <v>25.763655181220312</v>
      </c>
      <c r="W47" s="264">
        <v>26.044613241831019</v>
      </c>
      <c r="DA47" s="72" t="s">
        <v>522</v>
      </c>
    </row>
    <row r="48" spans="1:105" ht="12" customHeight="1" x14ac:dyDescent="0.25">
      <c r="A48" s="59" t="s">
        <v>33</v>
      </c>
      <c r="B48" s="299">
        <v>1.447032209524086</v>
      </c>
      <c r="C48" s="299">
        <v>1.4528587549993559</v>
      </c>
      <c r="D48" s="299">
        <v>1.333468580292426</v>
      </c>
      <c r="E48" s="299">
        <v>0.53567292789088772</v>
      </c>
      <c r="F48" s="299">
        <v>0.48838260114767801</v>
      </c>
      <c r="G48" s="299">
        <v>0.44084307852189758</v>
      </c>
      <c r="H48" s="299">
        <v>0.22558208696775731</v>
      </c>
      <c r="I48" s="299">
        <v>0.26937409047064748</v>
      </c>
      <c r="J48" s="299">
        <v>0.1678648071182475</v>
      </c>
      <c r="K48" s="299">
        <v>9.9157965869904996E-2</v>
      </c>
      <c r="L48" s="299">
        <v>0.1211103051187338</v>
      </c>
      <c r="M48" s="299">
        <v>8.4781107037067038E-2</v>
      </c>
      <c r="N48" s="299">
        <v>6.0943708869886197E-2</v>
      </c>
      <c r="O48" s="299">
        <v>3.3926144273644439E-2</v>
      </c>
      <c r="P48" s="299">
        <v>7.6415421852189178E-2</v>
      </c>
      <c r="Q48" s="299">
        <v>6.8604669652158765E-2</v>
      </c>
      <c r="R48" s="299">
        <v>0.1344719490072841</v>
      </c>
      <c r="S48" s="299">
        <v>3.3037474141017077E-2</v>
      </c>
      <c r="T48" s="299">
        <v>6.4619492040889265E-2</v>
      </c>
      <c r="U48" s="299">
        <v>6.138883278610964E-2</v>
      </c>
      <c r="V48" s="299">
        <v>6.7000310675051925E-2</v>
      </c>
      <c r="W48" s="299">
        <v>6.2531263904994985E-2</v>
      </c>
      <c r="DA48" s="71" t="s">
        <v>523</v>
      </c>
    </row>
    <row r="49" spans="1:105" ht="12" customHeight="1" x14ac:dyDescent="0.25">
      <c r="A49" s="59" t="s">
        <v>160</v>
      </c>
      <c r="B49" s="299">
        <v>3.3914253159979948</v>
      </c>
      <c r="C49" s="299">
        <v>2.852796477535303</v>
      </c>
      <c r="D49" s="299">
        <v>2.4601345888422741</v>
      </c>
      <c r="E49" s="299">
        <v>2.7231393516166409</v>
      </c>
      <c r="F49" s="299">
        <v>2.4379794541734841</v>
      </c>
      <c r="G49" s="299">
        <v>2.184484934871874</v>
      </c>
      <c r="H49" s="299">
        <v>1.3191272672604151</v>
      </c>
      <c r="I49" s="299">
        <v>1.2444572427445859</v>
      </c>
      <c r="J49" s="299">
        <v>1.6371216514792459</v>
      </c>
      <c r="K49" s="299">
        <v>0.71410258571602059</v>
      </c>
      <c r="L49" s="299">
        <v>0.90034163203450313</v>
      </c>
      <c r="M49" s="299">
        <v>0.73565281025887097</v>
      </c>
      <c r="N49" s="299">
        <v>0.62313629086845723</v>
      </c>
      <c r="O49" s="299">
        <v>1.0407119348153779</v>
      </c>
      <c r="P49" s="299">
        <v>0.5406252469864895</v>
      </c>
      <c r="Q49" s="299">
        <v>0.48429871720519219</v>
      </c>
      <c r="R49" s="299">
        <v>0.57099113538842117</v>
      </c>
      <c r="S49" s="299">
        <v>0.49278793936339682</v>
      </c>
      <c r="T49" s="299">
        <v>0.48185848008858723</v>
      </c>
      <c r="U49" s="299">
        <v>0.33565456162834512</v>
      </c>
      <c r="V49" s="299">
        <v>0.46623323227913521</v>
      </c>
      <c r="W49" s="299">
        <v>0.31109770499966177</v>
      </c>
      <c r="DA49" s="71" t="s">
        <v>524</v>
      </c>
    </row>
    <row r="50" spans="1:105" ht="12" customHeight="1" x14ac:dyDescent="0.25">
      <c r="A50" s="59" t="s">
        <v>70</v>
      </c>
      <c r="B50" s="299">
        <v>1.3685589155159099</v>
      </c>
      <c r="C50" s="299">
        <v>1.4994792171640661</v>
      </c>
      <c r="D50" s="299">
        <v>1.60116925640057</v>
      </c>
      <c r="E50" s="299">
        <v>0.24330550316864971</v>
      </c>
      <c r="F50" s="299">
        <v>1.290432471377353</v>
      </c>
      <c r="G50" s="299">
        <v>1.203411221610275</v>
      </c>
      <c r="H50" s="299">
        <v>0.75758424147886194</v>
      </c>
      <c r="I50" s="299">
        <v>0.74569453736980573</v>
      </c>
      <c r="J50" s="299">
        <v>1.179073900739926</v>
      </c>
      <c r="K50" s="299">
        <v>0.53782058542975775</v>
      </c>
      <c r="L50" s="299">
        <v>0.65614543219199872</v>
      </c>
      <c r="M50" s="299">
        <v>0.12681470850643531</v>
      </c>
      <c r="N50" s="299">
        <v>0.43862657906916608</v>
      </c>
      <c r="O50" s="299">
        <v>0.45701647179051841</v>
      </c>
      <c r="P50" s="299">
        <v>0.82595050181899266</v>
      </c>
      <c r="Q50" s="299">
        <v>0.94941808320544807</v>
      </c>
      <c r="R50" s="299">
        <v>0.84184532215107044</v>
      </c>
      <c r="S50" s="299">
        <v>0.79496410590081001</v>
      </c>
      <c r="T50" s="299">
        <v>0.49721376485506141</v>
      </c>
      <c r="U50" s="299">
        <v>0.5017691083258683</v>
      </c>
      <c r="V50" s="299">
        <v>0.64427766684244447</v>
      </c>
      <c r="W50" s="299">
        <v>0.78089225398967987</v>
      </c>
      <c r="DA50" s="71" t="s">
        <v>525</v>
      </c>
    </row>
    <row r="51" spans="1:105" ht="12" customHeight="1" x14ac:dyDescent="0.25">
      <c r="A51" s="59" t="s">
        <v>162</v>
      </c>
      <c r="B51" s="299">
        <v>34.904877821537617</v>
      </c>
      <c r="C51" s="299">
        <v>34.961398583221857</v>
      </c>
      <c r="D51" s="299">
        <v>34.295858773516017</v>
      </c>
      <c r="E51" s="299">
        <v>37.975344095872707</v>
      </c>
      <c r="F51" s="299">
        <v>35.594809280478152</v>
      </c>
      <c r="G51" s="299">
        <v>37.248426993197263</v>
      </c>
      <c r="H51" s="299">
        <v>24.519189138071962</v>
      </c>
      <c r="I51" s="299">
        <v>25.0857491651354</v>
      </c>
      <c r="J51" s="299">
        <v>29.345060304397709</v>
      </c>
      <c r="K51" s="299">
        <v>14.622765444332471</v>
      </c>
      <c r="L51" s="299">
        <v>21.125641801784781</v>
      </c>
      <c r="M51" s="299">
        <v>19.29650387477939</v>
      </c>
      <c r="N51" s="299">
        <v>20.709758278449272</v>
      </c>
      <c r="O51" s="299">
        <v>22.69914492747608</v>
      </c>
      <c r="P51" s="299">
        <v>26.093435493202389</v>
      </c>
      <c r="Q51" s="299">
        <v>25.531644037366249</v>
      </c>
      <c r="R51" s="299">
        <v>27.16809352036951</v>
      </c>
      <c r="S51" s="299">
        <v>26.745762342520521</v>
      </c>
      <c r="T51" s="299">
        <v>27.04038953411553</v>
      </c>
      <c r="U51" s="299">
        <v>25.216287569625159</v>
      </c>
      <c r="V51" s="299">
        <v>24.586143971423681</v>
      </c>
      <c r="W51" s="299">
        <v>24.890092018936681</v>
      </c>
      <c r="DA51" s="71" t="s">
        <v>526</v>
      </c>
    </row>
    <row r="52" spans="1:105" ht="12" customHeight="1" x14ac:dyDescent="0.25">
      <c r="A52" s="60" t="s">
        <v>527</v>
      </c>
      <c r="B52" s="264">
        <v>50.345059677812692</v>
      </c>
      <c r="C52" s="264">
        <v>51.570987026924577</v>
      </c>
      <c r="D52" s="264">
        <v>50.431924527955928</v>
      </c>
      <c r="E52" s="264">
        <v>49.957500153358403</v>
      </c>
      <c r="F52" s="264">
        <v>49.237614717844828</v>
      </c>
      <c r="G52" s="264">
        <v>48.623559614983492</v>
      </c>
      <c r="H52" s="264">
        <v>36.1032667464128</v>
      </c>
      <c r="I52" s="264">
        <v>39.997659835377007</v>
      </c>
      <c r="J52" s="264">
        <v>45.674452876282501</v>
      </c>
      <c r="K52" s="264">
        <v>19.699930131165459</v>
      </c>
      <c r="L52" s="264">
        <v>28.56756909473679</v>
      </c>
      <c r="M52" s="264">
        <v>30.298135304517611</v>
      </c>
      <c r="N52" s="264">
        <v>29.267813971389511</v>
      </c>
      <c r="O52" s="264">
        <v>32.416827019977532</v>
      </c>
      <c r="P52" s="264">
        <v>35.433871815964181</v>
      </c>
      <c r="Q52" s="264">
        <v>39.510810823153193</v>
      </c>
      <c r="R52" s="264">
        <v>40.106640798052638</v>
      </c>
      <c r="S52" s="264">
        <v>41.416790033176071</v>
      </c>
      <c r="T52" s="264">
        <v>39.947732227865892</v>
      </c>
      <c r="U52" s="264">
        <v>37.327619980336728</v>
      </c>
      <c r="V52" s="264">
        <v>38.696667771177218</v>
      </c>
      <c r="W52" s="264">
        <v>38.001777598384457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33.73364733107384</v>
      </c>
      <c r="C53" s="296">
        <f t="shared" si="0"/>
        <v>33.98821028718227</v>
      </c>
      <c r="D53" s="296">
        <f t="shared" si="0"/>
        <v>33.141141786386498</v>
      </c>
      <c r="E53" s="296">
        <f t="shared" si="0"/>
        <v>36.817791242340974</v>
      </c>
      <c r="F53" s="296">
        <f t="shared" si="0"/>
        <v>35.527537270189818</v>
      </c>
      <c r="G53" s="296">
        <f t="shared" si="0"/>
        <v>35.416526677660087</v>
      </c>
      <c r="H53" s="296">
        <f t="shared" si="0"/>
        <v>22.59597418590246</v>
      </c>
      <c r="I53" s="296">
        <f t="shared" si="0"/>
        <v>24.200524448881545</v>
      </c>
      <c r="J53" s="296">
        <f t="shared" si="0"/>
        <v>29.777368114347944</v>
      </c>
      <c r="K53" s="296">
        <f t="shared" si="0"/>
        <v>13.505021978375552</v>
      </c>
      <c r="L53" s="296">
        <f t="shared" si="0"/>
        <v>19.399736059832762</v>
      </c>
      <c r="M53" s="296">
        <f t="shared" si="0"/>
        <v>18.076045697920968</v>
      </c>
      <c r="N53" s="296">
        <f t="shared" si="0"/>
        <v>18.230077610456355</v>
      </c>
      <c r="O53" s="296">
        <f t="shared" si="0"/>
        <v>20.200697074360384</v>
      </c>
      <c r="P53" s="296">
        <f t="shared" si="0"/>
        <v>22.572760351590311</v>
      </c>
      <c r="Q53" s="296">
        <f t="shared" si="0"/>
        <v>24.202959396092403</v>
      </c>
      <c r="R53" s="296">
        <f t="shared" si="0"/>
        <v>25.129749388139569</v>
      </c>
      <c r="S53" s="296">
        <f t="shared" si="0"/>
        <v>25.06772786676051</v>
      </c>
      <c r="T53" s="296">
        <f t="shared" si="0"/>
        <v>24.358616706078937</v>
      </c>
      <c r="U53" s="296">
        <f t="shared" si="0"/>
        <v>22.697188288683851</v>
      </c>
      <c r="V53" s="296">
        <f t="shared" si="0"/>
        <v>23.541337484773024</v>
      </c>
      <c r="W53" s="296">
        <f t="shared" si="0"/>
        <v>22.841763958683671</v>
      </c>
      <c r="DA53" s="70"/>
    </row>
    <row r="54" spans="1:105" ht="12" customHeight="1" x14ac:dyDescent="0.25">
      <c r="A54" s="60" t="s">
        <v>530</v>
      </c>
      <c r="B54" s="264">
        <v>5.8171718378058834</v>
      </c>
      <c r="C54" s="264">
        <v>5.7817364038652341</v>
      </c>
      <c r="D54" s="264">
        <v>5.6238422532492294</v>
      </c>
      <c r="E54" s="264">
        <v>5.9236599482560131</v>
      </c>
      <c r="F54" s="264">
        <v>5.6478145774450876</v>
      </c>
      <c r="G54" s="264">
        <v>5.827320400283285</v>
      </c>
      <c r="H54" s="264">
        <v>3.951474182316542</v>
      </c>
      <c r="I54" s="264">
        <v>4.0330588266052709</v>
      </c>
      <c r="J54" s="264">
        <v>4.667884186423894</v>
      </c>
      <c r="K54" s="264">
        <v>2.3586640987513192</v>
      </c>
      <c r="L54" s="264">
        <v>3.3545645046061572</v>
      </c>
      <c r="M54" s="264">
        <v>3.0961733101661921</v>
      </c>
      <c r="N54" s="264">
        <v>3.2711533134644228</v>
      </c>
      <c r="O54" s="264">
        <v>3.6237105827052458</v>
      </c>
      <c r="P54" s="264">
        <v>4.039124874655502</v>
      </c>
      <c r="Q54" s="264">
        <v>3.9803775933541772</v>
      </c>
      <c r="R54" s="264">
        <v>4.2269496659828736</v>
      </c>
      <c r="S54" s="264">
        <v>4.1540026034869006</v>
      </c>
      <c r="T54" s="264">
        <v>4.1944987640367204</v>
      </c>
      <c r="U54" s="264">
        <v>3.907951114966894</v>
      </c>
      <c r="V54" s="264">
        <v>3.824217512469871</v>
      </c>
      <c r="W54" s="264">
        <v>3.8764751800740669</v>
      </c>
      <c r="DA54" s="72" t="s">
        <v>531</v>
      </c>
    </row>
    <row r="55" spans="1:105" ht="12" customHeight="1" x14ac:dyDescent="0.25">
      <c r="A55" s="59" t="s">
        <v>33</v>
      </c>
      <c r="B55" s="232">
        <v>0.2117999142279911</v>
      </c>
      <c r="C55" s="232">
        <v>0.21392097285596329</v>
      </c>
      <c r="D55" s="232">
        <v>0.19688429719800141</v>
      </c>
      <c r="E55" s="232">
        <v>7.6954266735207902E-2</v>
      </c>
      <c r="F55" s="232">
        <v>7.1604633983936211E-2</v>
      </c>
      <c r="G55" s="232">
        <v>6.4426685281326099E-2</v>
      </c>
      <c r="H55" s="232">
        <v>3.4199864341457303E-2</v>
      </c>
      <c r="I55" s="232">
        <v>4.0842807776565369E-2</v>
      </c>
      <c r="J55" s="232">
        <v>2.515480906228407E-2</v>
      </c>
      <c r="K55" s="232">
        <v>1.5151589811030141E-2</v>
      </c>
      <c r="L55" s="232">
        <v>1.834427286407498E-2</v>
      </c>
      <c r="M55" s="232">
        <v>1.3048556570966549E-2</v>
      </c>
      <c r="N55" s="232">
        <v>9.3183940446906928E-3</v>
      </c>
      <c r="O55" s="232">
        <v>5.1711807077923196E-3</v>
      </c>
      <c r="P55" s="232">
        <v>1.155544473778806E-2</v>
      </c>
      <c r="Q55" s="232">
        <v>1.046874555428657E-2</v>
      </c>
      <c r="R55" s="232">
        <v>2.0392308308557639E-2</v>
      </c>
      <c r="S55" s="232">
        <v>5.0322612244715027E-3</v>
      </c>
      <c r="T55" s="232">
        <v>9.8251959718453821E-3</v>
      </c>
      <c r="U55" s="232">
        <v>9.3663943151249037E-3</v>
      </c>
      <c r="V55" s="232">
        <v>1.020024326947584E-2</v>
      </c>
      <c r="W55" s="232">
        <v>9.5948214684224292E-3</v>
      </c>
      <c r="DA55" s="71" t="s">
        <v>532</v>
      </c>
    </row>
    <row r="56" spans="1:105" ht="12" customHeight="1" x14ac:dyDescent="0.25">
      <c r="A56" s="59" t="s">
        <v>160</v>
      </c>
      <c r="B56" s="232">
        <v>0.49639779011916801</v>
      </c>
      <c r="C56" s="232">
        <v>0.42004977822822698</v>
      </c>
      <c r="D56" s="232">
        <v>0.36323455737553723</v>
      </c>
      <c r="E56" s="232">
        <v>0.39120362652363339</v>
      </c>
      <c r="F56" s="232">
        <v>0.3574464488829362</v>
      </c>
      <c r="G56" s="232">
        <v>0.31924993327029749</v>
      </c>
      <c r="H56" s="232">
        <v>0.19998916667470901</v>
      </c>
      <c r="I56" s="232">
        <v>0.18868603087537869</v>
      </c>
      <c r="J56" s="232">
        <v>0.24532529040278539</v>
      </c>
      <c r="K56" s="232">
        <v>0.1091166944263527</v>
      </c>
      <c r="L56" s="232">
        <v>0.13637247922656551</v>
      </c>
      <c r="M56" s="232">
        <v>0.1132234249672696</v>
      </c>
      <c r="N56" s="232">
        <v>9.5278571152542374E-2</v>
      </c>
      <c r="O56" s="232">
        <v>0.15863015367376379</v>
      </c>
      <c r="P56" s="232">
        <v>8.1752675232092939E-2</v>
      </c>
      <c r="Q56" s="232">
        <v>7.3901675620545879E-2</v>
      </c>
      <c r="R56" s="232">
        <v>8.658926534680729E-2</v>
      </c>
      <c r="S56" s="232">
        <v>7.5061356947589336E-2</v>
      </c>
      <c r="T56" s="232">
        <v>7.3265106983047279E-2</v>
      </c>
      <c r="U56" s="232">
        <v>5.1212457302052379E-2</v>
      </c>
      <c r="V56" s="232">
        <v>7.0980154295493925E-2</v>
      </c>
      <c r="W56" s="232">
        <v>4.7734952922793353E-2</v>
      </c>
      <c r="DA56" s="71" t="s">
        <v>533</v>
      </c>
    </row>
    <row r="57" spans="1:105" ht="12" customHeight="1" x14ac:dyDescent="0.25">
      <c r="A57" s="59" t="s">
        <v>162</v>
      </c>
      <c r="B57" s="232">
        <v>5.108974133458724</v>
      </c>
      <c r="C57" s="232">
        <v>5.147765652781044</v>
      </c>
      <c r="D57" s="232">
        <v>5.0637233986756911</v>
      </c>
      <c r="E57" s="232">
        <v>5.4555020549971713</v>
      </c>
      <c r="F57" s="232">
        <v>5.2187634945782149</v>
      </c>
      <c r="G57" s="232">
        <v>5.4436437817316614</v>
      </c>
      <c r="H57" s="232">
        <v>3.7172851513003762</v>
      </c>
      <c r="I57" s="232">
        <v>3.8035299879533269</v>
      </c>
      <c r="J57" s="232">
        <v>4.3974040869588249</v>
      </c>
      <c r="K57" s="232">
        <v>2.234395814513936</v>
      </c>
      <c r="L57" s="232">
        <v>3.1998477525155158</v>
      </c>
      <c r="M57" s="232">
        <v>2.9699013286279561</v>
      </c>
      <c r="N57" s="232">
        <v>3.1665563482671901</v>
      </c>
      <c r="O57" s="232">
        <v>3.4599092483236902</v>
      </c>
      <c r="P57" s="232">
        <v>3.9458167546856209</v>
      </c>
      <c r="Q57" s="232">
        <v>3.896007172179345</v>
      </c>
      <c r="R57" s="232">
        <v>4.1199680923275084</v>
      </c>
      <c r="S57" s="232">
        <v>4.0739089853148398</v>
      </c>
      <c r="T57" s="232">
        <v>4.1114084610818278</v>
      </c>
      <c r="U57" s="232">
        <v>3.8473722633497158</v>
      </c>
      <c r="V57" s="232">
        <v>3.7430371149049022</v>
      </c>
      <c r="W57" s="232">
        <v>3.8191454056828511</v>
      </c>
      <c r="DA57" s="71" t="s">
        <v>534</v>
      </c>
    </row>
    <row r="58" spans="1:105" ht="12" customHeight="1" x14ac:dyDescent="0.25">
      <c r="A58" s="60" t="s">
        <v>535</v>
      </c>
      <c r="B58" s="264">
        <v>20.5475453123214</v>
      </c>
      <c r="C58" s="264">
        <v>20.613088994400659</v>
      </c>
      <c r="D58" s="264">
        <v>20.07111432579493</v>
      </c>
      <c r="E58" s="264">
        <v>23.71728402020366</v>
      </c>
      <c r="F58" s="264">
        <v>22.66070757666925</v>
      </c>
      <c r="G58" s="264">
        <v>22.483152161531741</v>
      </c>
      <c r="H58" s="264">
        <v>13.170985498920279</v>
      </c>
      <c r="I58" s="264">
        <v>14.10297467842004</v>
      </c>
      <c r="J58" s="264">
        <v>18.26509432148411</v>
      </c>
      <c r="K58" s="264">
        <v>8.1361583658001599</v>
      </c>
      <c r="L58" s="264">
        <v>11.718113820350951</v>
      </c>
      <c r="M58" s="264">
        <v>10.316723411144361</v>
      </c>
      <c r="N58" s="264">
        <v>10.48382705612031</v>
      </c>
      <c r="O58" s="264">
        <v>11.63586293981743</v>
      </c>
      <c r="P58" s="264">
        <v>13.17536959694988</v>
      </c>
      <c r="Q58" s="264">
        <v>14.193420416955981</v>
      </c>
      <c r="R58" s="264">
        <v>14.820735838854439</v>
      </c>
      <c r="S58" s="264">
        <v>14.605128376102099</v>
      </c>
      <c r="T58" s="264">
        <v>14.09018753229484</v>
      </c>
      <c r="U58" s="264">
        <v>13.09397971868227</v>
      </c>
      <c r="V58" s="264">
        <v>13.82587228990892</v>
      </c>
      <c r="W58" s="264">
        <v>13.134281235036379</v>
      </c>
      <c r="DA58" s="72" t="s">
        <v>536</v>
      </c>
    </row>
    <row r="59" spans="1:105" ht="12" customHeight="1" x14ac:dyDescent="0.25">
      <c r="A59" s="64" t="s">
        <v>30</v>
      </c>
      <c r="B59" s="231">
        <v>2.9508167204894171</v>
      </c>
      <c r="C59" s="231">
        <v>3.0340043999815549</v>
      </c>
      <c r="D59" s="231">
        <v>2.9355618628112019</v>
      </c>
      <c r="E59" s="231">
        <v>2.489892586058732</v>
      </c>
      <c r="F59" s="231">
        <v>2.1761366341073112</v>
      </c>
      <c r="G59" s="231">
        <v>2.1016357919546649</v>
      </c>
      <c r="H59" s="231">
        <v>0.57047512377648468</v>
      </c>
      <c r="I59" s="231">
        <v>0.67760064111666107</v>
      </c>
      <c r="J59" s="231">
        <v>0.63265326614982809</v>
      </c>
      <c r="K59" s="231">
        <v>0.30144211185487829</v>
      </c>
      <c r="L59" s="231">
        <v>0.37261582393201309</v>
      </c>
      <c r="M59" s="231">
        <v>0.47586474730016559</v>
      </c>
      <c r="N59" s="231">
        <v>0.51367106575552013</v>
      </c>
      <c r="O59" s="231">
        <v>0.62244155079382935</v>
      </c>
      <c r="P59" s="231">
        <v>0.69018118352402413</v>
      </c>
      <c r="Q59" s="231">
        <v>0.64407213775794414</v>
      </c>
      <c r="R59" s="231">
        <v>0.59784073201521537</v>
      </c>
      <c r="S59" s="231">
        <v>0.60861466212677839</v>
      </c>
      <c r="T59" s="231">
        <v>0.59465288236174696</v>
      </c>
      <c r="U59" s="231">
        <v>0.5064444300823544</v>
      </c>
      <c r="V59" s="231">
        <v>0.56756045413625922</v>
      </c>
      <c r="W59" s="231">
        <v>0.64154118343942645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0.59756839888750224</v>
      </c>
      <c r="C61" s="231">
        <v>0.60575858273764183</v>
      </c>
      <c r="D61" s="231">
        <v>0.55684223101637365</v>
      </c>
      <c r="E61" s="231">
        <v>0.17779648567307541</v>
      </c>
      <c r="F61" s="231">
        <v>0.1624346201200951</v>
      </c>
      <c r="G61" s="231">
        <v>0.1466766914870313</v>
      </c>
      <c r="H61" s="231">
        <v>9.718648080210969E-2</v>
      </c>
      <c r="I61" s="231">
        <v>0.12146293748916891</v>
      </c>
      <c r="J61" s="231">
        <v>6.5485121063329113E-2</v>
      </c>
      <c r="K61" s="231">
        <v>3.3666070077023352E-2</v>
      </c>
      <c r="L61" s="231">
        <v>4.2429391223728567E-2</v>
      </c>
      <c r="M61" s="231">
        <v>3.5052117201169242E-2</v>
      </c>
      <c r="N61" s="231">
        <v>2.5312849370631101E-2</v>
      </c>
      <c r="O61" s="231">
        <v>1.41460200854765E-2</v>
      </c>
      <c r="P61" s="231">
        <v>3.2197187700808497E-2</v>
      </c>
      <c r="Q61" s="231">
        <v>2.8936809076089878E-2</v>
      </c>
      <c r="R61" s="231">
        <v>5.543842686395279E-2</v>
      </c>
      <c r="S61" s="231">
        <v>1.4411989025301761E-2</v>
      </c>
      <c r="T61" s="231">
        <v>2.800520889067018E-2</v>
      </c>
      <c r="U61" s="231">
        <v>2.649954478588765E-2</v>
      </c>
      <c r="V61" s="231">
        <v>2.7937108674967751E-2</v>
      </c>
      <c r="W61" s="231">
        <v>2.7344126517796781E-2</v>
      </c>
      <c r="DA61" s="73" t="s">
        <v>539</v>
      </c>
    </row>
    <row r="62" spans="1:105" ht="12" customHeight="1" x14ac:dyDescent="0.25">
      <c r="A62" s="64" t="s">
        <v>160</v>
      </c>
      <c r="B62" s="231">
        <v>1.400527633516875</v>
      </c>
      <c r="C62" s="231">
        <v>1.189452137122228</v>
      </c>
      <c r="D62" s="231">
        <v>1.0273259177588301</v>
      </c>
      <c r="E62" s="231">
        <v>0.90384371041822831</v>
      </c>
      <c r="F62" s="231">
        <v>0.81086481289189072</v>
      </c>
      <c r="G62" s="231">
        <v>0.7268187671780677</v>
      </c>
      <c r="H62" s="231">
        <v>0.56831346211221001</v>
      </c>
      <c r="I62" s="231">
        <v>0.56113574998743188</v>
      </c>
      <c r="J62" s="231">
        <v>0.63865149213197969</v>
      </c>
      <c r="K62" s="231">
        <v>0.24245180386657869</v>
      </c>
      <c r="L62" s="231">
        <v>0.3154227652481833</v>
      </c>
      <c r="M62" s="231">
        <v>0.30415017479412632</v>
      </c>
      <c r="N62" s="231">
        <v>0.25881843032892671</v>
      </c>
      <c r="O62" s="231">
        <v>0.43394061566053621</v>
      </c>
      <c r="P62" s="231">
        <v>0.2277892620509204</v>
      </c>
      <c r="Q62" s="231">
        <v>0.20427267686902881</v>
      </c>
      <c r="R62" s="231">
        <v>0.23540114152343899</v>
      </c>
      <c r="S62" s="231">
        <v>0.21496965366032361</v>
      </c>
      <c r="T62" s="231">
        <v>0.20883091099018189</v>
      </c>
      <c r="U62" s="231">
        <v>0.1448910605524725</v>
      </c>
      <c r="V62" s="231">
        <v>0.1944051952420828</v>
      </c>
      <c r="W62" s="231">
        <v>0.13603907027741141</v>
      </c>
      <c r="DA62" s="73" t="s">
        <v>540</v>
      </c>
    </row>
    <row r="63" spans="1:105" ht="12" customHeight="1" x14ac:dyDescent="0.25">
      <c r="A63" s="64" t="s">
        <v>70</v>
      </c>
      <c r="B63" s="231">
        <v>0.56516196014532905</v>
      </c>
      <c r="C63" s="231">
        <v>0.62519663546664306</v>
      </c>
      <c r="D63" s="231">
        <v>0.66863117297701635</v>
      </c>
      <c r="E63" s="231">
        <v>8.0756112836668711E-2</v>
      </c>
      <c r="F63" s="231">
        <v>0.4291940535683279</v>
      </c>
      <c r="G63" s="231">
        <v>0.40039729573613791</v>
      </c>
      <c r="H63" s="231">
        <v>0.3263864934053467</v>
      </c>
      <c r="I63" s="231">
        <v>0.33623964658335609</v>
      </c>
      <c r="J63" s="231">
        <v>0.45996417270581391</v>
      </c>
      <c r="K63" s="231">
        <v>0.18260061467678121</v>
      </c>
      <c r="L63" s="231">
        <v>0.22987186115040531</v>
      </c>
      <c r="M63" s="231">
        <v>5.2430596635831113E-2</v>
      </c>
      <c r="N63" s="231">
        <v>0.18218268516669209</v>
      </c>
      <c r="O63" s="231">
        <v>0.19055994507352819</v>
      </c>
      <c r="P63" s="231">
        <v>0.3480093768255656</v>
      </c>
      <c r="Q63" s="231">
        <v>0.40045568248339758</v>
      </c>
      <c r="R63" s="231">
        <v>0.34706554539716572</v>
      </c>
      <c r="S63" s="231">
        <v>0.34678843548535832</v>
      </c>
      <c r="T63" s="231">
        <v>0.21548568254407671</v>
      </c>
      <c r="U63" s="231">
        <v>0.21659725970982899</v>
      </c>
      <c r="V63" s="231">
        <v>0.26864435424378108</v>
      </c>
      <c r="W63" s="231">
        <v>0.34147425234044659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6.2440505027958002</v>
      </c>
      <c r="F64" s="231">
        <v>5.9166078098190686</v>
      </c>
      <c r="G64" s="231">
        <v>5.8348908571545577</v>
      </c>
      <c r="H64" s="231">
        <v>0.38889883879493098</v>
      </c>
      <c r="I64" s="231">
        <v>0.44900933547446148</v>
      </c>
      <c r="J64" s="231">
        <v>4.1616510988436648</v>
      </c>
      <c r="K64" s="231">
        <v>1.7285011769773411</v>
      </c>
      <c r="L64" s="231">
        <v>1.2287133767131191</v>
      </c>
      <c r="M64" s="231">
        <v>0.93449469691371467</v>
      </c>
      <c r="N64" s="231">
        <v>0.32162293194011149</v>
      </c>
      <c r="O64" s="231">
        <v>0.25499364032712418</v>
      </c>
      <c r="P64" s="231">
        <v>0.24425642426245581</v>
      </c>
      <c r="Q64" s="231">
        <v>0.99712096575423625</v>
      </c>
      <c r="R64" s="231">
        <v>1.018839837546434</v>
      </c>
      <c r="S64" s="231">
        <v>0.73334373291635035</v>
      </c>
      <c r="T64" s="231">
        <v>0.28081100216394322</v>
      </c>
      <c r="U64" s="231">
        <v>0.2721924127681789</v>
      </c>
      <c r="V64" s="231">
        <v>1.5445648459381081</v>
      </c>
      <c r="W64" s="231">
        <v>0.34533318564515009</v>
      </c>
      <c r="DA64" s="73" t="s">
        <v>542</v>
      </c>
    </row>
    <row r="65" spans="1:105" ht="12" customHeight="1" x14ac:dyDescent="0.25">
      <c r="A65" s="64" t="s">
        <v>162</v>
      </c>
      <c r="B65" s="231">
        <v>14.41436604928105</v>
      </c>
      <c r="C65" s="231">
        <v>14.57689344089588</v>
      </c>
      <c r="D65" s="231">
        <v>14.32158417251881</v>
      </c>
      <c r="E65" s="231">
        <v>12.604487497727799</v>
      </c>
      <c r="F65" s="231">
        <v>11.838729123712961</v>
      </c>
      <c r="G65" s="231">
        <v>12.393244446021219</v>
      </c>
      <c r="H65" s="231">
        <v>10.56348815848628</v>
      </c>
      <c r="I65" s="231">
        <v>11.31136545979663</v>
      </c>
      <c r="J65" s="231">
        <v>11.44769329339244</v>
      </c>
      <c r="K65" s="231">
        <v>4.964715056929033</v>
      </c>
      <c r="L65" s="231">
        <v>7.4010887841585538</v>
      </c>
      <c r="M65" s="231">
        <v>7.9779957944623598</v>
      </c>
      <c r="N65" s="231">
        <v>8.601757285953413</v>
      </c>
      <c r="O65" s="231">
        <v>9.4647525364875467</v>
      </c>
      <c r="P65" s="231">
        <v>10.9943152830937</v>
      </c>
      <c r="Q65" s="231">
        <v>10.769009058040229</v>
      </c>
      <c r="R65" s="231">
        <v>11.20052454642752</v>
      </c>
      <c r="S65" s="231">
        <v>11.66734574527216</v>
      </c>
      <c r="T65" s="231">
        <v>11.71893701839714</v>
      </c>
      <c r="U65" s="231">
        <v>10.88504393157808</v>
      </c>
      <c r="V65" s="231">
        <v>10.25168046398068</v>
      </c>
      <c r="W65" s="231">
        <v>10.88412072142752</v>
      </c>
      <c r="DA65" s="73" t="s">
        <v>543</v>
      </c>
    </row>
    <row r="66" spans="1:105" ht="12" customHeight="1" x14ac:dyDescent="0.25">
      <c r="A66" s="64" t="s">
        <v>36</v>
      </c>
      <c r="B66" s="231">
        <v>0.12696265870007839</v>
      </c>
      <c r="C66" s="231">
        <v>0.10573692717209331</v>
      </c>
      <c r="D66" s="231">
        <v>9.8923321990250307E-2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0.36919652936758518</v>
      </c>
      <c r="F67" s="231">
        <v>0.20598960940071101</v>
      </c>
      <c r="G67" s="231">
        <v>0.20525369193618259</v>
      </c>
      <c r="H67" s="231">
        <v>0.14681531326864469</v>
      </c>
      <c r="I67" s="231">
        <v>0.2029978784606021</v>
      </c>
      <c r="J67" s="231">
        <v>0.33236874830539348</v>
      </c>
      <c r="K67" s="231">
        <v>0.190692939372793</v>
      </c>
      <c r="L67" s="231">
        <v>0.23029108847039609</v>
      </c>
      <c r="M67" s="231">
        <v>0.1713741547077664</v>
      </c>
      <c r="N67" s="231">
        <v>0.17876361123633591</v>
      </c>
      <c r="O67" s="231">
        <v>0.17419369826194259</v>
      </c>
      <c r="P67" s="231">
        <v>0.2261065129098577</v>
      </c>
      <c r="Q67" s="231">
        <v>0.2155933126244706</v>
      </c>
      <c r="R67" s="231">
        <v>0.23147861187507701</v>
      </c>
      <c r="S67" s="231">
        <v>0.22905818590157959</v>
      </c>
      <c r="T67" s="231">
        <v>0.2137975234213482</v>
      </c>
      <c r="U67" s="231">
        <v>0.18120487579442621</v>
      </c>
      <c r="V67" s="231">
        <v>0.21270443041266929</v>
      </c>
      <c r="W67" s="231">
        <v>0.18275459608653549</v>
      </c>
      <c r="DA67" s="73" t="s">
        <v>545</v>
      </c>
    </row>
    <row r="68" spans="1:105" ht="12" customHeight="1" x14ac:dyDescent="0.25">
      <c r="A68" s="64" t="s">
        <v>79</v>
      </c>
      <c r="B68" s="231">
        <v>0.49214189130114921</v>
      </c>
      <c r="C68" s="231">
        <v>0.47604687102461313</v>
      </c>
      <c r="D68" s="231">
        <v>0.46224564672244178</v>
      </c>
      <c r="E68" s="231">
        <v>0.84726059532576292</v>
      </c>
      <c r="F68" s="231">
        <v>1.1207509130488871</v>
      </c>
      <c r="G68" s="231">
        <v>0.67423462006388168</v>
      </c>
      <c r="H68" s="231">
        <v>0.5094216282742704</v>
      </c>
      <c r="I68" s="231">
        <v>0.44316302951173109</v>
      </c>
      <c r="J68" s="231">
        <v>0.52662712889165986</v>
      </c>
      <c r="K68" s="231">
        <v>0.49208859204573308</v>
      </c>
      <c r="L68" s="231">
        <v>1.897680729454549</v>
      </c>
      <c r="M68" s="231">
        <v>0.36536112912922247</v>
      </c>
      <c r="N68" s="231">
        <v>0.40169819636868048</v>
      </c>
      <c r="O68" s="231">
        <v>0.48083493312744369</v>
      </c>
      <c r="P68" s="231">
        <v>0.41251436658255319</v>
      </c>
      <c r="Q68" s="231">
        <v>0.93395977435057753</v>
      </c>
      <c r="R68" s="231">
        <v>1.1341469972056299</v>
      </c>
      <c r="S68" s="231">
        <v>0.79059597171424778</v>
      </c>
      <c r="T68" s="231">
        <v>0.82966730352573581</v>
      </c>
      <c r="U68" s="231">
        <v>0.86110620341104294</v>
      </c>
      <c r="V68" s="231">
        <v>0.75837543728036272</v>
      </c>
      <c r="W68" s="231">
        <v>0.57567409930209024</v>
      </c>
      <c r="DA68" s="73" t="s">
        <v>546</v>
      </c>
    </row>
    <row r="69" spans="1:105" ht="12" customHeight="1" x14ac:dyDescent="0.25">
      <c r="A69" s="61" t="s">
        <v>547</v>
      </c>
      <c r="B69" s="265">
        <v>7.3689301809465588</v>
      </c>
      <c r="C69" s="265">
        <v>7.5933848889163746</v>
      </c>
      <c r="D69" s="265">
        <v>7.4461852073423378</v>
      </c>
      <c r="E69" s="265">
        <v>7.1768472738812994</v>
      </c>
      <c r="F69" s="265">
        <v>7.2190151160754832</v>
      </c>
      <c r="G69" s="265">
        <v>7.1060541158450619</v>
      </c>
      <c r="H69" s="265">
        <v>5.4735145046656362</v>
      </c>
      <c r="I69" s="265">
        <v>6.064490943856236</v>
      </c>
      <c r="J69" s="265">
        <v>6.8443896064399388</v>
      </c>
      <c r="K69" s="265">
        <v>3.0101995138240731</v>
      </c>
      <c r="L69" s="265">
        <v>4.3270577348756536</v>
      </c>
      <c r="M69" s="265">
        <v>4.6631489766104153</v>
      </c>
      <c r="N69" s="265">
        <v>4.4750972408716247</v>
      </c>
      <c r="O69" s="265">
        <v>4.941123551837709</v>
      </c>
      <c r="P69" s="265">
        <v>5.3582658799849288</v>
      </c>
      <c r="Q69" s="265">
        <v>6.0291613857822464</v>
      </c>
      <c r="R69" s="265">
        <v>6.0820638833022587</v>
      </c>
      <c r="S69" s="265">
        <v>6.308596887171511</v>
      </c>
      <c r="T69" s="265">
        <v>6.0739304097473772</v>
      </c>
      <c r="U69" s="265">
        <v>5.6952574550346862</v>
      </c>
      <c r="V69" s="265">
        <v>5.8912476823942317</v>
      </c>
      <c r="W69" s="265">
        <v>5.8310075435732243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107.0857240684069</v>
      </c>
      <c r="C72" s="225">
        <v>119.33701336612189</v>
      </c>
      <c r="D72" s="225">
        <v>121.2648950216545</v>
      </c>
      <c r="E72" s="225">
        <v>119.52107492402691</v>
      </c>
      <c r="F72" s="225">
        <v>120.1403710231499</v>
      </c>
      <c r="G72" s="225">
        <v>124.32379482407769</v>
      </c>
      <c r="H72" s="225">
        <v>120.90298274093171</v>
      </c>
      <c r="I72" s="225">
        <v>126.748296429688</v>
      </c>
      <c r="J72" s="225">
        <v>110.4735116612367</v>
      </c>
      <c r="K72" s="225">
        <v>83.22458533081813</v>
      </c>
      <c r="L72" s="225">
        <v>94.071904295776932</v>
      </c>
      <c r="M72" s="225">
        <v>91.740696386431651</v>
      </c>
      <c r="N72" s="225">
        <v>96.758335168577588</v>
      </c>
      <c r="O72" s="225">
        <v>83.817588890341725</v>
      </c>
      <c r="P72" s="225">
        <v>88.645433006812155</v>
      </c>
      <c r="Q72" s="225">
        <v>95.923557782274614</v>
      </c>
      <c r="R72" s="225">
        <v>110.9041316580157</v>
      </c>
      <c r="S72" s="225">
        <v>115.0978177902615</v>
      </c>
      <c r="T72" s="225">
        <v>123.36855581534179</v>
      </c>
      <c r="U72" s="225">
        <v>116.3208829382969</v>
      </c>
      <c r="V72" s="225">
        <v>96.087872163873797</v>
      </c>
      <c r="W72" s="225">
        <v>101.54457127690139</v>
      </c>
      <c r="DA72" s="89" t="s">
        <v>549</v>
      </c>
    </row>
    <row r="73" spans="1:105" ht="12" customHeight="1" x14ac:dyDescent="0.25">
      <c r="A73" s="55" t="s">
        <v>92</v>
      </c>
      <c r="B73" s="261">
        <v>0.17599778176440611</v>
      </c>
      <c r="C73" s="261">
        <v>0.19613304964357969</v>
      </c>
      <c r="D73" s="261">
        <v>0.1993015662486706</v>
      </c>
      <c r="E73" s="261">
        <v>0.1964355589293002</v>
      </c>
      <c r="F73" s="261">
        <v>0.1974533859146301</v>
      </c>
      <c r="G73" s="261">
        <v>0.2043289364658552</v>
      </c>
      <c r="H73" s="261">
        <v>0.19870675532352011</v>
      </c>
      <c r="I73" s="261">
        <v>0.208313659062482</v>
      </c>
      <c r="J73" s="261">
        <v>0.18156568641848481</v>
      </c>
      <c r="K73" s="261">
        <v>0.13678146675394731</v>
      </c>
      <c r="L73" s="261">
        <v>0.15460927800081611</v>
      </c>
      <c r="M73" s="261">
        <v>0.1507778856799098</v>
      </c>
      <c r="N73" s="261">
        <v>0.159024487204382</v>
      </c>
      <c r="O73" s="261">
        <v>0.13775608136262699</v>
      </c>
      <c r="P73" s="261">
        <v>0.14569075111057131</v>
      </c>
      <c r="Q73" s="261">
        <v>0.15765251190576179</v>
      </c>
      <c r="R73" s="261">
        <v>0.18227342001114311</v>
      </c>
      <c r="S73" s="261">
        <v>0.18916583693333161</v>
      </c>
      <c r="T73" s="261">
        <v>0.2027589797974414</v>
      </c>
      <c r="U73" s="261">
        <v>0.19117597184983301</v>
      </c>
      <c r="V73" s="261">
        <v>0.15792256626570869</v>
      </c>
      <c r="W73" s="261">
        <v>0.16689077326066529</v>
      </c>
      <c r="DA73" s="67" t="s">
        <v>550</v>
      </c>
    </row>
    <row r="74" spans="1:105" ht="12" customHeight="1" x14ac:dyDescent="0.25">
      <c r="A74" s="202" t="s">
        <v>93</v>
      </c>
      <c r="B74" s="226">
        <v>9.1548557720876361E-2</v>
      </c>
      <c r="C74" s="226">
        <v>0.1020222961690654</v>
      </c>
      <c r="D74" s="226">
        <v>0.1036704596993252</v>
      </c>
      <c r="E74" s="226">
        <v>0.10217965206598199</v>
      </c>
      <c r="F74" s="226">
        <v>0.1027090939236133</v>
      </c>
      <c r="G74" s="226">
        <v>0.1062855409117022</v>
      </c>
      <c r="H74" s="226">
        <v>0.1033610576047746</v>
      </c>
      <c r="I74" s="226">
        <v>0.1083582693460145</v>
      </c>
      <c r="J74" s="226">
        <v>9.4444808091182733E-2</v>
      </c>
      <c r="K74" s="226">
        <v>7.1149453582501687E-2</v>
      </c>
      <c r="L74" s="226">
        <v>8.0422925046793395E-2</v>
      </c>
      <c r="M74" s="226">
        <v>7.8429954240426383E-2</v>
      </c>
      <c r="N74" s="226">
        <v>8.2719579189647729E-2</v>
      </c>
      <c r="O74" s="226">
        <v>7.1656417709343681E-2</v>
      </c>
      <c r="P74" s="226">
        <v>7.5783785475763338E-2</v>
      </c>
      <c r="Q74" s="226">
        <v>8.2005920423280518E-2</v>
      </c>
      <c r="R74" s="226">
        <v>9.4812949035965807E-2</v>
      </c>
      <c r="S74" s="226">
        <v>9.8398169384265335E-2</v>
      </c>
      <c r="T74" s="226">
        <v>0.1054688984106623</v>
      </c>
      <c r="U74" s="226">
        <v>9.9443778883346504E-2</v>
      </c>
      <c r="V74" s="226">
        <v>8.2146394279891247E-2</v>
      </c>
      <c r="W74" s="226">
        <v>8.681137589215715E-2</v>
      </c>
      <c r="DA74" s="174" t="s">
        <v>551</v>
      </c>
    </row>
    <row r="75" spans="1:105" ht="12" customHeight="1" x14ac:dyDescent="0.25">
      <c r="A75" s="202" t="s">
        <v>94</v>
      </c>
      <c r="B75" s="226">
        <v>2.142867053963549</v>
      </c>
      <c r="C75" s="226">
        <v>2.3880247015682752</v>
      </c>
      <c r="D75" s="226">
        <v>2.4266030846303668</v>
      </c>
      <c r="E75" s="226">
        <v>2.391707913796234</v>
      </c>
      <c r="F75" s="226">
        <v>2.404100501314288</v>
      </c>
      <c r="G75" s="226">
        <v>2.487814003873106</v>
      </c>
      <c r="H75" s="226">
        <v>2.4193609437234489</v>
      </c>
      <c r="I75" s="226">
        <v>2.5363301310986519</v>
      </c>
      <c r="J75" s="226">
        <v>2.2106592688609341</v>
      </c>
      <c r="K75" s="226">
        <v>1.665387459781734</v>
      </c>
      <c r="L75" s="226">
        <v>1.882450589681488</v>
      </c>
      <c r="M75" s="226">
        <v>1.835801340509307</v>
      </c>
      <c r="N75" s="226">
        <v>1.9362081214175579</v>
      </c>
      <c r="O75" s="226">
        <v>1.677253913519468</v>
      </c>
      <c r="P75" s="226">
        <v>1.773862758338385</v>
      </c>
      <c r="Q75" s="226">
        <v>1.9195035889127079</v>
      </c>
      <c r="R75" s="226">
        <v>2.2192763035956138</v>
      </c>
      <c r="S75" s="226">
        <v>2.3031951632350469</v>
      </c>
      <c r="T75" s="226">
        <v>2.4686989423810379</v>
      </c>
      <c r="U75" s="226">
        <v>2.3276696301482649</v>
      </c>
      <c r="V75" s="226">
        <v>1.922791645074031</v>
      </c>
      <c r="W75" s="226">
        <v>2.03198435824324</v>
      </c>
      <c r="DA75" s="174" t="s">
        <v>552</v>
      </c>
    </row>
    <row r="76" spans="1:105" ht="12" customHeight="1" x14ac:dyDescent="0.25">
      <c r="A76" s="202" t="s">
        <v>95</v>
      </c>
      <c r="B76" s="226">
        <v>5.866592725480204E-2</v>
      </c>
      <c r="C76" s="226">
        <v>6.5377683214526583E-2</v>
      </c>
      <c r="D76" s="226">
        <v>6.6433855416223556E-2</v>
      </c>
      <c r="E76" s="226">
        <v>6.5478519643100072E-2</v>
      </c>
      <c r="F76" s="226">
        <v>6.5817795304876706E-2</v>
      </c>
      <c r="G76" s="226">
        <v>6.810964548861842E-2</v>
      </c>
      <c r="H76" s="226">
        <v>6.6235585107840028E-2</v>
      </c>
      <c r="I76" s="226">
        <v>6.9437886354160691E-2</v>
      </c>
      <c r="J76" s="226">
        <v>6.0521895472828283E-2</v>
      </c>
      <c r="K76" s="226">
        <v>4.5593822251315773E-2</v>
      </c>
      <c r="L76" s="226">
        <v>5.1536426000272029E-2</v>
      </c>
      <c r="M76" s="226">
        <v>5.0259295226636587E-2</v>
      </c>
      <c r="N76" s="226">
        <v>5.3008162401460668E-2</v>
      </c>
      <c r="O76" s="226">
        <v>4.5918693787542313E-2</v>
      </c>
      <c r="P76" s="226">
        <v>4.8563583703523761E-2</v>
      </c>
      <c r="Q76" s="226">
        <v>5.2550837301920582E-2</v>
      </c>
      <c r="R76" s="226">
        <v>6.0757806670381033E-2</v>
      </c>
      <c r="S76" s="226">
        <v>6.3055278977777213E-2</v>
      </c>
      <c r="T76" s="226">
        <v>6.7586326599147123E-2</v>
      </c>
      <c r="U76" s="226">
        <v>6.3725323949944346E-2</v>
      </c>
      <c r="V76" s="226">
        <v>5.2640855421902923E-2</v>
      </c>
      <c r="W76" s="226">
        <v>5.5630257753555103E-2</v>
      </c>
      <c r="DA76" s="174" t="s">
        <v>553</v>
      </c>
    </row>
    <row r="77" spans="1:105" ht="12" customHeight="1" x14ac:dyDescent="0.25">
      <c r="A77" s="56" t="s">
        <v>96</v>
      </c>
      <c r="B77" s="262">
        <v>0.2843797757852245</v>
      </c>
      <c r="C77" s="262">
        <v>0.31736344805439681</v>
      </c>
      <c r="D77" s="262">
        <v>0.32264866295811168</v>
      </c>
      <c r="E77" s="262">
        <v>0.30779192609698791</v>
      </c>
      <c r="F77" s="262">
        <v>0.3104524977855817</v>
      </c>
      <c r="G77" s="262">
        <v>0.3224808677281964</v>
      </c>
      <c r="H77" s="262">
        <v>0.32666947332599022</v>
      </c>
      <c r="I77" s="262">
        <v>0.34243401180335808</v>
      </c>
      <c r="J77" s="262">
        <v>0.29123095985164588</v>
      </c>
      <c r="K77" s="262">
        <v>0.22081994871831789</v>
      </c>
      <c r="L77" s="262">
        <v>0.24958136406950551</v>
      </c>
      <c r="M77" s="262">
        <v>0.2493041666283137</v>
      </c>
      <c r="N77" s="262">
        <v>0.26261181329811262</v>
      </c>
      <c r="O77" s="262">
        <v>0.22743241868466541</v>
      </c>
      <c r="P77" s="262">
        <v>0.23952815314845141</v>
      </c>
      <c r="Q77" s="262">
        <v>0.25818985575048631</v>
      </c>
      <c r="R77" s="262">
        <v>0.29790487048573411</v>
      </c>
      <c r="S77" s="262">
        <v>0.31078266488395712</v>
      </c>
      <c r="T77" s="262">
        <v>0.35172631655642889</v>
      </c>
      <c r="U77" s="262">
        <v>0.32841606296422182</v>
      </c>
      <c r="V77" s="262">
        <v>0.26911643705855409</v>
      </c>
      <c r="W77" s="262">
        <v>0.28791281986794742</v>
      </c>
      <c r="DA77" s="68" t="s">
        <v>554</v>
      </c>
    </row>
    <row r="78" spans="1:105" ht="12" customHeight="1" x14ac:dyDescent="0.25">
      <c r="A78" s="37" t="s">
        <v>160</v>
      </c>
      <c r="B78" s="228">
        <v>1.088039195612241E-2</v>
      </c>
      <c r="C78" s="228">
        <v>1.0128897268676169E-2</v>
      </c>
      <c r="D78" s="228">
        <v>9.1040037999937443E-3</v>
      </c>
      <c r="E78" s="228">
        <v>9.245504519094434E-3</v>
      </c>
      <c r="F78" s="228">
        <v>8.6727777248110753E-3</v>
      </c>
      <c r="G78" s="228">
        <v>8.0000320815970076E-3</v>
      </c>
      <c r="H78" s="228">
        <v>6.9568549546149524E-3</v>
      </c>
      <c r="I78" s="228">
        <v>6.4248182594611441E-3</v>
      </c>
      <c r="J78" s="228">
        <v>6.2196900633340966E-3</v>
      </c>
      <c r="K78" s="228">
        <v>4.5006423141710503E-3</v>
      </c>
      <c r="L78" s="228">
        <v>4.4414452320758824E-3</v>
      </c>
      <c r="M78" s="228">
        <v>3.6439548339481649E-3</v>
      </c>
      <c r="N78" s="228">
        <v>3.234005135425687E-3</v>
      </c>
      <c r="O78" s="228">
        <v>4.214843472333178E-3</v>
      </c>
      <c r="P78" s="228">
        <v>2.0863425221863911E-3</v>
      </c>
      <c r="Q78" s="228">
        <v>1.908243718911492E-3</v>
      </c>
      <c r="R78" s="228">
        <v>2.5071740201554021E-3</v>
      </c>
      <c r="S78" s="228">
        <v>2.2307070115044768E-3</v>
      </c>
      <c r="T78" s="228">
        <v>2.2663056733484631E-3</v>
      </c>
      <c r="U78" s="228">
        <v>1.6153473122035101E-3</v>
      </c>
      <c r="V78" s="228">
        <v>1.813493360100189E-3</v>
      </c>
      <c r="W78" s="228">
        <v>1.297888785893543E-3</v>
      </c>
      <c r="DA78" s="69" t="s">
        <v>555</v>
      </c>
    </row>
    <row r="79" spans="1:105" ht="12" customHeight="1" x14ac:dyDescent="0.25">
      <c r="A79" s="37" t="s">
        <v>162</v>
      </c>
      <c r="B79" s="228">
        <v>0.1119820478096349</v>
      </c>
      <c r="C79" s="228">
        <v>0.1241309772383902</v>
      </c>
      <c r="D79" s="228">
        <v>0.12691566957931039</v>
      </c>
      <c r="E79" s="228">
        <v>0.128932518728474</v>
      </c>
      <c r="F79" s="228">
        <v>0.12662365489510899</v>
      </c>
      <c r="G79" s="228">
        <v>0.13641138292037691</v>
      </c>
      <c r="H79" s="228">
        <v>0.12931007240309189</v>
      </c>
      <c r="I79" s="228">
        <v>0.1295113835594455</v>
      </c>
      <c r="J79" s="228">
        <v>0.11148663254089029</v>
      </c>
      <c r="K79" s="228">
        <v>9.2160199704321696E-2</v>
      </c>
      <c r="L79" s="228">
        <v>0.1042141979406815</v>
      </c>
      <c r="M79" s="228">
        <v>9.5582573181577785E-2</v>
      </c>
      <c r="N79" s="228">
        <v>0.1074812454472628</v>
      </c>
      <c r="O79" s="228">
        <v>9.1930667483014677E-2</v>
      </c>
      <c r="P79" s="228">
        <v>0.1006979313727023</v>
      </c>
      <c r="Q79" s="228">
        <v>0.1006003064574416</v>
      </c>
      <c r="R79" s="228">
        <v>0.11929281214687661</v>
      </c>
      <c r="S79" s="228">
        <v>0.12107025115624109</v>
      </c>
      <c r="T79" s="228">
        <v>0.127177980139422</v>
      </c>
      <c r="U79" s="228">
        <v>0.12135411523006991</v>
      </c>
      <c r="V79" s="228">
        <v>9.5631983641933718E-2</v>
      </c>
      <c r="W79" s="228">
        <v>0.1038405966745124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8.5793917431884123E-3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2.5818071380587941E-2</v>
      </c>
      <c r="U81" s="228">
        <v>2.5806346722804092E-2</v>
      </c>
      <c r="V81" s="228">
        <v>2.1153697016338169E-2</v>
      </c>
      <c r="W81" s="228">
        <v>2.423224233708637E-2</v>
      </c>
      <c r="DA81" s="69" t="s">
        <v>558</v>
      </c>
    </row>
    <row r="82" spans="1:105" ht="12" customHeight="1" x14ac:dyDescent="0.25">
      <c r="A82" s="37" t="s">
        <v>38</v>
      </c>
      <c r="B82" s="228">
        <v>0.16151733601946719</v>
      </c>
      <c r="C82" s="228">
        <v>0.18310357354733031</v>
      </c>
      <c r="D82" s="228">
        <v>0.1866289895788075</v>
      </c>
      <c r="E82" s="228">
        <v>0.16961390284941941</v>
      </c>
      <c r="F82" s="228">
        <v>0.1751560651656616</v>
      </c>
      <c r="G82" s="228">
        <v>0.17806945272622249</v>
      </c>
      <c r="H82" s="228">
        <v>0.19040254596828329</v>
      </c>
      <c r="I82" s="228">
        <v>0.20649780998445141</v>
      </c>
      <c r="J82" s="228">
        <v>0.17352463724742151</v>
      </c>
      <c r="K82" s="228">
        <v>0.1241591066998252</v>
      </c>
      <c r="L82" s="228">
        <v>0.14092572089674801</v>
      </c>
      <c r="M82" s="228">
        <v>0.15007763861278769</v>
      </c>
      <c r="N82" s="228">
        <v>0.15189656271542409</v>
      </c>
      <c r="O82" s="228">
        <v>0.1312869077293175</v>
      </c>
      <c r="P82" s="228">
        <v>0.13674387925356271</v>
      </c>
      <c r="Q82" s="228">
        <v>0.15568130557413321</v>
      </c>
      <c r="R82" s="228">
        <v>0.17610488431870211</v>
      </c>
      <c r="S82" s="228">
        <v>0.18748170671621159</v>
      </c>
      <c r="T82" s="228">
        <v>0.18788456761988201</v>
      </c>
      <c r="U82" s="228">
        <v>0.1796402536991443</v>
      </c>
      <c r="V82" s="228">
        <v>0.15051726304018201</v>
      </c>
      <c r="W82" s="228">
        <v>0.15854209207045511</v>
      </c>
      <c r="DA82" s="69" t="s">
        <v>559</v>
      </c>
    </row>
    <row r="83" spans="1:105" ht="12" customHeight="1" x14ac:dyDescent="0.25">
      <c r="A83" s="57" t="s">
        <v>560</v>
      </c>
      <c r="B83" s="263">
        <v>24.604648563465741</v>
      </c>
      <c r="C83" s="263">
        <v>27.457422984224529</v>
      </c>
      <c r="D83" s="263">
        <v>27.915177043316231</v>
      </c>
      <c r="E83" s="263">
        <v>26.573964189797319</v>
      </c>
      <c r="F83" s="263">
        <v>26.834561930309299</v>
      </c>
      <c r="G83" s="263">
        <v>27.868727749338881</v>
      </c>
      <c r="H83" s="263">
        <v>28.195747337403049</v>
      </c>
      <c r="I83" s="263">
        <v>29.5558415450726</v>
      </c>
      <c r="J83" s="263">
        <v>25.153289160718739</v>
      </c>
      <c r="K83" s="263">
        <v>19.05964325385369</v>
      </c>
      <c r="L83" s="263">
        <v>21.54306985479117</v>
      </c>
      <c r="M83" s="263">
        <v>21.50378449207026</v>
      </c>
      <c r="N83" s="263">
        <v>22.656803628785571</v>
      </c>
      <c r="O83" s="263">
        <v>19.621884351431731</v>
      </c>
      <c r="P83" s="263">
        <v>20.674626212072599</v>
      </c>
      <c r="Q83" s="263">
        <v>22.28373240958836</v>
      </c>
      <c r="R83" s="263">
        <v>25.71236983665974</v>
      </c>
      <c r="S83" s="263">
        <v>26.818787031661419</v>
      </c>
      <c r="T83" s="263">
        <v>28.827904821574499</v>
      </c>
      <c r="U83" s="263">
        <v>27.201190774616261</v>
      </c>
      <c r="V83" s="263">
        <v>22.29305619933227</v>
      </c>
      <c r="W83" s="263">
        <v>23.776217461352608</v>
      </c>
      <c r="DA83" s="70" t="s">
        <v>561</v>
      </c>
    </row>
    <row r="84" spans="1:105" ht="12" customHeight="1" x14ac:dyDescent="0.25">
      <c r="A84" s="60" t="s">
        <v>562</v>
      </c>
      <c r="B84" s="264">
        <v>11.06032583119225</v>
      </c>
      <c r="C84" s="264">
        <v>12.122308898482441</v>
      </c>
      <c r="D84" s="264">
        <v>12.29404767701743</v>
      </c>
      <c r="E84" s="264">
        <v>12.05469507669954</v>
      </c>
      <c r="F84" s="264">
        <v>11.997039003867689</v>
      </c>
      <c r="G84" s="264">
        <v>12.762085831160039</v>
      </c>
      <c r="H84" s="264">
        <v>12.018351389928259</v>
      </c>
      <c r="I84" s="264">
        <v>12.00144629142166</v>
      </c>
      <c r="J84" s="264">
        <v>10.42495469710135</v>
      </c>
      <c r="K84" s="264">
        <v>8.5344430920735537</v>
      </c>
      <c r="L84" s="264">
        <v>9.562858575958499</v>
      </c>
      <c r="M84" s="264">
        <v>8.6130002259115823</v>
      </c>
      <c r="N84" s="264">
        <v>9.6800620337502146</v>
      </c>
      <c r="O84" s="264">
        <v>8.3931838718964951</v>
      </c>
      <c r="P84" s="264">
        <v>9.0408548511781639</v>
      </c>
      <c r="Q84" s="264">
        <v>9.0528165628642316</v>
      </c>
      <c r="R84" s="264">
        <v>10.728263868943991</v>
      </c>
      <c r="S84" s="264">
        <v>10.832968832075251</v>
      </c>
      <c r="T84" s="264">
        <v>11.900391599835</v>
      </c>
      <c r="U84" s="264">
        <v>11.196900425714841</v>
      </c>
      <c r="V84" s="264">
        <v>8.9101417205015743</v>
      </c>
      <c r="W84" s="264">
        <v>9.6686539243015162</v>
      </c>
      <c r="DA84" s="72" t="s">
        <v>563</v>
      </c>
    </row>
    <row r="85" spans="1:105" ht="12" customHeight="1" x14ac:dyDescent="0.25">
      <c r="A85" s="59" t="s">
        <v>33</v>
      </c>
      <c r="B85" s="232">
        <v>0.38929482605075588</v>
      </c>
      <c r="C85" s="232">
        <v>0.43202110416758832</v>
      </c>
      <c r="D85" s="232">
        <v>0.41303768185756862</v>
      </c>
      <c r="E85" s="232">
        <v>0.15568391878643631</v>
      </c>
      <c r="F85" s="232">
        <v>0.14717179300681291</v>
      </c>
      <c r="G85" s="232">
        <v>0.1369636156231909</v>
      </c>
      <c r="H85" s="232">
        <v>0.1010803472485685</v>
      </c>
      <c r="I85" s="232">
        <v>0.1182243979942058</v>
      </c>
      <c r="J85" s="232">
        <v>5.413023842026151E-2</v>
      </c>
      <c r="K85" s="232">
        <v>5.2977722837942373E-2</v>
      </c>
      <c r="L85" s="232">
        <v>5.0789307222980862E-2</v>
      </c>
      <c r="M85" s="232">
        <v>3.607136048725685E-2</v>
      </c>
      <c r="N85" s="232">
        <v>2.7021176320878158E-2</v>
      </c>
      <c r="O85" s="232">
        <v>1.17515052364467E-2</v>
      </c>
      <c r="P85" s="232">
        <v>2.5088975624564389E-2</v>
      </c>
      <c r="Q85" s="232">
        <v>2.297352526939566E-2</v>
      </c>
      <c r="R85" s="232">
        <v>5.0239608541542302E-2</v>
      </c>
      <c r="S85" s="232">
        <v>1.2751617278132361E-2</v>
      </c>
      <c r="T85" s="232">
        <v>2.73819625020221E-2</v>
      </c>
      <c r="U85" s="232">
        <v>2.6320582576832039E-2</v>
      </c>
      <c r="V85" s="232">
        <v>2.3171489419230411E-2</v>
      </c>
      <c r="W85" s="232">
        <v>2.321375036491264E-2</v>
      </c>
      <c r="DA85" s="71" t="s">
        <v>564</v>
      </c>
    </row>
    <row r="86" spans="1:105" ht="12" customHeight="1" x14ac:dyDescent="0.25">
      <c r="A86" s="59" t="s">
        <v>160</v>
      </c>
      <c r="B86" s="232">
        <v>0.91239456852849921</v>
      </c>
      <c r="C86" s="232">
        <v>0.84830564564464839</v>
      </c>
      <c r="D86" s="232">
        <v>0.76201892016848372</v>
      </c>
      <c r="E86" s="232">
        <v>0.79143257683462531</v>
      </c>
      <c r="F86" s="232">
        <v>0.73467360782573721</v>
      </c>
      <c r="G86" s="232">
        <v>0.67868810815316238</v>
      </c>
      <c r="H86" s="232">
        <v>0.59108346780565135</v>
      </c>
      <c r="I86" s="232">
        <v>0.54617431133021122</v>
      </c>
      <c r="J86" s="232">
        <v>0.5279116381739245</v>
      </c>
      <c r="K86" s="232">
        <v>0.38152788363525131</v>
      </c>
      <c r="L86" s="232">
        <v>0.37757090703561469</v>
      </c>
      <c r="M86" s="232">
        <v>0.31299423467907223</v>
      </c>
      <c r="N86" s="232">
        <v>0.27628570527998519</v>
      </c>
      <c r="O86" s="232">
        <v>0.36048693458856551</v>
      </c>
      <c r="P86" s="232">
        <v>0.1774999511211828</v>
      </c>
      <c r="Q86" s="232">
        <v>0.1621762610921528</v>
      </c>
      <c r="R86" s="232">
        <v>0.21332606044886859</v>
      </c>
      <c r="S86" s="232">
        <v>0.19020349967493241</v>
      </c>
      <c r="T86" s="232">
        <v>0.20418345016884601</v>
      </c>
      <c r="U86" s="232">
        <v>0.1439125522619191</v>
      </c>
      <c r="V86" s="232">
        <v>0.16124281066464169</v>
      </c>
      <c r="W86" s="232">
        <v>0.11549014064279151</v>
      </c>
      <c r="DA86" s="71" t="s">
        <v>565</v>
      </c>
    </row>
    <row r="87" spans="1:105" ht="12" customHeight="1" x14ac:dyDescent="0.25">
      <c r="A87" s="59" t="s">
        <v>70</v>
      </c>
      <c r="B87" s="232">
        <v>0.36818316928218259</v>
      </c>
      <c r="C87" s="232">
        <v>0.44588413350329981</v>
      </c>
      <c r="D87" s="232">
        <v>0.49595712092463989</v>
      </c>
      <c r="E87" s="232">
        <v>7.0712466924064257E-2</v>
      </c>
      <c r="F87" s="232">
        <v>0.38886573788772411</v>
      </c>
      <c r="G87" s="232">
        <v>0.37388259002704782</v>
      </c>
      <c r="H87" s="232">
        <v>0.33946347082812461</v>
      </c>
      <c r="I87" s="232">
        <v>0.32727456309581282</v>
      </c>
      <c r="J87" s="232">
        <v>0.38020805228818028</v>
      </c>
      <c r="K87" s="232">
        <v>0.28734463904614288</v>
      </c>
      <c r="L87" s="232">
        <v>0.27516380134525908</v>
      </c>
      <c r="M87" s="232">
        <v>5.3955170267145323E-2</v>
      </c>
      <c r="N87" s="232">
        <v>0.1944779264641705</v>
      </c>
      <c r="O87" s="232">
        <v>0.15830362030149289</v>
      </c>
      <c r="P87" s="232">
        <v>0.27117892573198932</v>
      </c>
      <c r="Q87" s="232">
        <v>0.31792996652167721</v>
      </c>
      <c r="R87" s="232">
        <v>0.31451897402860862</v>
      </c>
      <c r="S87" s="232">
        <v>0.30683574612970488</v>
      </c>
      <c r="T87" s="232">
        <v>0.21069012204762549</v>
      </c>
      <c r="U87" s="232">
        <v>0.21513449027789119</v>
      </c>
      <c r="V87" s="232">
        <v>0.2228179689000313</v>
      </c>
      <c r="W87" s="232">
        <v>0.28989399404355187</v>
      </c>
      <c r="DA87" s="71" t="s">
        <v>566</v>
      </c>
    </row>
    <row r="88" spans="1:105" ht="12" customHeight="1" x14ac:dyDescent="0.25">
      <c r="A88" s="59" t="s">
        <v>162</v>
      </c>
      <c r="B88" s="232">
        <v>9.3904532673308125</v>
      </c>
      <c r="C88" s="232">
        <v>10.39609801516691</v>
      </c>
      <c r="D88" s="232">
        <v>10.62303395406674</v>
      </c>
      <c r="E88" s="232">
        <v>11.03686611415441</v>
      </c>
      <c r="F88" s="232">
        <v>10.726327865147409</v>
      </c>
      <c r="G88" s="232">
        <v>11.57255151735664</v>
      </c>
      <c r="H88" s="232">
        <v>10.986724104045919</v>
      </c>
      <c r="I88" s="232">
        <v>11.009773019001431</v>
      </c>
      <c r="J88" s="232">
        <v>9.4627047682189822</v>
      </c>
      <c r="K88" s="232">
        <v>7.8125928465542174</v>
      </c>
      <c r="L88" s="232">
        <v>8.8593345603546449</v>
      </c>
      <c r="M88" s="232">
        <v>8.2099794604781078</v>
      </c>
      <c r="N88" s="232">
        <v>9.1822772256851817</v>
      </c>
      <c r="O88" s="232">
        <v>7.8626418117699908</v>
      </c>
      <c r="P88" s="232">
        <v>8.567086998700427</v>
      </c>
      <c r="Q88" s="232">
        <v>8.549736809981006</v>
      </c>
      <c r="R88" s="232">
        <v>10.150179225924971</v>
      </c>
      <c r="S88" s="232">
        <v>10.32317796899248</v>
      </c>
      <c r="T88" s="232">
        <v>11.4581360651165</v>
      </c>
      <c r="U88" s="232">
        <v>10.81153280059819</v>
      </c>
      <c r="V88" s="232">
        <v>8.5029094515176702</v>
      </c>
      <c r="W88" s="232">
        <v>9.2400560392502609</v>
      </c>
      <c r="DA88" s="71" t="s">
        <v>567</v>
      </c>
    </row>
    <row r="89" spans="1:105" ht="12" customHeight="1" x14ac:dyDescent="0.25">
      <c r="A89" s="60" t="s">
        <v>568</v>
      </c>
      <c r="B89" s="264">
        <v>13.544322732273489</v>
      </c>
      <c r="C89" s="264">
        <v>15.33511408574209</v>
      </c>
      <c r="D89" s="264">
        <v>15.62112936629879</v>
      </c>
      <c r="E89" s="264">
        <v>14.51926911309779</v>
      </c>
      <c r="F89" s="264">
        <v>14.83752292644162</v>
      </c>
      <c r="G89" s="264">
        <v>15.106641918178839</v>
      </c>
      <c r="H89" s="264">
        <v>16.177395947474789</v>
      </c>
      <c r="I89" s="264">
        <v>17.554395253650942</v>
      </c>
      <c r="J89" s="264">
        <v>14.728334463617401</v>
      </c>
      <c r="K89" s="264">
        <v>10.525200161780139</v>
      </c>
      <c r="L89" s="264">
        <v>11.98021127883267</v>
      </c>
      <c r="M89" s="264">
        <v>12.890784266158679</v>
      </c>
      <c r="N89" s="264">
        <v>12.97674159503536</v>
      </c>
      <c r="O89" s="264">
        <v>11.22870047953524</v>
      </c>
      <c r="P89" s="264">
        <v>11.63377136089443</v>
      </c>
      <c r="Q89" s="264">
        <v>13.23091584672413</v>
      </c>
      <c r="R89" s="264">
        <v>14.984105967715751</v>
      </c>
      <c r="S89" s="264">
        <v>15.985818199586159</v>
      </c>
      <c r="T89" s="264">
        <v>16.92751322173951</v>
      </c>
      <c r="U89" s="264">
        <v>16.004290348901431</v>
      </c>
      <c r="V89" s="264">
        <v>13.382914478830701</v>
      </c>
      <c r="W89" s="264">
        <v>14.107563537051099</v>
      </c>
      <c r="DA89" s="72" t="s">
        <v>569</v>
      </c>
    </row>
    <row r="90" spans="1:105" ht="12" customHeight="1" x14ac:dyDescent="0.25">
      <c r="A90" s="57" t="s">
        <v>519</v>
      </c>
      <c r="B90" s="296">
        <v>47.189998914929859</v>
      </c>
      <c r="C90" s="296">
        <v>52.661421173731853</v>
      </c>
      <c r="D90" s="296">
        <v>53.539361514806941</v>
      </c>
      <c r="E90" s="296">
        <v>50.967008857991267</v>
      </c>
      <c r="F90" s="296">
        <v>51.466817138539227</v>
      </c>
      <c r="G90" s="296">
        <v>53.450275010411787</v>
      </c>
      <c r="H90" s="296">
        <v>54.077475759331357</v>
      </c>
      <c r="I90" s="296">
        <v>56.68604153577698</v>
      </c>
      <c r="J90" s="296">
        <v>48.24225329370195</v>
      </c>
      <c r="K90" s="296">
        <v>36.555065688026851</v>
      </c>
      <c r="L90" s="296">
        <v>41.318104603265077</v>
      </c>
      <c r="M90" s="296">
        <v>41.242758019086459</v>
      </c>
      <c r="N90" s="296">
        <v>43.454168260128512</v>
      </c>
      <c r="O90" s="296">
        <v>37.633404877314582</v>
      </c>
      <c r="P90" s="296">
        <v>39.652490300672717</v>
      </c>
      <c r="Q90" s="296">
        <v>42.738643696398327</v>
      </c>
      <c r="R90" s="296">
        <v>49.314531014839119</v>
      </c>
      <c r="S90" s="296">
        <v>51.436561983780308</v>
      </c>
      <c r="T90" s="296">
        <v>55.289909699006131</v>
      </c>
      <c r="U90" s="296">
        <v>52.169985676809603</v>
      </c>
      <c r="V90" s="296">
        <v>42.756526074468617</v>
      </c>
      <c r="W90" s="296">
        <v>45.601125872952693</v>
      </c>
      <c r="DA90" s="70" t="s">
        <v>570</v>
      </c>
    </row>
    <row r="91" spans="1:105" ht="12" customHeight="1" x14ac:dyDescent="0.25">
      <c r="A91" s="60" t="s">
        <v>521</v>
      </c>
      <c r="B91" s="264">
        <v>21.21293310190708</v>
      </c>
      <c r="C91" s="264">
        <v>23.249742514723138</v>
      </c>
      <c r="D91" s="264">
        <v>23.579125507201699</v>
      </c>
      <c r="E91" s="264">
        <v>23.120063922958678</v>
      </c>
      <c r="F91" s="264">
        <v>23.009483598783088</v>
      </c>
      <c r="G91" s="264">
        <v>24.4767900249112</v>
      </c>
      <c r="H91" s="264">
        <v>23.050359267967281</v>
      </c>
      <c r="I91" s="264">
        <v>23.017936468750069</v>
      </c>
      <c r="J91" s="264">
        <v>19.994335605950649</v>
      </c>
      <c r="K91" s="264">
        <v>16.368466276429221</v>
      </c>
      <c r="L91" s="264">
        <v>18.340895406780181</v>
      </c>
      <c r="M91" s="264">
        <v>16.519133377038859</v>
      </c>
      <c r="N91" s="264">
        <v>18.565683459808071</v>
      </c>
      <c r="O91" s="264">
        <v>16.09754094987214</v>
      </c>
      <c r="P91" s="264">
        <v>17.339728690562559</v>
      </c>
      <c r="Q91" s="264">
        <v>17.362670418831101</v>
      </c>
      <c r="R91" s="264">
        <v>20.57606143118333</v>
      </c>
      <c r="S91" s="264">
        <v>20.776878243657091</v>
      </c>
      <c r="T91" s="264">
        <v>22.824120622365491</v>
      </c>
      <c r="U91" s="264">
        <v>21.474873643374419</v>
      </c>
      <c r="V91" s="264">
        <v>17.089030027710919</v>
      </c>
      <c r="W91" s="264">
        <v>18.54380350199779</v>
      </c>
      <c r="DA91" s="72" t="s">
        <v>571</v>
      </c>
    </row>
    <row r="92" spans="1:105" ht="12" customHeight="1" x14ac:dyDescent="0.25">
      <c r="A92" s="59" t="s">
        <v>33</v>
      </c>
      <c r="B92" s="299">
        <v>0.74664030951455784</v>
      </c>
      <c r="C92" s="299">
        <v>0.82858632929905307</v>
      </c>
      <c r="D92" s="299">
        <v>0.79217745006223839</v>
      </c>
      <c r="E92" s="299">
        <v>0.29859089186556192</v>
      </c>
      <c r="F92" s="299">
        <v>0.28226522863700348</v>
      </c>
      <c r="G92" s="299">
        <v>0.26268665679055098</v>
      </c>
      <c r="H92" s="299">
        <v>0.19386505215373789</v>
      </c>
      <c r="I92" s="299">
        <v>0.22674614509019281</v>
      </c>
      <c r="J92" s="299">
        <v>0.103818019823699</v>
      </c>
      <c r="K92" s="299">
        <v>0.10160757536484839</v>
      </c>
      <c r="L92" s="299">
        <v>9.7410346933437642E-2</v>
      </c>
      <c r="M92" s="299">
        <v>6.9182352182880616E-2</v>
      </c>
      <c r="N92" s="299">
        <v>5.1824730516807568E-2</v>
      </c>
      <c r="O92" s="299">
        <v>2.2538566967387721E-2</v>
      </c>
      <c r="P92" s="299">
        <v>4.8118904419463412E-2</v>
      </c>
      <c r="Q92" s="299">
        <v>4.4061618264471088E-2</v>
      </c>
      <c r="R92" s="299">
        <v>9.635606322303579E-2</v>
      </c>
      <c r="S92" s="299">
        <v>2.4456712070749689E-2</v>
      </c>
      <c r="T92" s="299">
        <v>5.2516693234860148E-2</v>
      </c>
      <c r="U92" s="299">
        <v>5.0481040606501992E-2</v>
      </c>
      <c r="V92" s="299">
        <v>4.444129968897103E-2</v>
      </c>
      <c r="W92" s="299">
        <v>4.4522353233619083E-2</v>
      </c>
      <c r="DA92" s="71" t="s">
        <v>572</v>
      </c>
    </row>
    <row r="93" spans="1:105" ht="12" customHeight="1" x14ac:dyDescent="0.25">
      <c r="A93" s="59" t="s">
        <v>160</v>
      </c>
      <c r="B93" s="299">
        <v>1.7499091111904519</v>
      </c>
      <c r="C93" s="299">
        <v>1.6269910295301171</v>
      </c>
      <c r="D93" s="299">
        <v>1.461499111566323</v>
      </c>
      <c r="E93" s="299">
        <v>1.517912452426649</v>
      </c>
      <c r="F93" s="299">
        <v>1.4090527107793289</v>
      </c>
      <c r="G93" s="299">
        <v>1.301676429342677</v>
      </c>
      <c r="H93" s="299">
        <v>1.1336568426260301</v>
      </c>
      <c r="I93" s="299">
        <v>1.047524214481395</v>
      </c>
      <c r="J93" s="299">
        <v>1.012497681824124</v>
      </c>
      <c r="K93" s="299">
        <v>0.73174385597592739</v>
      </c>
      <c r="L93" s="299">
        <v>0.72415465099453602</v>
      </c>
      <c r="M93" s="299">
        <v>0.60030109988306324</v>
      </c>
      <c r="N93" s="299">
        <v>0.52989670219197993</v>
      </c>
      <c r="O93" s="299">
        <v>0.69138878404222259</v>
      </c>
      <c r="P93" s="299">
        <v>0.34043251945675712</v>
      </c>
      <c r="Q93" s="299">
        <v>0.31104275134129661</v>
      </c>
      <c r="R93" s="299">
        <v>0.40914449703037647</v>
      </c>
      <c r="S93" s="299">
        <v>0.3647970390686055</v>
      </c>
      <c r="T93" s="299">
        <v>0.39160960852826998</v>
      </c>
      <c r="U93" s="299">
        <v>0.27601423233367051</v>
      </c>
      <c r="V93" s="299">
        <v>0.30925245856195621</v>
      </c>
      <c r="W93" s="299">
        <v>0.22150203029970689</v>
      </c>
      <c r="DA93" s="71" t="s">
        <v>573</v>
      </c>
    </row>
    <row r="94" spans="1:105" ht="12" customHeight="1" x14ac:dyDescent="0.25">
      <c r="A94" s="59" t="s">
        <v>70</v>
      </c>
      <c r="B94" s="299">
        <v>0.70614962510459445</v>
      </c>
      <c r="C94" s="299">
        <v>0.85517465213660204</v>
      </c>
      <c r="D94" s="299">
        <v>0.95121114767870718</v>
      </c>
      <c r="E94" s="299">
        <v>0.1356215769069524</v>
      </c>
      <c r="F94" s="299">
        <v>0.74581734836168201</v>
      </c>
      <c r="G94" s="299">
        <v>0.71708071636046689</v>
      </c>
      <c r="H94" s="299">
        <v>0.65106724766732782</v>
      </c>
      <c r="I94" s="299">
        <v>0.62768977323690478</v>
      </c>
      <c r="J94" s="299">
        <v>0.72921251155637556</v>
      </c>
      <c r="K94" s="299">
        <v>0.55110696541029558</v>
      </c>
      <c r="L94" s="299">
        <v>0.52774496873698595</v>
      </c>
      <c r="M94" s="299">
        <v>0.10348225132311339</v>
      </c>
      <c r="N94" s="299">
        <v>0.37299509136046388</v>
      </c>
      <c r="O94" s="299">
        <v>0.30361529655616692</v>
      </c>
      <c r="P94" s="299">
        <v>0.52010225539437172</v>
      </c>
      <c r="Q94" s="299">
        <v>0.6097674891182564</v>
      </c>
      <c r="R94" s="299">
        <v>0.60322544355188534</v>
      </c>
      <c r="S94" s="299">
        <v>0.58848954861409786</v>
      </c>
      <c r="T94" s="299">
        <v>0.40408895112515347</v>
      </c>
      <c r="U94" s="299">
        <v>0.4126129392415781</v>
      </c>
      <c r="V94" s="299">
        <v>0.42734931504903673</v>
      </c>
      <c r="W94" s="299">
        <v>0.55599645038916812</v>
      </c>
      <c r="DA94" s="71" t="s">
        <v>574</v>
      </c>
    </row>
    <row r="95" spans="1:105" ht="12" customHeight="1" x14ac:dyDescent="0.25">
      <c r="A95" s="59" t="s">
        <v>162</v>
      </c>
      <c r="B95" s="299">
        <v>18.010234056097481</v>
      </c>
      <c r="C95" s="299">
        <v>19.93899050375737</v>
      </c>
      <c r="D95" s="299">
        <v>20.37423779789443</v>
      </c>
      <c r="E95" s="299">
        <v>21.16793900175951</v>
      </c>
      <c r="F95" s="299">
        <v>20.572348311005079</v>
      </c>
      <c r="G95" s="299">
        <v>22.195346222417498</v>
      </c>
      <c r="H95" s="299">
        <v>21.071770125520182</v>
      </c>
      <c r="I95" s="299">
        <v>21.115976335941571</v>
      </c>
      <c r="J95" s="299">
        <v>18.148807392746441</v>
      </c>
      <c r="K95" s="299">
        <v>14.984007879678151</v>
      </c>
      <c r="L95" s="299">
        <v>16.99158544011522</v>
      </c>
      <c r="M95" s="299">
        <v>15.746167673649801</v>
      </c>
      <c r="N95" s="299">
        <v>17.610966935738819</v>
      </c>
      <c r="O95" s="299">
        <v>15.079998302306359</v>
      </c>
      <c r="P95" s="299">
        <v>16.43107501129197</v>
      </c>
      <c r="Q95" s="299">
        <v>16.397798560107081</v>
      </c>
      <c r="R95" s="299">
        <v>19.467335427378028</v>
      </c>
      <c r="S95" s="299">
        <v>19.799134943903638</v>
      </c>
      <c r="T95" s="299">
        <v>21.9759053694772</v>
      </c>
      <c r="U95" s="299">
        <v>20.735765431192672</v>
      </c>
      <c r="V95" s="299">
        <v>16.307986954410961</v>
      </c>
      <c r="W95" s="299">
        <v>17.721782668075289</v>
      </c>
      <c r="DA95" s="71" t="s">
        <v>575</v>
      </c>
    </row>
    <row r="96" spans="1:105" ht="12" customHeight="1" x14ac:dyDescent="0.25">
      <c r="A96" s="60" t="s">
        <v>527</v>
      </c>
      <c r="B96" s="264">
        <v>25.977065813022779</v>
      </c>
      <c r="C96" s="264">
        <v>29.411678659008711</v>
      </c>
      <c r="D96" s="264">
        <v>29.960236007605239</v>
      </c>
      <c r="E96" s="264">
        <v>27.846944935032589</v>
      </c>
      <c r="F96" s="264">
        <v>28.457333539756139</v>
      </c>
      <c r="G96" s="264">
        <v>28.973484985500601</v>
      </c>
      <c r="H96" s="264">
        <v>31.02711649136409</v>
      </c>
      <c r="I96" s="264">
        <v>33.668105067026907</v>
      </c>
      <c r="J96" s="264">
        <v>28.247917687751311</v>
      </c>
      <c r="K96" s="264">
        <v>20.18659941159763</v>
      </c>
      <c r="L96" s="264">
        <v>22.9772091964849</v>
      </c>
      <c r="M96" s="264">
        <v>24.7236246420476</v>
      </c>
      <c r="N96" s="264">
        <v>24.888484800320441</v>
      </c>
      <c r="O96" s="264">
        <v>21.535863927442431</v>
      </c>
      <c r="P96" s="264">
        <v>22.312761610110151</v>
      </c>
      <c r="Q96" s="264">
        <v>25.37597327756723</v>
      </c>
      <c r="R96" s="264">
        <v>28.738469583655789</v>
      </c>
      <c r="S96" s="264">
        <v>30.65968374012321</v>
      </c>
      <c r="T96" s="264">
        <v>32.46578907664064</v>
      </c>
      <c r="U96" s="264">
        <v>30.69511203343518</v>
      </c>
      <c r="V96" s="264">
        <v>25.667496046757702</v>
      </c>
      <c r="W96" s="264">
        <v>27.05732237095491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32.537617493522404</v>
      </c>
      <c r="C97" s="296">
        <f t="shared" si="1"/>
        <v>36.149248029515633</v>
      </c>
      <c r="D97" s="296">
        <f t="shared" si="1"/>
        <v>36.691698834578624</v>
      </c>
      <c r="E97" s="296">
        <f t="shared" si="1"/>
        <v>38.916508305706678</v>
      </c>
      <c r="F97" s="296">
        <f t="shared" si="1"/>
        <v>38.758458680058332</v>
      </c>
      <c r="G97" s="296">
        <f t="shared" si="1"/>
        <v>39.815773069859517</v>
      </c>
      <c r="H97" s="296">
        <f t="shared" si="1"/>
        <v>35.515425829111663</v>
      </c>
      <c r="I97" s="296">
        <f t="shared" si="1"/>
        <v>37.241539391173788</v>
      </c>
      <c r="J97" s="296">
        <f t="shared" si="1"/>
        <v>34.239546588120973</v>
      </c>
      <c r="K97" s="296">
        <f t="shared" si="1"/>
        <v>25.470144237849759</v>
      </c>
      <c r="L97" s="296">
        <f t="shared" si="1"/>
        <v>28.792129254921807</v>
      </c>
      <c r="M97" s="296">
        <f t="shared" si="1"/>
        <v>26.629581232990333</v>
      </c>
      <c r="N97" s="296">
        <f t="shared" si="1"/>
        <v>28.153791116152362</v>
      </c>
      <c r="O97" s="296">
        <f t="shared" si="1"/>
        <v>24.402282136531767</v>
      </c>
      <c r="P97" s="296">
        <f t="shared" si="1"/>
        <v>26.03488746229015</v>
      </c>
      <c r="Q97" s="296">
        <f t="shared" si="1"/>
        <v>28.431278961993755</v>
      </c>
      <c r="R97" s="296">
        <f t="shared" si="1"/>
        <v>33.022205456718034</v>
      </c>
      <c r="S97" s="296">
        <f t="shared" si="1"/>
        <v>33.877871661405358</v>
      </c>
      <c r="T97" s="296">
        <f t="shared" si="1"/>
        <v>36.054501831016452</v>
      </c>
      <c r="U97" s="296">
        <f t="shared" si="1"/>
        <v>33.939275719075461</v>
      </c>
      <c r="V97" s="296">
        <f t="shared" si="1"/>
        <v>28.553671991972816</v>
      </c>
      <c r="W97" s="296">
        <f t="shared" si="1"/>
        <v>29.537998357578545</v>
      </c>
      <c r="DA97" s="70"/>
    </row>
    <row r="98" spans="1:105" ht="12" customHeight="1" x14ac:dyDescent="0.25">
      <c r="A98" s="60" t="s">
        <v>530</v>
      </c>
      <c r="B98" s="264">
        <v>5.5851056407321318</v>
      </c>
      <c r="C98" s="264">
        <v>6.0987394011189364</v>
      </c>
      <c r="D98" s="264">
        <v>6.1687344970039701</v>
      </c>
      <c r="E98" s="264">
        <v>6.3892642782128988</v>
      </c>
      <c r="F98" s="264">
        <v>6.2345081830466977</v>
      </c>
      <c r="G98" s="264">
        <v>6.6224037439876318</v>
      </c>
      <c r="H98" s="264">
        <v>5.9926605697747286</v>
      </c>
      <c r="I98" s="264">
        <v>5.9850121752235852</v>
      </c>
      <c r="J98" s="264">
        <v>5.2956768384628408</v>
      </c>
      <c r="K98" s="264">
        <v>4.3225469407432451</v>
      </c>
      <c r="L98" s="264">
        <v>4.8567694709344149</v>
      </c>
      <c r="M98" s="264">
        <v>4.3278067236523858</v>
      </c>
      <c r="N98" s="264">
        <v>4.8306113713734913</v>
      </c>
      <c r="O98" s="264">
        <v>4.1925095853261478</v>
      </c>
      <c r="P98" s="264">
        <v>4.5044390341606668</v>
      </c>
      <c r="Q98" s="264">
        <v>4.5096187658183222</v>
      </c>
      <c r="R98" s="264">
        <v>5.376034471773818</v>
      </c>
      <c r="S98" s="264">
        <v>5.4025476540845672</v>
      </c>
      <c r="T98" s="264">
        <v>5.9577859063198817</v>
      </c>
      <c r="U98" s="264">
        <v>5.5962203225514759</v>
      </c>
      <c r="V98" s="264">
        <v>4.4714864078473218</v>
      </c>
      <c r="W98" s="264">
        <v>4.7939273123454234</v>
      </c>
      <c r="DA98" s="72" t="s">
        <v>577</v>
      </c>
    </row>
    <row r="99" spans="1:105" ht="12" customHeight="1" x14ac:dyDescent="0.25">
      <c r="A99" s="59" t="s">
        <v>33</v>
      </c>
      <c r="B99" s="232">
        <v>0.20335051613457411</v>
      </c>
      <c r="C99" s="232">
        <v>0.22564990424159909</v>
      </c>
      <c r="D99" s="232">
        <v>0.2159603526115956</v>
      </c>
      <c r="E99" s="232">
        <v>8.3002932612984831E-2</v>
      </c>
      <c r="F99" s="232">
        <v>7.9042905958655221E-2</v>
      </c>
      <c r="G99" s="232">
        <v>7.3217103662092331E-2</v>
      </c>
      <c r="H99" s="232">
        <v>5.1866257774850398E-2</v>
      </c>
      <c r="I99" s="232">
        <v>6.0610249520911548E-2</v>
      </c>
      <c r="J99" s="232">
        <v>2.853792733644224E-2</v>
      </c>
      <c r="K99" s="232">
        <v>2.7767183220254728E-2</v>
      </c>
      <c r="L99" s="232">
        <v>2.6559007671605371E-2</v>
      </c>
      <c r="M99" s="232">
        <v>1.823916984115995E-2</v>
      </c>
      <c r="N99" s="232">
        <v>1.376075528161314E-2</v>
      </c>
      <c r="O99" s="232">
        <v>5.9828797554488449E-3</v>
      </c>
      <c r="P99" s="232">
        <v>1.288665192318879E-2</v>
      </c>
      <c r="Q99" s="232">
        <v>1.1860696705009079E-2</v>
      </c>
      <c r="R99" s="232">
        <v>2.5935902030750531E-2</v>
      </c>
      <c r="S99" s="232">
        <v>6.5447794977760128E-3</v>
      </c>
      <c r="T99" s="232">
        <v>1.3955520642842381E-2</v>
      </c>
      <c r="U99" s="232">
        <v>1.3412758930014569E-2</v>
      </c>
      <c r="V99" s="232">
        <v>1.192668800544768E-2</v>
      </c>
      <c r="W99" s="232">
        <v>1.186564457602683E-2</v>
      </c>
      <c r="DA99" s="71" t="s">
        <v>578</v>
      </c>
    </row>
    <row r="100" spans="1:105" ht="12" customHeight="1" x14ac:dyDescent="0.25">
      <c r="A100" s="59" t="s">
        <v>160</v>
      </c>
      <c r="B100" s="232">
        <v>0.47659484281063202</v>
      </c>
      <c r="C100" s="232">
        <v>0.44308040940765631</v>
      </c>
      <c r="D100" s="232">
        <v>0.39842823530333898</v>
      </c>
      <c r="E100" s="232">
        <v>0.42195253918832237</v>
      </c>
      <c r="F100" s="232">
        <v>0.39457789911540653</v>
      </c>
      <c r="G100" s="232">
        <v>0.36280859951586691</v>
      </c>
      <c r="H100" s="232">
        <v>0.30329622267986978</v>
      </c>
      <c r="I100" s="232">
        <v>0.2800078651553678</v>
      </c>
      <c r="J100" s="232">
        <v>0.278319556867691</v>
      </c>
      <c r="K100" s="232">
        <v>0.19996998891293799</v>
      </c>
      <c r="L100" s="232">
        <v>0.1974413348957145</v>
      </c>
      <c r="M100" s="232">
        <v>0.15826281372537199</v>
      </c>
      <c r="N100" s="232">
        <v>0.14070075754726469</v>
      </c>
      <c r="O100" s="232">
        <v>0.18352967893548541</v>
      </c>
      <c r="P100" s="232">
        <v>9.1170724572833997E-2</v>
      </c>
      <c r="Q100" s="232">
        <v>8.3727831188747631E-2</v>
      </c>
      <c r="R100" s="232">
        <v>0.110128322354121</v>
      </c>
      <c r="S100" s="232">
        <v>9.7622124153028789E-2</v>
      </c>
      <c r="T100" s="232">
        <v>0.10406435819009251</v>
      </c>
      <c r="U100" s="232">
        <v>7.3336688686796228E-2</v>
      </c>
      <c r="V100" s="232">
        <v>8.2993918134699016E-2</v>
      </c>
      <c r="W100" s="232">
        <v>5.9032467367875603E-2</v>
      </c>
      <c r="DA100" s="71" t="s">
        <v>579</v>
      </c>
    </row>
    <row r="101" spans="1:105" ht="12" customHeight="1" x14ac:dyDescent="0.25">
      <c r="A101" s="59" t="s">
        <v>162</v>
      </c>
      <c r="B101" s="232">
        <v>4.9051602817869258</v>
      </c>
      <c r="C101" s="232">
        <v>5.4300090874696796</v>
      </c>
      <c r="D101" s="232">
        <v>5.5543459090890357</v>
      </c>
      <c r="E101" s="232">
        <v>5.8843088064115916</v>
      </c>
      <c r="F101" s="232">
        <v>5.7608873779726357</v>
      </c>
      <c r="G101" s="232">
        <v>6.1863780408096716</v>
      </c>
      <c r="H101" s="232">
        <v>5.6374980893200091</v>
      </c>
      <c r="I101" s="232">
        <v>5.644394060547306</v>
      </c>
      <c r="J101" s="232">
        <v>4.9888193542587072</v>
      </c>
      <c r="K101" s="232">
        <v>4.0948097686100526</v>
      </c>
      <c r="L101" s="232">
        <v>4.6327691283670953</v>
      </c>
      <c r="M101" s="232">
        <v>4.1513047400858536</v>
      </c>
      <c r="N101" s="232">
        <v>4.6761498585446137</v>
      </c>
      <c r="O101" s="232">
        <v>4.0029970266352137</v>
      </c>
      <c r="P101" s="232">
        <v>4.400381657664644</v>
      </c>
      <c r="Q101" s="232">
        <v>4.4140302379245657</v>
      </c>
      <c r="R101" s="232">
        <v>5.2399702473889462</v>
      </c>
      <c r="S101" s="232">
        <v>5.2983807504337621</v>
      </c>
      <c r="T101" s="232">
        <v>5.839766027486947</v>
      </c>
      <c r="U101" s="232">
        <v>5.5094708749346646</v>
      </c>
      <c r="V101" s="232">
        <v>4.3765658017071747</v>
      </c>
      <c r="W101" s="232">
        <v>4.7230292004015206</v>
      </c>
      <c r="DA101" s="71" t="s">
        <v>580</v>
      </c>
    </row>
    <row r="102" spans="1:105" ht="12" customHeight="1" x14ac:dyDescent="0.25">
      <c r="A102" s="60" t="s">
        <v>535</v>
      </c>
      <c r="B102" s="264">
        <v>19.877552634241699</v>
      </c>
      <c r="C102" s="264">
        <v>22.04079106691534</v>
      </c>
      <c r="D102" s="264">
        <v>22.355320671347211</v>
      </c>
      <c r="E102" s="264">
        <v>24.78629091442733</v>
      </c>
      <c r="F102" s="264">
        <v>24.555025845262481</v>
      </c>
      <c r="G102" s="264">
        <v>25.1177606156552</v>
      </c>
      <c r="H102" s="264">
        <v>21.2218342556652</v>
      </c>
      <c r="I102" s="264">
        <v>22.25689351458313</v>
      </c>
      <c r="J102" s="264">
        <v>21.178965123777111</v>
      </c>
      <c r="K102" s="264">
        <v>15.631030225773429</v>
      </c>
      <c r="L102" s="264">
        <v>17.670605632782891</v>
      </c>
      <c r="M102" s="264">
        <v>15.783661512206001</v>
      </c>
      <c r="N102" s="264">
        <v>16.714667838358341</v>
      </c>
      <c r="O102" s="264">
        <v>14.49306108086097</v>
      </c>
      <c r="P102" s="264">
        <v>15.554901067199239</v>
      </c>
      <c r="Q102" s="264">
        <v>17.09084611138428</v>
      </c>
      <c r="R102" s="264">
        <v>19.910714525809759</v>
      </c>
      <c r="S102" s="264">
        <v>20.270587860852189</v>
      </c>
      <c r="T102" s="264">
        <v>21.469421216345129</v>
      </c>
      <c r="U102" s="264">
        <v>20.18739669599341</v>
      </c>
      <c r="V102" s="264">
        <v>17.19381329588856</v>
      </c>
      <c r="W102" s="264">
        <v>17.533028790838038</v>
      </c>
      <c r="DA102" s="72" t="s">
        <v>581</v>
      </c>
    </row>
    <row r="103" spans="1:105" ht="12" customHeight="1" x14ac:dyDescent="0.25">
      <c r="A103" s="64" t="s">
        <v>30</v>
      </c>
      <c r="B103" s="231">
        <v>2.8545996022384328</v>
      </c>
      <c r="C103" s="231">
        <v>3.2441453628934682</v>
      </c>
      <c r="D103" s="231">
        <v>3.2696454082462951</v>
      </c>
      <c r="E103" s="231">
        <v>2.6021192785461928</v>
      </c>
      <c r="F103" s="231">
        <v>2.3580504321207791</v>
      </c>
      <c r="G103" s="231">
        <v>2.3479085292110491</v>
      </c>
      <c r="H103" s="231">
        <v>0.91918167587057986</v>
      </c>
      <c r="I103" s="231">
        <v>1.0693690982671711</v>
      </c>
      <c r="J103" s="231">
        <v>0.73358183776092156</v>
      </c>
      <c r="K103" s="231">
        <v>0.57912476009937974</v>
      </c>
      <c r="L103" s="231">
        <v>0.56189480475961728</v>
      </c>
      <c r="M103" s="231">
        <v>0.7280303830636603</v>
      </c>
      <c r="N103" s="231">
        <v>0.81896059485898798</v>
      </c>
      <c r="O103" s="231">
        <v>0.77528271530691817</v>
      </c>
      <c r="P103" s="231">
        <v>0.81483103370732102</v>
      </c>
      <c r="Q103" s="231">
        <v>0.77555215499014418</v>
      </c>
      <c r="R103" s="231">
        <v>0.80316094129751148</v>
      </c>
      <c r="S103" s="231">
        <v>0.84470171465458188</v>
      </c>
      <c r="T103" s="231">
        <v>0.90608114190647371</v>
      </c>
      <c r="U103" s="231">
        <v>0.78080116467277294</v>
      </c>
      <c r="V103" s="231">
        <v>0.70581647782693724</v>
      </c>
      <c r="W103" s="231">
        <v>0.85639707559685263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0.57808351902370858</v>
      </c>
      <c r="C105" s="231">
        <v>0.64771458381312397</v>
      </c>
      <c r="D105" s="231">
        <v>0.6202140267678643</v>
      </c>
      <c r="E105" s="231">
        <v>0.18581028981655781</v>
      </c>
      <c r="F105" s="231">
        <v>0.176013316518009</v>
      </c>
      <c r="G105" s="231">
        <v>0.1638644794198896</v>
      </c>
      <c r="H105" s="231">
        <v>0.15659233605889519</v>
      </c>
      <c r="I105" s="231">
        <v>0.19168918099254231</v>
      </c>
      <c r="J105" s="231">
        <v>7.5932106931155305E-2</v>
      </c>
      <c r="K105" s="231">
        <v>6.4678603254449463E-2</v>
      </c>
      <c r="L105" s="231">
        <v>6.3982399475542268E-2</v>
      </c>
      <c r="M105" s="231">
        <v>5.362659549366177E-2</v>
      </c>
      <c r="N105" s="231">
        <v>4.0357005796418523E-2</v>
      </c>
      <c r="O105" s="231">
        <v>1.761958990152164E-2</v>
      </c>
      <c r="P105" s="231">
        <v>3.8012145742314651E-2</v>
      </c>
      <c r="Q105" s="231">
        <v>3.4843930239898131E-2</v>
      </c>
      <c r="R105" s="231">
        <v>7.447799509079342E-2</v>
      </c>
      <c r="S105" s="231">
        <v>2.000252803426468E-2</v>
      </c>
      <c r="T105" s="231">
        <v>4.2671939216383577E-2</v>
      </c>
      <c r="U105" s="231">
        <v>4.0855174236499717E-2</v>
      </c>
      <c r="V105" s="231">
        <v>3.4742504524284783E-2</v>
      </c>
      <c r="W105" s="231">
        <v>3.6501834315680458E-2</v>
      </c>
      <c r="DA105" s="73" t="s">
        <v>584</v>
      </c>
    </row>
    <row r="106" spans="1:105" ht="12" customHeight="1" x14ac:dyDescent="0.25">
      <c r="A106" s="64" t="s">
        <v>160</v>
      </c>
      <c r="B106" s="231">
        <v>1.3548607061227831</v>
      </c>
      <c r="C106" s="231">
        <v>1.2718358730963799</v>
      </c>
      <c r="D106" s="231">
        <v>1.144241418423346</v>
      </c>
      <c r="E106" s="231">
        <v>0.94458257229274645</v>
      </c>
      <c r="F106" s="231">
        <v>0.87864892877722156</v>
      </c>
      <c r="G106" s="231">
        <v>0.81198844689492067</v>
      </c>
      <c r="H106" s="231">
        <v>0.91569868474893434</v>
      </c>
      <c r="I106" s="231">
        <v>0.8855676847953593</v>
      </c>
      <c r="J106" s="231">
        <v>0.74053697397016083</v>
      </c>
      <c r="K106" s="231">
        <v>0.46579372034618388</v>
      </c>
      <c r="L106" s="231">
        <v>0.47564918533412698</v>
      </c>
      <c r="M106" s="231">
        <v>0.46532248820813199</v>
      </c>
      <c r="N106" s="231">
        <v>0.41264168802439399</v>
      </c>
      <c r="O106" s="231">
        <v>0.54049518121371465</v>
      </c>
      <c r="P106" s="231">
        <v>0.26892903529572743</v>
      </c>
      <c r="Q106" s="231">
        <v>0.24597262552431631</v>
      </c>
      <c r="R106" s="231">
        <v>0.31624643869809482</v>
      </c>
      <c r="S106" s="231">
        <v>0.29835829851853207</v>
      </c>
      <c r="T106" s="231">
        <v>0.31819865993728741</v>
      </c>
      <c r="U106" s="231">
        <v>0.223383064577583</v>
      </c>
      <c r="V106" s="231">
        <v>0.24176171749993469</v>
      </c>
      <c r="W106" s="231">
        <v>0.1815993500649361</v>
      </c>
      <c r="DA106" s="73" t="s">
        <v>585</v>
      </c>
    </row>
    <row r="107" spans="1:105" ht="12" customHeight="1" x14ac:dyDescent="0.25">
      <c r="A107" s="64" t="s">
        <v>70</v>
      </c>
      <c r="B107" s="231">
        <v>0.54673375524440193</v>
      </c>
      <c r="C107" s="231">
        <v>0.66849895334958598</v>
      </c>
      <c r="D107" s="231">
        <v>0.74472518267459109</v>
      </c>
      <c r="E107" s="231">
        <v>8.4396025454806761E-2</v>
      </c>
      <c r="F107" s="231">
        <v>0.46507246264691898</v>
      </c>
      <c r="G107" s="231">
        <v>0.44731643290941631</v>
      </c>
      <c r="H107" s="231">
        <v>0.5258923158714166</v>
      </c>
      <c r="I107" s="231">
        <v>0.53064336992947192</v>
      </c>
      <c r="J107" s="231">
        <v>0.5333432721705148</v>
      </c>
      <c r="K107" s="231">
        <v>0.35080877226470641</v>
      </c>
      <c r="L107" s="231">
        <v>0.34664068524476788</v>
      </c>
      <c r="M107" s="231">
        <v>8.021411035300513E-2</v>
      </c>
      <c r="N107" s="231">
        <v>0.29045910927000379</v>
      </c>
      <c r="O107" s="231">
        <v>0.23735213604703129</v>
      </c>
      <c r="P107" s="231">
        <v>0.41086144772989969</v>
      </c>
      <c r="Q107" s="231">
        <v>0.4822041652184747</v>
      </c>
      <c r="R107" s="231">
        <v>0.4662604523340298</v>
      </c>
      <c r="S107" s="231">
        <v>0.48131076082396818</v>
      </c>
      <c r="T107" s="231">
        <v>0.32833863098179261</v>
      </c>
      <c r="U107" s="231">
        <v>0.33393474703407172</v>
      </c>
      <c r="V107" s="231">
        <v>0.33408531288354237</v>
      </c>
      <c r="W107" s="231">
        <v>0.45583597537443471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6.5254879991669457</v>
      </c>
      <c r="F108" s="231">
        <v>6.4112057046253632</v>
      </c>
      <c r="G108" s="231">
        <v>6.5186318499967193</v>
      </c>
      <c r="H108" s="231">
        <v>0.6266157304480563</v>
      </c>
      <c r="I108" s="231">
        <v>0.70861312556993128</v>
      </c>
      <c r="J108" s="231">
        <v>4.8255684820672204</v>
      </c>
      <c r="K108" s="231">
        <v>3.320763058913323</v>
      </c>
      <c r="L108" s="231">
        <v>1.8528672658832619</v>
      </c>
      <c r="M108" s="231">
        <v>1.429693071455671</v>
      </c>
      <c r="N108" s="231">
        <v>0.51277271628012666</v>
      </c>
      <c r="O108" s="231">
        <v>0.31760759159905422</v>
      </c>
      <c r="P108" s="231">
        <v>0.28837024164467517</v>
      </c>
      <c r="Q108" s="231">
        <v>1.2006718944069299</v>
      </c>
      <c r="R108" s="231">
        <v>1.368746422139687</v>
      </c>
      <c r="S108" s="231">
        <v>1.0178143038174059</v>
      </c>
      <c r="T108" s="231">
        <v>0.42787575919933768</v>
      </c>
      <c r="U108" s="231">
        <v>0.41964752750845019</v>
      </c>
      <c r="V108" s="231">
        <v>1.92081620801863</v>
      </c>
      <c r="W108" s="231">
        <v>0.46098728799844102</v>
      </c>
      <c r="DA108" s="73" t="s">
        <v>587</v>
      </c>
    </row>
    <row r="109" spans="1:105" ht="12" customHeight="1" x14ac:dyDescent="0.25">
      <c r="A109" s="64" t="s">
        <v>162</v>
      </c>
      <c r="B109" s="231">
        <v>13.94435760956792</v>
      </c>
      <c r="C109" s="231">
        <v>15.58651703404322</v>
      </c>
      <c r="D109" s="231">
        <v>15.95146146354625</v>
      </c>
      <c r="E109" s="231">
        <v>13.172608367796609</v>
      </c>
      <c r="F109" s="231">
        <v>12.82838581382733</v>
      </c>
      <c r="G109" s="231">
        <v>13.845502846307809</v>
      </c>
      <c r="H109" s="231">
        <v>17.02048756180433</v>
      </c>
      <c r="I109" s="231">
        <v>17.85125920480143</v>
      </c>
      <c r="J109" s="231">
        <v>13.27396906586331</v>
      </c>
      <c r="K109" s="231">
        <v>9.5381146270962684</v>
      </c>
      <c r="L109" s="231">
        <v>11.160646087167089</v>
      </c>
      <c r="M109" s="231">
        <v>12.205618019144829</v>
      </c>
      <c r="N109" s="231">
        <v>13.71402972323507</v>
      </c>
      <c r="O109" s="231">
        <v>11.788832279653869</v>
      </c>
      <c r="P109" s="231">
        <v>12.979938458023179</v>
      </c>
      <c r="Q109" s="231">
        <v>12.967380037809241</v>
      </c>
      <c r="R109" s="231">
        <v>15.047191260139259</v>
      </c>
      <c r="S109" s="231">
        <v>16.193213160622619</v>
      </c>
      <c r="T109" s="231">
        <v>17.85631273388811</v>
      </c>
      <c r="U109" s="231">
        <v>16.781811536378051</v>
      </c>
      <c r="V109" s="231">
        <v>12.74895906534902</v>
      </c>
      <c r="W109" s="231">
        <v>14.52927636897955</v>
      </c>
      <c r="DA109" s="73" t="s">
        <v>588</v>
      </c>
    </row>
    <row r="110" spans="1:105" ht="12" customHeight="1" x14ac:dyDescent="0.25">
      <c r="A110" s="64" t="s">
        <v>36</v>
      </c>
      <c r="B110" s="231">
        <v>0.122822794281939</v>
      </c>
      <c r="C110" s="231">
        <v>0.1130604695148221</v>
      </c>
      <c r="D110" s="231">
        <v>0.1101813556073894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0.38583728953562102</v>
      </c>
      <c r="F111" s="231">
        <v>0.22320927824414549</v>
      </c>
      <c r="G111" s="231">
        <v>0.22930561793525819</v>
      </c>
      <c r="H111" s="231">
        <v>0.2365571083983167</v>
      </c>
      <c r="I111" s="231">
        <v>0.32036519015363307</v>
      </c>
      <c r="J111" s="231">
        <v>0.38539226815344563</v>
      </c>
      <c r="K111" s="231">
        <v>0.3663555900911431</v>
      </c>
      <c r="L111" s="231">
        <v>0.34727286895245479</v>
      </c>
      <c r="M111" s="231">
        <v>0.26218708615624048</v>
      </c>
      <c r="N111" s="231">
        <v>0.28500798109373998</v>
      </c>
      <c r="O111" s="231">
        <v>0.2169671404578277</v>
      </c>
      <c r="P111" s="231">
        <v>0.26694237403225862</v>
      </c>
      <c r="Q111" s="231">
        <v>0.25960424058929049</v>
      </c>
      <c r="R111" s="231">
        <v>0.31097676997875828</v>
      </c>
      <c r="S111" s="231">
        <v>0.31791189799898029</v>
      </c>
      <c r="T111" s="231">
        <v>0.325766358667957</v>
      </c>
      <c r="U111" s="231">
        <v>0.27936920550526312</v>
      </c>
      <c r="V111" s="231">
        <v>0.26451859145213108</v>
      </c>
      <c r="W111" s="231">
        <v>0.24396017852090171</v>
      </c>
      <c r="DA111" s="73" t="s">
        <v>590</v>
      </c>
    </row>
    <row r="112" spans="1:105" ht="12" customHeight="1" x14ac:dyDescent="0.25">
      <c r="A112" s="64" t="s">
        <v>79</v>
      </c>
      <c r="B112" s="231">
        <v>0.47609464776250893</v>
      </c>
      <c r="C112" s="231">
        <v>0.50901879020473151</v>
      </c>
      <c r="D112" s="231">
        <v>0.51485181608147679</v>
      </c>
      <c r="E112" s="231">
        <v>0.88544909181784637</v>
      </c>
      <c r="F112" s="231">
        <v>1.214439908502714</v>
      </c>
      <c r="G112" s="231">
        <v>0.75324241298013994</v>
      </c>
      <c r="H112" s="231">
        <v>0.82080884246466612</v>
      </c>
      <c r="I112" s="231">
        <v>0.69938666007359418</v>
      </c>
      <c r="J112" s="231">
        <v>0.61064111686038536</v>
      </c>
      <c r="K112" s="231">
        <v>0.94539109370798013</v>
      </c>
      <c r="L112" s="231">
        <v>2.8616523359660291</v>
      </c>
      <c r="M112" s="231">
        <v>0.55896975833079687</v>
      </c>
      <c r="N112" s="231">
        <v>0.64043901979959239</v>
      </c>
      <c r="O112" s="231">
        <v>0.59890444668103726</v>
      </c>
      <c r="P112" s="231">
        <v>0.48701633102386988</v>
      </c>
      <c r="Q112" s="231">
        <v>1.124617062605989</v>
      </c>
      <c r="R112" s="231">
        <v>1.5236542461316229</v>
      </c>
      <c r="S112" s="231">
        <v>1.0972751963818439</v>
      </c>
      <c r="T112" s="231">
        <v>1.2641759925477869</v>
      </c>
      <c r="U112" s="231">
        <v>1.327594276080712</v>
      </c>
      <c r="V112" s="231">
        <v>0.94311341833407802</v>
      </c>
      <c r="W112" s="231">
        <v>0.76847071998724026</v>
      </c>
      <c r="DA112" s="73" t="s">
        <v>591</v>
      </c>
    </row>
    <row r="113" spans="1:105" ht="12" customHeight="1" x14ac:dyDescent="0.25">
      <c r="A113" s="61" t="s">
        <v>547</v>
      </c>
      <c r="B113" s="265">
        <v>7.0749592185485746</v>
      </c>
      <c r="C113" s="265">
        <v>8.0097175614813558</v>
      </c>
      <c r="D113" s="265">
        <v>8.167643666227443</v>
      </c>
      <c r="E113" s="265">
        <v>7.7409531130664471</v>
      </c>
      <c r="F113" s="265">
        <v>7.9689246517491572</v>
      </c>
      <c r="G113" s="265">
        <v>8.0756087102166809</v>
      </c>
      <c r="H113" s="265">
        <v>8.300931003671737</v>
      </c>
      <c r="I113" s="265">
        <v>8.999633701367074</v>
      </c>
      <c r="J113" s="265">
        <v>7.7649046258810221</v>
      </c>
      <c r="K113" s="265">
        <v>5.5165670713330854</v>
      </c>
      <c r="L113" s="265">
        <v>6.2647541512045022</v>
      </c>
      <c r="M113" s="265">
        <v>6.5181129971319471</v>
      </c>
      <c r="N113" s="265">
        <v>6.6085119064205298</v>
      </c>
      <c r="O113" s="265">
        <v>5.7167114703446487</v>
      </c>
      <c r="P113" s="265">
        <v>5.975547360930241</v>
      </c>
      <c r="Q113" s="265">
        <v>6.8308140847911512</v>
      </c>
      <c r="R113" s="265">
        <v>7.7354564591344603</v>
      </c>
      <c r="S113" s="265">
        <v>8.2047361464686013</v>
      </c>
      <c r="T113" s="265">
        <v>8.6272947083514442</v>
      </c>
      <c r="U113" s="265">
        <v>8.1556587005305747</v>
      </c>
      <c r="V113" s="265">
        <v>6.8883722882369334</v>
      </c>
      <c r="W113" s="265">
        <v>7.211042254395081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1437.7302625328639</v>
      </c>
      <c r="C115" s="225">
        <v>1464.7822130962561</v>
      </c>
      <c r="D115" s="225">
        <v>1454.5718944815981</v>
      </c>
      <c r="E115" s="225">
        <v>1343.7571425400211</v>
      </c>
      <c r="F115" s="225">
        <v>1371.366258185664</v>
      </c>
      <c r="G115" s="225">
        <v>1323.368995628148</v>
      </c>
      <c r="H115" s="225">
        <v>1222.891703670384</v>
      </c>
      <c r="I115" s="225">
        <v>1196.3640713903801</v>
      </c>
      <c r="J115" s="225">
        <v>1215.116669511719</v>
      </c>
      <c r="K115" s="225">
        <v>1023.773935888664</v>
      </c>
      <c r="L115" s="225">
        <v>1118.5861020308639</v>
      </c>
      <c r="M115" s="225">
        <v>856.11570776617032</v>
      </c>
      <c r="N115" s="225">
        <v>878.04330633769916</v>
      </c>
      <c r="O115" s="225">
        <v>793.20875983320536</v>
      </c>
      <c r="P115" s="225">
        <v>836.64954667725158</v>
      </c>
      <c r="Q115" s="225">
        <v>1079.25032004682</v>
      </c>
      <c r="R115" s="225">
        <v>1075.284712808914</v>
      </c>
      <c r="S115" s="225">
        <v>1059.7887115027761</v>
      </c>
      <c r="T115" s="225">
        <v>996.16925364922463</v>
      </c>
      <c r="U115" s="225">
        <v>994.91518083665358</v>
      </c>
      <c r="V115" s="225">
        <v>947.48963641860826</v>
      </c>
      <c r="W115" s="225">
        <v>958.37376228176208</v>
      </c>
      <c r="DA115" s="89" t="s">
        <v>593</v>
      </c>
    </row>
    <row r="116" spans="1:105" ht="12" customHeight="1" x14ac:dyDescent="0.25">
      <c r="A116" s="55" t="s">
        <v>92</v>
      </c>
      <c r="B116" s="261">
        <v>2.3145158680533449</v>
      </c>
      <c r="C116" s="261">
        <v>2.3580651835769371</v>
      </c>
      <c r="D116" s="261">
        <v>2.3416282029643281</v>
      </c>
      <c r="E116" s="261">
        <v>2.1632341686540548</v>
      </c>
      <c r="F116" s="261">
        <v>2.207680430884214</v>
      </c>
      <c r="G116" s="261">
        <v>2.130412511645595</v>
      </c>
      <c r="H116" s="261">
        <v>1.9686601352256889</v>
      </c>
      <c r="I116" s="261">
        <v>1.925954888314092</v>
      </c>
      <c r="J116" s="261">
        <v>1.956143573250358</v>
      </c>
      <c r="K116" s="261">
        <v>1.6481123627040259</v>
      </c>
      <c r="L116" s="261">
        <v>1.8007447922628519</v>
      </c>
      <c r="M116" s="261">
        <v>1.3782094194943471</v>
      </c>
      <c r="N116" s="261">
        <v>1.41350934755777</v>
      </c>
      <c r="O116" s="261">
        <v>1.2769392904610699</v>
      </c>
      <c r="P116" s="261">
        <v>1.3468720122597131</v>
      </c>
      <c r="Q116" s="261">
        <v>1.737420472008204</v>
      </c>
      <c r="R116" s="261">
        <v>1.731036478349663</v>
      </c>
      <c r="S116" s="261">
        <v>1.706090393643102</v>
      </c>
      <c r="T116" s="261">
        <v>1.603673237549007</v>
      </c>
      <c r="U116" s="261">
        <v>1.6016543808135251</v>
      </c>
      <c r="V116" s="261">
        <v>1.5253068363768321</v>
      </c>
      <c r="W116" s="261">
        <v>1.542828538935844</v>
      </c>
      <c r="DA116" s="67" t="s">
        <v>594</v>
      </c>
    </row>
    <row r="117" spans="1:105" ht="12" customHeight="1" x14ac:dyDescent="0.25">
      <c r="A117" s="202" t="s">
        <v>93</v>
      </c>
      <c r="B117" s="226">
        <v>1.155269493550757</v>
      </c>
      <c r="C117" s="226">
        <v>1.177006737344958</v>
      </c>
      <c r="D117" s="226">
        <v>1.168802368332011</v>
      </c>
      <c r="E117" s="226">
        <v>1.0797586125666021</v>
      </c>
      <c r="F117" s="226">
        <v>1.1019435591317099</v>
      </c>
      <c r="G117" s="226">
        <v>1.063375981713631</v>
      </c>
      <c r="H117" s="226">
        <v>0.98263875775827159</v>
      </c>
      <c r="I117" s="226">
        <v>0.96132282311617534</v>
      </c>
      <c r="J117" s="226">
        <v>0.97639122996473826</v>
      </c>
      <c r="K117" s="226">
        <v>0.82264025961386855</v>
      </c>
      <c r="L117" s="226">
        <v>0.8988253452422309</v>
      </c>
      <c r="M117" s="226">
        <v>0.68792066627966653</v>
      </c>
      <c r="N117" s="226">
        <v>0.70554030353473884</v>
      </c>
      <c r="O117" s="226">
        <v>0.63737260467640178</v>
      </c>
      <c r="P117" s="226">
        <v>0.67227888516904544</v>
      </c>
      <c r="Q117" s="226">
        <v>0.86721758812991367</v>
      </c>
      <c r="R117" s="226">
        <v>0.86403107589963202</v>
      </c>
      <c r="S117" s="226">
        <v>0.85157946515770044</v>
      </c>
      <c r="T117" s="226">
        <v>0.8004588754547457</v>
      </c>
      <c r="U117" s="226">
        <v>0.79945118152162353</v>
      </c>
      <c r="V117" s="226">
        <v>0.76134300079465167</v>
      </c>
      <c r="W117" s="226">
        <v>0.77008879887747972</v>
      </c>
      <c r="DA117" s="174" t="s">
        <v>595</v>
      </c>
    </row>
    <row r="118" spans="1:105" ht="12" customHeight="1" x14ac:dyDescent="0.25">
      <c r="A118" s="202" t="s">
        <v>94</v>
      </c>
      <c r="B118" s="226">
        <v>29.36766152375165</v>
      </c>
      <c r="C118" s="226">
        <v>29.920235638943861</v>
      </c>
      <c r="D118" s="226">
        <v>29.71167552934758</v>
      </c>
      <c r="E118" s="226">
        <v>27.44812845680708</v>
      </c>
      <c r="F118" s="226">
        <v>28.012083451969431</v>
      </c>
      <c r="G118" s="226">
        <v>27.03167189801762</v>
      </c>
      <c r="H118" s="226">
        <v>24.979281976250711</v>
      </c>
      <c r="I118" s="226">
        <v>24.437417798995</v>
      </c>
      <c r="J118" s="226">
        <v>24.820465974767959</v>
      </c>
      <c r="K118" s="226">
        <v>20.912021684133421</v>
      </c>
      <c r="L118" s="226">
        <v>22.848693448065429</v>
      </c>
      <c r="M118" s="226">
        <v>17.487366709910749</v>
      </c>
      <c r="N118" s="226">
        <v>17.935268732743399</v>
      </c>
      <c r="O118" s="226">
        <v>16.202403874716481</v>
      </c>
      <c r="P118" s="226">
        <v>17.08974300751948</v>
      </c>
      <c r="Q118" s="226">
        <v>22.045204809629649</v>
      </c>
      <c r="R118" s="226">
        <v>21.964201707632579</v>
      </c>
      <c r="S118" s="226">
        <v>21.647674099368089</v>
      </c>
      <c r="T118" s="226">
        <v>20.34815724752368</v>
      </c>
      <c r="U118" s="226">
        <v>20.32254104756975</v>
      </c>
      <c r="V118" s="226">
        <v>19.353807640236429</v>
      </c>
      <c r="W118" s="226">
        <v>19.576131210005549</v>
      </c>
      <c r="DA118" s="174" t="s">
        <v>596</v>
      </c>
    </row>
    <row r="119" spans="1:105" ht="12" customHeight="1" x14ac:dyDescent="0.25">
      <c r="A119" s="202" t="s">
        <v>95</v>
      </c>
      <c r="B119" s="226">
        <v>0.7715052893511154</v>
      </c>
      <c r="C119" s="226">
        <v>0.7860217278589795</v>
      </c>
      <c r="D119" s="226">
        <v>0.78054273432144305</v>
      </c>
      <c r="E119" s="226">
        <v>0.72107805621801846</v>
      </c>
      <c r="F119" s="226">
        <v>0.73589347696140461</v>
      </c>
      <c r="G119" s="226">
        <v>0.71013750388186525</v>
      </c>
      <c r="H119" s="226">
        <v>0.65622004507522957</v>
      </c>
      <c r="I119" s="226">
        <v>0.64198496277136419</v>
      </c>
      <c r="J119" s="226">
        <v>0.65204785775011942</v>
      </c>
      <c r="K119" s="226">
        <v>0.54937078756800883</v>
      </c>
      <c r="L119" s="226">
        <v>0.60024826408761767</v>
      </c>
      <c r="M119" s="226">
        <v>0.45940313983144931</v>
      </c>
      <c r="N119" s="226">
        <v>0.47116978251925667</v>
      </c>
      <c r="O119" s="226">
        <v>0.42564643015369008</v>
      </c>
      <c r="P119" s="226">
        <v>0.44895733741990429</v>
      </c>
      <c r="Q119" s="226">
        <v>0.57914015733606794</v>
      </c>
      <c r="R119" s="226">
        <v>0.57701215944988793</v>
      </c>
      <c r="S119" s="226">
        <v>0.56869679788103422</v>
      </c>
      <c r="T119" s="226">
        <v>0.5345577458496692</v>
      </c>
      <c r="U119" s="226">
        <v>0.53388479360450825</v>
      </c>
      <c r="V119" s="226">
        <v>0.50843561212561106</v>
      </c>
      <c r="W119" s="226">
        <v>0.51427617964528161</v>
      </c>
      <c r="DA119" s="174" t="s">
        <v>597</v>
      </c>
    </row>
    <row r="120" spans="1:105" ht="12" customHeight="1" x14ac:dyDescent="0.25">
      <c r="A120" s="56" t="s">
        <v>96</v>
      </c>
      <c r="B120" s="262">
        <v>3.764711970079289</v>
      </c>
      <c r="C120" s="262">
        <v>3.838067379609496</v>
      </c>
      <c r="D120" s="262">
        <v>3.8125952995011692</v>
      </c>
      <c r="E120" s="262">
        <v>3.4749023044475038</v>
      </c>
      <c r="F120" s="262">
        <v>3.5544349884719448</v>
      </c>
      <c r="G120" s="262">
        <v>3.43711036629866</v>
      </c>
      <c r="H120" s="262">
        <v>3.2545693817319439</v>
      </c>
      <c r="I120" s="262">
        <v>3.1834854897746632</v>
      </c>
      <c r="J120" s="262">
        <v>3.1999989168534779</v>
      </c>
      <c r="K120" s="262">
        <v>2.703682448158411</v>
      </c>
      <c r="L120" s="262">
        <v>2.9550370686533491</v>
      </c>
      <c r="M120" s="262">
        <v>2.2850490807804129</v>
      </c>
      <c r="N120" s="262">
        <v>2.3412673738842429</v>
      </c>
      <c r="O120" s="262">
        <v>2.1143566323278171</v>
      </c>
      <c r="P120" s="262">
        <v>2.2254402526812451</v>
      </c>
      <c r="Q120" s="262">
        <v>2.8676275490102912</v>
      </c>
      <c r="R120" s="262">
        <v>2.8550239897498049</v>
      </c>
      <c r="S120" s="262">
        <v>2.82062020187155</v>
      </c>
      <c r="T120" s="262">
        <v>2.7944733920932552</v>
      </c>
      <c r="U120" s="262">
        <v>2.7632811083207049</v>
      </c>
      <c r="V120" s="262">
        <v>2.6219754003447351</v>
      </c>
      <c r="W120" s="262">
        <v>2.6699679248656158</v>
      </c>
      <c r="DA120" s="68" t="s">
        <v>598</v>
      </c>
    </row>
    <row r="121" spans="1:105" ht="12" customHeight="1" x14ac:dyDescent="0.25">
      <c r="A121" s="37" t="s">
        <v>160</v>
      </c>
      <c r="B121" s="228">
        <v>0.1440381677046694</v>
      </c>
      <c r="C121" s="228">
        <v>0.1224948570374066</v>
      </c>
      <c r="D121" s="228">
        <v>0.1075779511257519</v>
      </c>
      <c r="E121" s="228">
        <v>0.1043796871691088</v>
      </c>
      <c r="F121" s="228">
        <v>9.9296429605792907E-2</v>
      </c>
      <c r="G121" s="228">
        <v>8.5267052870729748E-2</v>
      </c>
      <c r="H121" s="228">
        <v>6.9310324279506577E-2</v>
      </c>
      <c r="I121" s="228">
        <v>5.9729217888493863E-2</v>
      </c>
      <c r="J121" s="228">
        <v>6.8340953434250631E-2</v>
      </c>
      <c r="K121" s="228">
        <v>5.5105110298641749E-2</v>
      </c>
      <c r="L121" s="228">
        <v>5.2586599757195221E-2</v>
      </c>
      <c r="M121" s="228">
        <v>3.3399424310997197E-2</v>
      </c>
      <c r="N121" s="228">
        <v>2.883217862690365E-2</v>
      </c>
      <c r="O121" s="228">
        <v>3.9183869658913011E-2</v>
      </c>
      <c r="P121" s="228">
        <v>1.9384070593474311E-2</v>
      </c>
      <c r="Q121" s="228">
        <v>2.119421866002625E-2</v>
      </c>
      <c r="R121" s="228">
        <v>2.4027945438924649E-2</v>
      </c>
      <c r="S121" s="228">
        <v>2.0245586295668701E-2</v>
      </c>
      <c r="T121" s="228">
        <v>1.8005848878544801E-2</v>
      </c>
      <c r="U121" s="228">
        <v>1.359147500551721E-2</v>
      </c>
      <c r="V121" s="228">
        <v>1.766869029198925E-2</v>
      </c>
      <c r="W121" s="228">
        <v>1.2036009476646171E-2</v>
      </c>
      <c r="DA121" s="69" t="s">
        <v>599</v>
      </c>
    </row>
    <row r="122" spans="1:105" ht="12" customHeight="1" x14ac:dyDescent="0.25">
      <c r="A122" s="37" t="s">
        <v>162</v>
      </c>
      <c r="B122" s="228">
        <v>1.4824547725268571</v>
      </c>
      <c r="C122" s="228">
        <v>1.5011906930632251</v>
      </c>
      <c r="D122" s="228">
        <v>1.499705843609656</v>
      </c>
      <c r="E122" s="228">
        <v>1.4556194248793191</v>
      </c>
      <c r="F122" s="228">
        <v>1.4497404676647929</v>
      </c>
      <c r="G122" s="228">
        <v>1.453918744450736</v>
      </c>
      <c r="H122" s="228">
        <v>1.288300979298026</v>
      </c>
      <c r="I122" s="228">
        <v>1.2040206174347441</v>
      </c>
      <c r="J122" s="228">
        <v>1.2249971759740941</v>
      </c>
      <c r="K122" s="228">
        <v>1.1283940414151481</v>
      </c>
      <c r="L122" s="228">
        <v>1.233893480560228</v>
      </c>
      <c r="M122" s="228">
        <v>0.876081912071765</v>
      </c>
      <c r="N122" s="228">
        <v>0.95822929711261906</v>
      </c>
      <c r="O122" s="228">
        <v>0.85464604224490415</v>
      </c>
      <c r="P122" s="228">
        <v>0.93557783038412834</v>
      </c>
      <c r="Q122" s="228">
        <v>1.117333635737523</v>
      </c>
      <c r="R122" s="228">
        <v>1.1432637537235539</v>
      </c>
      <c r="S122" s="228">
        <v>1.098816745086042</v>
      </c>
      <c r="T122" s="228">
        <v>1.0104318750990069</v>
      </c>
      <c r="U122" s="228">
        <v>1.0210692223929321</v>
      </c>
      <c r="V122" s="228">
        <v>0.93173316106575643</v>
      </c>
      <c r="W122" s="228">
        <v>0.96296879919073308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6.8163457831106583E-2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0.2051251501866008</v>
      </c>
      <c r="U124" s="228">
        <v>0.21713368624623919</v>
      </c>
      <c r="V124" s="228">
        <v>0.20609842271030279</v>
      </c>
      <c r="W124" s="228">
        <v>0.22471840544393221</v>
      </c>
      <c r="DA124" s="69" t="s">
        <v>602</v>
      </c>
    </row>
    <row r="125" spans="1:105" ht="12" customHeight="1" x14ac:dyDescent="0.25">
      <c r="A125" s="37" t="s">
        <v>38</v>
      </c>
      <c r="B125" s="228">
        <v>2.1382190298477619</v>
      </c>
      <c r="C125" s="228">
        <v>2.2143818295088651</v>
      </c>
      <c r="D125" s="228">
        <v>2.2053115047657612</v>
      </c>
      <c r="E125" s="228">
        <v>1.914903192399076</v>
      </c>
      <c r="F125" s="228">
        <v>2.005398091201358</v>
      </c>
      <c r="G125" s="228">
        <v>1.8979245689771931</v>
      </c>
      <c r="H125" s="228">
        <v>1.8969580781544111</v>
      </c>
      <c r="I125" s="228">
        <v>1.919735654451425</v>
      </c>
      <c r="J125" s="228">
        <v>1.906660787445134</v>
      </c>
      <c r="K125" s="228">
        <v>1.520183296444622</v>
      </c>
      <c r="L125" s="228">
        <v>1.6685569883359259</v>
      </c>
      <c r="M125" s="228">
        <v>1.3755677443976511</v>
      </c>
      <c r="N125" s="228">
        <v>1.3542058981447209</v>
      </c>
      <c r="O125" s="228">
        <v>1.220526720424</v>
      </c>
      <c r="P125" s="228">
        <v>1.270478351703642</v>
      </c>
      <c r="Q125" s="228">
        <v>1.7290996946127419</v>
      </c>
      <c r="R125" s="228">
        <v>1.687732290587326</v>
      </c>
      <c r="S125" s="228">
        <v>1.7015578704898391</v>
      </c>
      <c r="T125" s="228">
        <v>1.492747060097996</v>
      </c>
      <c r="U125" s="228">
        <v>1.5114867246760171</v>
      </c>
      <c r="V125" s="228">
        <v>1.466475126276686</v>
      </c>
      <c r="W125" s="228">
        <v>1.4702447107543051</v>
      </c>
      <c r="DA125" s="69" t="s">
        <v>603</v>
      </c>
    </row>
    <row r="126" spans="1:105" ht="12" customHeight="1" x14ac:dyDescent="0.25">
      <c r="A126" s="57" t="s">
        <v>604</v>
      </c>
      <c r="B126" s="296">
        <v>821.21753840229758</v>
      </c>
      <c r="C126" s="296">
        <v>837.08867044236899</v>
      </c>
      <c r="D126" s="296">
        <v>831.33822072712428</v>
      </c>
      <c r="E126" s="296">
        <v>758.18618598915373</v>
      </c>
      <c r="F126" s="296">
        <v>774.36468305086237</v>
      </c>
      <c r="G126" s="296">
        <v>748.11715050673365</v>
      </c>
      <c r="H126" s="296">
        <v>698.67481845033808</v>
      </c>
      <c r="I126" s="296">
        <v>683.55214659436263</v>
      </c>
      <c r="J126" s="296">
        <v>687.75948974831488</v>
      </c>
      <c r="K126" s="296">
        <v>580.87470548220608</v>
      </c>
      <c r="L126" s="296">
        <v>634.48564289996921</v>
      </c>
      <c r="M126" s="296">
        <v>490.02442924312072</v>
      </c>
      <c r="N126" s="296">
        <v>502.50332766172062</v>
      </c>
      <c r="O126" s="296">
        <v>453.98249728456199</v>
      </c>
      <c r="P126" s="296">
        <v>478.20854302356253</v>
      </c>
      <c r="Q126" s="296">
        <v>615.71852740954591</v>
      </c>
      <c r="R126" s="296">
        <v>612.91883789837323</v>
      </c>
      <c r="S126" s="296">
        <v>605.20201225943197</v>
      </c>
      <c r="T126" s="296">
        <v>569.45686156313468</v>
      </c>
      <c r="U126" s="296">
        <v>568.83003228521511</v>
      </c>
      <c r="V126" s="296">
        <v>540.15500339191863</v>
      </c>
      <c r="W126" s="296">
        <v>548.36693522711016</v>
      </c>
      <c r="DA126" s="70" t="s">
        <v>605</v>
      </c>
    </row>
    <row r="127" spans="1:105" ht="12" customHeight="1" x14ac:dyDescent="0.25">
      <c r="A127" s="60" t="s">
        <v>606</v>
      </c>
      <c r="B127" s="264">
        <v>401.91514751114738</v>
      </c>
      <c r="C127" s="264">
        <v>403.72234377059641</v>
      </c>
      <c r="D127" s="264">
        <v>399.78930103510709</v>
      </c>
      <c r="E127" s="264">
        <v>375.34424835998391</v>
      </c>
      <c r="F127" s="264">
        <v>375.50454957136782</v>
      </c>
      <c r="G127" s="264">
        <v>369.26744739394479</v>
      </c>
      <c r="H127" s="264">
        <v>306.06972167660939</v>
      </c>
      <c r="I127" s="264">
        <v>286.42504255507242</v>
      </c>
      <c r="J127" s="264">
        <v>293.24881557525828</v>
      </c>
      <c r="K127" s="264">
        <v>267.89105417911833</v>
      </c>
      <c r="L127" s="264">
        <v>288.802047728003</v>
      </c>
      <c r="M127" s="264">
        <v>202.81215710849821</v>
      </c>
      <c r="N127" s="264">
        <v>221.49423293360039</v>
      </c>
      <c r="O127" s="264">
        <v>200.85957712244451</v>
      </c>
      <c r="P127" s="264">
        <v>215.93932291962591</v>
      </c>
      <c r="Q127" s="264">
        <v>258.33781199787751</v>
      </c>
      <c r="R127" s="264">
        <v>263.10588266655338</v>
      </c>
      <c r="S127" s="264">
        <v>251.56131002441029</v>
      </c>
      <c r="T127" s="264">
        <v>241.68705005830299</v>
      </c>
      <c r="U127" s="264">
        <v>240.22584687000261</v>
      </c>
      <c r="V127" s="264">
        <v>222.59606280043329</v>
      </c>
      <c r="W127" s="264">
        <v>230.28099258423711</v>
      </c>
      <c r="DA127" s="72" t="s">
        <v>607</v>
      </c>
    </row>
    <row r="128" spans="1:105" ht="12" customHeight="1" x14ac:dyDescent="0.25">
      <c r="A128" s="59" t="s">
        <v>30</v>
      </c>
      <c r="B128" s="232">
        <v>59.511827926661439</v>
      </c>
      <c r="C128" s="232">
        <v>61.149054211553853</v>
      </c>
      <c r="D128" s="232">
        <v>60.154254858155262</v>
      </c>
      <c r="E128" s="232">
        <v>57.487833912148687</v>
      </c>
      <c r="F128" s="232">
        <v>53.001891805368537</v>
      </c>
      <c r="G128" s="232">
        <v>49.215350149438621</v>
      </c>
      <c r="H128" s="232">
        <v>14.399416652024129</v>
      </c>
      <c r="I128" s="232">
        <v>14.920411314408209</v>
      </c>
      <c r="J128" s="232">
        <v>14.007743481428349</v>
      </c>
      <c r="K128" s="232">
        <v>14.10574656138426</v>
      </c>
      <c r="L128" s="232">
        <v>12.87007493390492</v>
      </c>
      <c r="M128" s="232">
        <v>10.91077130420094</v>
      </c>
      <c r="N128" s="232">
        <v>11.874163897403861</v>
      </c>
      <c r="O128" s="232">
        <v>11.656274836126521</v>
      </c>
      <c r="P128" s="232">
        <v>12.12425063260353</v>
      </c>
      <c r="Q128" s="232">
        <v>13.81187764783356</v>
      </c>
      <c r="R128" s="232">
        <v>12.648117846423769</v>
      </c>
      <c r="S128" s="232">
        <v>11.912725433077251</v>
      </c>
      <c r="T128" s="232">
        <v>11.25809924808064</v>
      </c>
      <c r="U128" s="232">
        <v>10.32822171101944</v>
      </c>
      <c r="V128" s="232">
        <v>11.17013089612251</v>
      </c>
      <c r="W128" s="232">
        <v>12.27999691110138</v>
      </c>
      <c r="DA128" s="71" t="s">
        <v>608</v>
      </c>
    </row>
    <row r="129" spans="1:105" ht="12" customHeight="1" x14ac:dyDescent="0.25">
      <c r="A129" s="59" t="s">
        <v>33</v>
      </c>
      <c r="B129" s="232">
        <v>12.05171011878546</v>
      </c>
      <c r="C129" s="232">
        <v>12.20880378919796</v>
      </c>
      <c r="D129" s="232">
        <v>11.410568417817389</v>
      </c>
      <c r="E129" s="232">
        <v>4.1050505133302124</v>
      </c>
      <c r="F129" s="232">
        <v>3.956250736334451</v>
      </c>
      <c r="G129" s="232">
        <v>3.4348219410469309</v>
      </c>
      <c r="H129" s="232">
        <v>2.4530931703900651</v>
      </c>
      <c r="I129" s="232">
        <v>2.6745502834945469</v>
      </c>
      <c r="J129" s="232">
        <v>1.4499234047867151</v>
      </c>
      <c r="K129" s="232">
        <v>1.575377273275324</v>
      </c>
      <c r="L129" s="232">
        <v>1.465502561557851</v>
      </c>
      <c r="M129" s="232">
        <v>0.80368557805515872</v>
      </c>
      <c r="N129" s="232">
        <v>0.58513889953113485</v>
      </c>
      <c r="O129" s="232">
        <v>0.26490824358269149</v>
      </c>
      <c r="P129" s="232">
        <v>0.56560042879812045</v>
      </c>
      <c r="Q129" s="232">
        <v>0.62053866802708679</v>
      </c>
      <c r="R129" s="232">
        <v>1.1728738418876661</v>
      </c>
      <c r="S129" s="232">
        <v>0.28209321741114912</v>
      </c>
      <c r="T129" s="232">
        <v>0.53020077848138114</v>
      </c>
      <c r="U129" s="232">
        <v>0.54042093768358923</v>
      </c>
      <c r="V129" s="232">
        <v>0.54982893625578455</v>
      </c>
      <c r="W129" s="232">
        <v>0.52340488474192259</v>
      </c>
      <c r="DA129" s="71" t="s">
        <v>609</v>
      </c>
    </row>
    <row r="130" spans="1:105" ht="12" customHeight="1" x14ac:dyDescent="0.25">
      <c r="A130" s="59" t="s">
        <v>160</v>
      </c>
      <c r="B130" s="232">
        <v>28.24572565068247</v>
      </c>
      <c r="C130" s="232">
        <v>23.97289641879815</v>
      </c>
      <c r="D130" s="232">
        <v>21.051515167209889</v>
      </c>
      <c r="E130" s="232">
        <v>20.868376972562981</v>
      </c>
      <c r="F130" s="232">
        <v>19.74938908158515</v>
      </c>
      <c r="G130" s="232">
        <v>17.02038015282503</v>
      </c>
      <c r="H130" s="232">
        <v>14.34485394513773</v>
      </c>
      <c r="I130" s="232">
        <v>12.35591539469922</v>
      </c>
      <c r="J130" s="232">
        <v>14.14055179112531</v>
      </c>
      <c r="K130" s="232">
        <v>11.345341490769741</v>
      </c>
      <c r="L130" s="232">
        <v>10.89463829465361</v>
      </c>
      <c r="M130" s="232">
        <v>6.9736474873147172</v>
      </c>
      <c r="N130" s="232">
        <v>5.9829191602884277</v>
      </c>
      <c r="O130" s="232">
        <v>8.1262747839476379</v>
      </c>
      <c r="P130" s="232">
        <v>4.0015204274618288</v>
      </c>
      <c r="Q130" s="232">
        <v>4.3805484732376394</v>
      </c>
      <c r="R130" s="232">
        <v>4.9802250327355777</v>
      </c>
      <c r="S130" s="232">
        <v>4.2077107566720056</v>
      </c>
      <c r="T130" s="232">
        <v>3.9536327691830628</v>
      </c>
      <c r="U130" s="232">
        <v>2.9548493545231289</v>
      </c>
      <c r="V130" s="232">
        <v>3.8260796042336298</v>
      </c>
      <c r="W130" s="232">
        <v>2.6039783663451228</v>
      </c>
      <c r="DA130" s="71" t="s">
        <v>610</v>
      </c>
    </row>
    <row r="131" spans="1:105" ht="12" customHeight="1" x14ac:dyDescent="0.25">
      <c r="A131" s="59" t="s">
        <v>70</v>
      </c>
      <c r="B131" s="232">
        <v>11.398139738507741</v>
      </c>
      <c r="C131" s="232">
        <v>12.600569384560959</v>
      </c>
      <c r="D131" s="232">
        <v>13.70129871725803</v>
      </c>
      <c r="E131" s="232">
        <v>1.864535855136541</v>
      </c>
      <c r="F131" s="232">
        <v>10.45343221293995</v>
      </c>
      <c r="G131" s="232">
        <v>9.3763596832421214</v>
      </c>
      <c r="H131" s="232">
        <v>8.2383524053155863</v>
      </c>
      <c r="I131" s="232">
        <v>7.4038209570867064</v>
      </c>
      <c r="J131" s="232">
        <v>10.184188538409551</v>
      </c>
      <c r="K131" s="232">
        <v>8.5446521613531914</v>
      </c>
      <c r="L131" s="232">
        <v>7.9397274302062382</v>
      </c>
      <c r="M131" s="232">
        <v>1.202144627190713</v>
      </c>
      <c r="N131" s="232">
        <v>4.2113858598530252</v>
      </c>
      <c r="O131" s="232">
        <v>3.5685585091506038</v>
      </c>
      <c r="P131" s="232">
        <v>6.1133989274896781</v>
      </c>
      <c r="Q131" s="232">
        <v>8.5876170782581731</v>
      </c>
      <c r="R131" s="232">
        <v>7.3426343899648767</v>
      </c>
      <c r="S131" s="232">
        <v>6.7878670567468884</v>
      </c>
      <c r="T131" s="232">
        <v>4.0796223689130704</v>
      </c>
      <c r="U131" s="232">
        <v>4.4171964136689148</v>
      </c>
      <c r="V131" s="232">
        <v>5.2871770390946082</v>
      </c>
      <c r="W131" s="232">
        <v>6.5362955211701728</v>
      </c>
      <c r="DA131" s="71" t="s">
        <v>611</v>
      </c>
    </row>
    <row r="132" spans="1:105" ht="12" customHeight="1" x14ac:dyDescent="0.25">
      <c r="A132" s="59" t="s">
        <v>162</v>
      </c>
      <c r="B132" s="232">
        <v>290.70774407651032</v>
      </c>
      <c r="C132" s="232">
        <v>293.79101996648552</v>
      </c>
      <c r="D132" s="232">
        <v>293.47166387466649</v>
      </c>
      <c r="E132" s="232">
        <v>291.01845110680551</v>
      </c>
      <c r="F132" s="232">
        <v>288.3435857351397</v>
      </c>
      <c r="G132" s="232">
        <v>290.2205354673921</v>
      </c>
      <c r="H132" s="232">
        <v>266.63400550374189</v>
      </c>
      <c r="I132" s="232">
        <v>249.0703446053837</v>
      </c>
      <c r="J132" s="232">
        <v>253.46640835950839</v>
      </c>
      <c r="K132" s="232">
        <v>232.3199366923358</v>
      </c>
      <c r="L132" s="232">
        <v>255.6321045076804</v>
      </c>
      <c r="M132" s="232">
        <v>182.92190811173671</v>
      </c>
      <c r="N132" s="232">
        <v>198.840625116524</v>
      </c>
      <c r="O132" s="232">
        <v>177.24356074963711</v>
      </c>
      <c r="P132" s="232">
        <v>193.13455250327269</v>
      </c>
      <c r="Q132" s="232">
        <v>230.93723013052099</v>
      </c>
      <c r="R132" s="232">
        <v>236.9620315555415</v>
      </c>
      <c r="S132" s="232">
        <v>228.370913560503</v>
      </c>
      <c r="T132" s="232">
        <v>221.86549489364481</v>
      </c>
      <c r="U132" s="232">
        <v>221.98515845310749</v>
      </c>
      <c r="V132" s="232">
        <v>201.76284632472681</v>
      </c>
      <c r="W132" s="232">
        <v>208.33731690087839</v>
      </c>
      <c r="DA132" s="71" t="s">
        <v>612</v>
      </c>
    </row>
    <row r="133" spans="1:105" ht="12" customHeight="1" x14ac:dyDescent="0.25">
      <c r="A133" s="60" t="s">
        <v>613</v>
      </c>
      <c r="B133" s="264">
        <v>419.3023908911502</v>
      </c>
      <c r="C133" s="264">
        <v>433.36632667177253</v>
      </c>
      <c r="D133" s="264">
        <v>431.54891969201731</v>
      </c>
      <c r="E133" s="264">
        <v>382.84193762916982</v>
      </c>
      <c r="F133" s="264">
        <v>398.86013347949472</v>
      </c>
      <c r="G133" s="264">
        <v>378.84970311278892</v>
      </c>
      <c r="H133" s="264">
        <v>392.60509677372858</v>
      </c>
      <c r="I133" s="264">
        <v>397.12710403929032</v>
      </c>
      <c r="J133" s="264">
        <v>394.51067417305649</v>
      </c>
      <c r="K133" s="264">
        <v>312.98365130308781</v>
      </c>
      <c r="L133" s="264">
        <v>345.6835951719662</v>
      </c>
      <c r="M133" s="264">
        <v>287.21227213462248</v>
      </c>
      <c r="N133" s="264">
        <v>281.0090947281202</v>
      </c>
      <c r="O133" s="264">
        <v>253.12292016211751</v>
      </c>
      <c r="P133" s="264">
        <v>262.26922010393662</v>
      </c>
      <c r="Q133" s="264">
        <v>357.38071541166852</v>
      </c>
      <c r="R133" s="264">
        <v>349.81295523181979</v>
      </c>
      <c r="S133" s="264">
        <v>353.64070223502159</v>
      </c>
      <c r="T133" s="264">
        <v>327.76981150483181</v>
      </c>
      <c r="U133" s="264">
        <v>328.60418541521261</v>
      </c>
      <c r="V133" s="264">
        <v>317.55894059148528</v>
      </c>
      <c r="W133" s="264">
        <v>318.08594264287308</v>
      </c>
      <c r="DA133" s="72" t="s">
        <v>614</v>
      </c>
    </row>
    <row r="134" spans="1:105" ht="12" customHeight="1" x14ac:dyDescent="0.25">
      <c r="A134" s="57" t="s">
        <v>615</v>
      </c>
      <c r="B134" s="296">
        <v>413.49600343196522</v>
      </c>
      <c r="C134" s="296">
        <v>421.53783976165653</v>
      </c>
      <c r="D134" s="296">
        <v>418.74759676118282</v>
      </c>
      <c r="E134" s="296">
        <v>380.85777315833059</v>
      </c>
      <c r="F134" s="296">
        <v>390.0237282945003</v>
      </c>
      <c r="G134" s="296">
        <v>377.07502587001079</v>
      </c>
      <c r="H134" s="296">
        <v>356.60686124180557</v>
      </c>
      <c r="I134" s="296">
        <v>348.81119339578657</v>
      </c>
      <c r="J134" s="296">
        <v>350.85540867887983</v>
      </c>
      <c r="K134" s="296">
        <v>296.24651303562632</v>
      </c>
      <c r="L134" s="296">
        <v>323.80195869069951</v>
      </c>
      <c r="M134" s="296">
        <v>250.20846434995161</v>
      </c>
      <c r="N134" s="296">
        <v>256.42271722518558</v>
      </c>
      <c r="O134" s="296">
        <v>231.5728746133299</v>
      </c>
      <c r="P134" s="296">
        <v>243.84740726899429</v>
      </c>
      <c r="Q134" s="296">
        <v>314.19017952399088</v>
      </c>
      <c r="R134" s="296">
        <v>312.82061611870211</v>
      </c>
      <c r="S134" s="296">
        <v>308.99258666368911</v>
      </c>
      <c r="T134" s="296">
        <v>290.75640939735712</v>
      </c>
      <c r="U134" s="296">
        <v>290.54251826920893</v>
      </c>
      <c r="V134" s="296">
        <v>275.72687705840582</v>
      </c>
      <c r="W134" s="296">
        <v>279.90387305520687</v>
      </c>
      <c r="DA134" s="70" t="s">
        <v>616</v>
      </c>
    </row>
    <row r="135" spans="1:105" ht="12" customHeight="1" x14ac:dyDescent="0.25">
      <c r="A135" s="60" t="s">
        <v>617</v>
      </c>
      <c r="B135" s="264">
        <v>185.87546642077001</v>
      </c>
      <c r="C135" s="264">
        <v>186.10675550016899</v>
      </c>
      <c r="D135" s="264">
        <v>184.41949736625691</v>
      </c>
      <c r="E135" s="264">
        <v>172.7677620931382</v>
      </c>
      <c r="F135" s="264">
        <v>174.36952736306799</v>
      </c>
      <c r="G135" s="264">
        <v>172.6761224345496</v>
      </c>
      <c r="H135" s="264">
        <v>152.00258802071369</v>
      </c>
      <c r="I135" s="264">
        <v>141.6382882213731</v>
      </c>
      <c r="J135" s="264">
        <v>145.4144512608062</v>
      </c>
      <c r="K135" s="264">
        <v>132.65195854159441</v>
      </c>
      <c r="L135" s="264">
        <v>143.73403412090141</v>
      </c>
      <c r="M135" s="264">
        <v>100.217036715831</v>
      </c>
      <c r="N135" s="264">
        <v>109.5559572423074</v>
      </c>
      <c r="O135" s="264">
        <v>99.05438649838392</v>
      </c>
      <c r="P135" s="264">
        <v>106.6325936121531</v>
      </c>
      <c r="Q135" s="264">
        <v>127.6404692357645</v>
      </c>
      <c r="R135" s="264">
        <v>130.52169577081051</v>
      </c>
      <c r="S135" s="264">
        <v>124.81202288225531</v>
      </c>
      <c r="T135" s="264">
        <v>120.0265906733874</v>
      </c>
      <c r="U135" s="264">
        <v>119.5968100607044</v>
      </c>
      <c r="V135" s="264">
        <v>110.2031739737549</v>
      </c>
      <c r="W135" s="264">
        <v>113.82355856398949</v>
      </c>
      <c r="DA135" s="72" t="s">
        <v>618</v>
      </c>
    </row>
    <row r="136" spans="1:105" ht="12" customHeight="1" x14ac:dyDescent="0.25">
      <c r="A136" s="59" t="s">
        <v>33</v>
      </c>
      <c r="B136" s="299">
        <v>6.5423350515865151</v>
      </c>
      <c r="C136" s="299">
        <v>6.6325686531792396</v>
      </c>
      <c r="D136" s="299">
        <v>6.1958602799217628</v>
      </c>
      <c r="E136" s="299">
        <v>2.2312602742322252</v>
      </c>
      <c r="F136" s="299">
        <v>2.139050809078813</v>
      </c>
      <c r="G136" s="299">
        <v>1.8531724651689601</v>
      </c>
      <c r="H136" s="299">
        <v>1.278417803018367</v>
      </c>
      <c r="I136" s="299">
        <v>1.3952569508118911</v>
      </c>
      <c r="J136" s="299">
        <v>0.7550458630470166</v>
      </c>
      <c r="K136" s="299">
        <v>0.82343963369487572</v>
      </c>
      <c r="L136" s="299">
        <v>0.76338596449787677</v>
      </c>
      <c r="M136" s="299">
        <v>0.41971029415116462</v>
      </c>
      <c r="N136" s="299">
        <v>0.30581734159611529</v>
      </c>
      <c r="O136" s="299">
        <v>0.138688507173828</v>
      </c>
      <c r="P136" s="299">
        <v>0.29591256423840889</v>
      </c>
      <c r="Q136" s="299">
        <v>0.32391593544645791</v>
      </c>
      <c r="R136" s="299">
        <v>0.61122274599210247</v>
      </c>
      <c r="S136" s="299">
        <v>0.14691772608000081</v>
      </c>
      <c r="T136" s="299">
        <v>0.27617272738401472</v>
      </c>
      <c r="U136" s="299">
        <v>0.28113652845381087</v>
      </c>
      <c r="V136" s="299">
        <v>0.28659158965147452</v>
      </c>
      <c r="W136" s="299">
        <v>0.27328226812517242</v>
      </c>
      <c r="DA136" s="71" t="s">
        <v>619</v>
      </c>
    </row>
    <row r="137" spans="1:105" ht="12" customHeight="1" x14ac:dyDescent="0.25">
      <c r="A137" s="59" t="s">
        <v>160</v>
      </c>
      <c r="B137" s="299">
        <v>15.333342667603031</v>
      </c>
      <c r="C137" s="299">
        <v>13.023543015239079</v>
      </c>
      <c r="D137" s="299">
        <v>11.43082814814192</v>
      </c>
      <c r="E137" s="299">
        <v>11.342803304217661</v>
      </c>
      <c r="F137" s="299">
        <v>10.67802561293621</v>
      </c>
      <c r="G137" s="299">
        <v>9.1829213820352233</v>
      </c>
      <c r="H137" s="299">
        <v>7.4757521999241057</v>
      </c>
      <c r="I137" s="299">
        <v>6.4458226657726181</v>
      </c>
      <c r="J137" s="299">
        <v>7.3636752781860269</v>
      </c>
      <c r="K137" s="299">
        <v>5.9301374977179826</v>
      </c>
      <c r="L137" s="299">
        <v>5.6750593145185348</v>
      </c>
      <c r="M137" s="299">
        <v>3.641861591308174</v>
      </c>
      <c r="N137" s="299">
        <v>3.126916419417634</v>
      </c>
      <c r="O137" s="299">
        <v>4.2543822095827606</v>
      </c>
      <c r="P137" s="299">
        <v>2.0935277101164389</v>
      </c>
      <c r="Q137" s="299">
        <v>2.2866092470733612</v>
      </c>
      <c r="R137" s="299">
        <v>2.5953574130940451</v>
      </c>
      <c r="S137" s="299">
        <v>2.1914291383745201</v>
      </c>
      <c r="T137" s="299">
        <v>2.0593812556584998</v>
      </c>
      <c r="U137" s="299">
        <v>1.537164887051419</v>
      </c>
      <c r="V137" s="299">
        <v>1.9942970687892101</v>
      </c>
      <c r="W137" s="299">
        <v>1.3595996805695809</v>
      </c>
      <c r="DA137" s="71" t="s">
        <v>620</v>
      </c>
    </row>
    <row r="138" spans="1:105" ht="12" customHeight="1" x14ac:dyDescent="0.25">
      <c r="A138" s="59" t="s">
        <v>70</v>
      </c>
      <c r="B138" s="299">
        <v>6.1875408883163008</v>
      </c>
      <c r="C138" s="299">
        <v>6.8453996767638561</v>
      </c>
      <c r="D138" s="299">
        <v>7.4397110991461064</v>
      </c>
      <c r="E138" s="299">
        <v>1.0134503266009189</v>
      </c>
      <c r="F138" s="299">
        <v>5.651922520324665</v>
      </c>
      <c r="G138" s="299">
        <v>5.0587808878408564</v>
      </c>
      <c r="H138" s="299">
        <v>4.2933780541323436</v>
      </c>
      <c r="I138" s="299">
        <v>3.8624185593716192</v>
      </c>
      <c r="J138" s="299">
        <v>5.3034038894958826</v>
      </c>
      <c r="K138" s="299">
        <v>4.4662350823218606</v>
      </c>
      <c r="L138" s="299">
        <v>4.1358347922061789</v>
      </c>
      <c r="M138" s="299">
        <v>0.62779834411291069</v>
      </c>
      <c r="N138" s="299">
        <v>2.201041204281093</v>
      </c>
      <c r="O138" s="299">
        <v>1.868262179021503</v>
      </c>
      <c r="P138" s="299">
        <v>3.198426770449831</v>
      </c>
      <c r="Q138" s="299">
        <v>4.4826634704391246</v>
      </c>
      <c r="R138" s="299">
        <v>3.8264858455937971</v>
      </c>
      <c r="S138" s="299">
        <v>3.535207269649105</v>
      </c>
      <c r="T138" s="299">
        <v>2.1250071332347589</v>
      </c>
      <c r="U138" s="299">
        <v>2.2979036870044141</v>
      </c>
      <c r="V138" s="299">
        <v>2.755876187094652</v>
      </c>
      <c r="W138" s="299">
        <v>3.4127569635551729</v>
      </c>
      <c r="DA138" s="71" t="s">
        <v>621</v>
      </c>
    </row>
    <row r="139" spans="1:105" ht="12" customHeight="1" x14ac:dyDescent="0.25">
      <c r="A139" s="59" t="s">
        <v>162</v>
      </c>
      <c r="B139" s="299">
        <v>157.81224781326421</v>
      </c>
      <c r="C139" s="299">
        <v>159.60524415498679</v>
      </c>
      <c r="D139" s="299">
        <v>159.35309783904711</v>
      </c>
      <c r="E139" s="299">
        <v>158.1802481880874</v>
      </c>
      <c r="F139" s="299">
        <v>155.90052842072839</v>
      </c>
      <c r="G139" s="299">
        <v>156.5812476995045</v>
      </c>
      <c r="H139" s="299">
        <v>138.95503996363891</v>
      </c>
      <c r="I139" s="299">
        <v>129.934790045417</v>
      </c>
      <c r="J139" s="299">
        <v>131.99232623007731</v>
      </c>
      <c r="K139" s="299">
        <v>121.4321463278597</v>
      </c>
      <c r="L139" s="299">
        <v>133.15975404967881</v>
      </c>
      <c r="M139" s="299">
        <v>95.527666486258752</v>
      </c>
      <c r="N139" s="299">
        <v>103.9221822770125</v>
      </c>
      <c r="O139" s="299">
        <v>92.793053602605823</v>
      </c>
      <c r="P139" s="299">
        <v>101.04472656734841</v>
      </c>
      <c r="Q139" s="299">
        <v>120.5472805828056</v>
      </c>
      <c r="R139" s="299">
        <v>123.4886297661306</v>
      </c>
      <c r="S139" s="299">
        <v>118.93846874815171</v>
      </c>
      <c r="T139" s="299">
        <v>115.5660295571101</v>
      </c>
      <c r="U139" s="299">
        <v>115.4806049581947</v>
      </c>
      <c r="V139" s="299">
        <v>105.1664091282196</v>
      </c>
      <c r="W139" s="299">
        <v>108.77791965173959</v>
      </c>
      <c r="DA139" s="71" t="s">
        <v>622</v>
      </c>
    </row>
    <row r="140" spans="1:105" ht="12" customHeight="1" x14ac:dyDescent="0.25">
      <c r="A140" s="60" t="s">
        <v>623</v>
      </c>
      <c r="B140" s="264">
        <v>227.62053701119521</v>
      </c>
      <c r="C140" s="264">
        <v>235.43108426148751</v>
      </c>
      <c r="D140" s="264">
        <v>234.32809939492591</v>
      </c>
      <c r="E140" s="264">
        <v>208.09001106519241</v>
      </c>
      <c r="F140" s="264">
        <v>215.6542009314322</v>
      </c>
      <c r="G140" s="264">
        <v>204.39890343546131</v>
      </c>
      <c r="H140" s="264">
        <v>204.60427322109189</v>
      </c>
      <c r="I140" s="264">
        <v>207.1729051744135</v>
      </c>
      <c r="J140" s="264">
        <v>205.44095741807359</v>
      </c>
      <c r="K140" s="264">
        <v>163.59455449403191</v>
      </c>
      <c r="L140" s="264">
        <v>180.06792456979809</v>
      </c>
      <c r="M140" s="264">
        <v>149.99142763412061</v>
      </c>
      <c r="N140" s="264">
        <v>146.86675998287819</v>
      </c>
      <c r="O140" s="264">
        <v>132.51848811494591</v>
      </c>
      <c r="P140" s="264">
        <v>137.21481365684119</v>
      </c>
      <c r="Q140" s="264">
        <v>186.54971028822641</v>
      </c>
      <c r="R140" s="264">
        <v>182.2989203478916</v>
      </c>
      <c r="S140" s="264">
        <v>184.18056378143379</v>
      </c>
      <c r="T140" s="264">
        <v>170.72981872396969</v>
      </c>
      <c r="U140" s="264">
        <v>170.94570820850461</v>
      </c>
      <c r="V140" s="264">
        <v>165.52370308465089</v>
      </c>
      <c r="W140" s="264">
        <v>166.08031449121731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165.64305655381469</v>
      </c>
      <c r="C141" s="263">
        <f t="shared" si="2"/>
        <v>168.07630622489683</v>
      </c>
      <c r="D141" s="263">
        <f t="shared" si="2"/>
        <v>166.67083285882413</v>
      </c>
      <c r="E141" s="263">
        <f t="shared" si="2"/>
        <v>169.82608179384329</v>
      </c>
      <c r="F141" s="263">
        <f t="shared" si="2"/>
        <v>171.36581093288217</v>
      </c>
      <c r="G141" s="263">
        <f t="shared" si="2"/>
        <v>163.80411098984669</v>
      </c>
      <c r="H141" s="263">
        <f t="shared" si="2"/>
        <v>135.76865368219794</v>
      </c>
      <c r="I141" s="263">
        <f t="shared" si="2"/>
        <v>132.85056543725966</v>
      </c>
      <c r="J141" s="263">
        <f t="shared" si="2"/>
        <v>144.89672353193802</v>
      </c>
      <c r="K141" s="263">
        <f t="shared" si="2"/>
        <v>120.0168898286543</v>
      </c>
      <c r="L141" s="263">
        <f t="shared" si="2"/>
        <v>131.19495152188361</v>
      </c>
      <c r="M141" s="263">
        <f t="shared" si="2"/>
        <v>93.584865156801413</v>
      </c>
      <c r="N141" s="263">
        <f t="shared" si="2"/>
        <v>96.250505910553557</v>
      </c>
      <c r="O141" s="263">
        <f t="shared" si="2"/>
        <v>86.996669102977933</v>
      </c>
      <c r="P141" s="263">
        <f t="shared" si="2"/>
        <v>92.810304889645465</v>
      </c>
      <c r="Q141" s="263">
        <f t="shared" si="2"/>
        <v>121.24500253716904</v>
      </c>
      <c r="R141" s="263">
        <f t="shared" si="2"/>
        <v>121.55395338075675</v>
      </c>
      <c r="S141" s="263">
        <f t="shared" si="2"/>
        <v>117.99945162173374</v>
      </c>
      <c r="T141" s="263">
        <f t="shared" si="2"/>
        <v>109.87466219026264</v>
      </c>
      <c r="U141" s="263">
        <f t="shared" si="2"/>
        <v>109.52181777039932</v>
      </c>
      <c r="V141" s="263">
        <f t="shared" si="2"/>
        <v>106.83688747840559</v>
      </c>
      <c r="W141" s="263">
        <f t="shared" si="2"/>
        <v>105.02966134711538</v>
      </c>
      <c r="DA141" s="70"/>
    </row>
    <row r="142" spans="1:105" ht="12" customHeight="1" x14ac:dyDescent="0.25">
      <c r="A142" s="60" t="s">
        <v>626</v>
      </c>
      <c r="B142" s="264">
        <v>19.749622436138271</v>
      </c>
      <c r="C142" s="264">
        <v>19.727223887219441</v>
      </c>
      <c r="D142" s="264">
        <v>19.503982691900639</v>
      </c>
      <c r="E142" s="264">
        <v>18.668209504052239</v>
      </c>
      <c r="F142" s="264">
        <v>18.535098775686489</v>
      </c>
      <c r="G142" s="264">
        <v>18.39666724330468</v>
      </c>
      <c r="H142" s="264">
        <v>16.20349626173963</v>
      </c>
      <c r="I142" s="264">
        <v>15.09959316614054</v>
      </c>
      <c r="J142" s="264">
        <v>15.40836982296471</v>
      </c>
      <c r="K142" s="264">
        <v>14.10448387282546</v>
      </c>
      <c r="L142" s="264">
        <v>15.32391986760493</v>
      </c>
      <c r="M142" s="264">
        <v>10.82623451565189</v>
      </c>
      <c r="N142" s="264">
        <v>11.739610654361311</v>
      </c>
      <c r="O142" s="264">
        <v>10.621950626376499</v>
      </c>
      <c r="P142" s="264">
        <v>11.35801623934826</v>
      </c>
      <c r="Q142" s="264">
        <v>13.540438726542201</v>
      </c>
      <c r="R142" s="264">
        <v>13.90067642347084</v>
      </c>
      <c r="S142" s="264">
        <v>13.297329796276809</v>
      </c>
      <c r="T142" s="264">
        <v>12.875964905793509</v>
      </c>
      <c r="U142" s="264">
        <v>12.818148417078559</v>
      </c>
      <c r="V142" s="264">
        <v>11.7645226625518</v>
      </c>
      <c r="W142" s="264">
        <v>12.116738486003181</v>
      </c>
      <c r="DA142" s="72" t="s">
        <v>627</v>
      </c>
    </row>
    <row r="143" spans="1:105" ht="12" customHeight="1" x14ac:dyDescent="0.25">
      <c r="A143" s="59" t="s">
        <v>33</v>
      </c>
      <c r="B143" s="232">
        <v>0.71907250716303828</v>
      </c>
      <c r="C143" s="232">
        <v>0.72989611267649002</v>
      </c>
      <c r="D143" s="232">
        <v>0.68281216860914384</v>
      </c>
      <c r="E143" s="232">
        <v>0.24251871076200601</v>
      </c>
      <c r="F143" s="232">
        <v>0.23499336699001949</v>
      </c>
      <c r="G143" s="232">
        <v>0.20339301931159531</v>
      </c>
      <c r="H143" s="232">
        <v>0.1402406667589392</v>
      </c>
      <c r="I143" s="232">
        <v>0.15291365876458551</v>
      </c>
      <c r="J143" s="232">
        <v>8.30343224849108E-2</v>
      </c>
      <c r="K143" s="232">
        <v>9.0604403675146994E-2</v>
      </c>
      <c r="L143" s="232">
        <v>8.379811060797232E-2</v>
      </c>
      <c r="M143" s="232">
        <v>4.5626235800234227E-2</v>
      </c>
      <c r="N143" s="232">
        <v>3.3442125001695563E-2</v>
      </c>
      <c r="O143" s="232">
        <v>1.515795064329744E-2</v>
      </c>
      <c r="P143" s="232">
        <v>3.2493902282702318E-2</v>
      </c>
      <c r="Q143" s="232">
        <v>3.561255292921283E-2</v>
      </c>
      <c r="R143" s="232">
        <v>6.7061806201802118E-2</v>
      </c>
      <c r="S143" s="232">
        <v>1.610871333268878E-2</v>
      </c>
      <c r="T143" s="232">
        <v>3.0160666540350749E-2</v>
      </c>
      <c r="U143" s="232">
        <v>3.0721938154328481E-2</v>
      </c>
      <c r="V143" s="232">
        <v>3.137922796388936E-2</v>
      </c>
      <c r="W143" s="232">
        <v>2.9990632508200991E-2</v>
      </c>
      <c r="DA143" s="71" t="s">
        <v>628</v>
      </c>
    </row>
    <row r="144" spans="1:105" ht="12" customHeight="1" x14ac:dyDescent="0.25">
      <c r="A144" s="59" t="s">
        <v>160</v>
      </c>
      <c r="B144" s="232">
        <v>1.68529814939844</v>
      </c>
      <c r="C144" s="232">
        <v>1.4332054317359459</v>
      </c>
      <c r="D144" s="232">
        <v>1.2597295943106359</v>
      </c>
      <c r="E144" s="232">
        <v>1.232864702309304</v>
      </c>
      <c r="F144" s="232">
        <v>1.173074141548871</v>
      </c>
      <c r="G144" s="232">
        <v>1.00786199940806</v>
      </c>
      <c r="H144" s="232">
        <v>0.82007968800705211</v>
      </c>
      <c r="I144" s="232">
        <v>0.70643212133610156</v>
      </c>
      <c r="J144" s="232">
        <v>0.80980218242052637</v>
      </c>
      <c r="K144" s="232">
        <v>0.65250268472195039</v>
      </c>
      <c r="L144" s="232">
        <v>0.62296042927332396</v>
      </c>
      <c r="M144" s="232">
        <v>0.39590269295848313</v>
      </c>
      <c r="N144" s="232">
        <v>0.34193852193680552</v>
      </c>
      <c r="O144" s="232">
        <v>0.4649824045603953</v>
      </c>
      <c r="P144" s="232">
        <v>0.229888463890454</v>
      </c>
      <c r="Q144" s="232">
        <v>0.25139853872143919</v>
      </c>
      <c r="R144" s="232">
        <v>0.28475601898423503</v>
      </c>
      <c r="S144" s="232">
        <v>0.24027804350683921</v>
      </c>
      <c r="T144" s="232">
        <v>0.22490385607481969</v>
      </c>
      <c r="U144" s="232">
        <v>0.1679777610285095</v>
      </c>
      <c r="V144" s="232">
        <v>0.21835777674200499</v>
      </c>
      <c r="W144" s="232">
        <v>0.14920563510382359</v>
      </c>
      <c r="DA144" s="71" t="s">
        <v>629</v>
      </c>
    </row>
    <row r="145" spans="1:105" ht="12" customHeight="1" x14ac:dyDescent="0.25">
      <c r="A145" s="59" t="s">
        <v>162</v>
      </c>
      <c r="B145" s="232">
        <v>17.345251779576799</v>
      </c>
      <c r="C145" s="232">
        <v>17.564122342807011</v>
      </c>
      <c r="D145" s="232">
        <v>17.561440928980851</v>
      </c>
      <c r="E145" s="232">
        <v>17.19282609098093</v>
      </c>
      <c r="F145" s="232">
        <v>17.12703126714759</v>
      </c>
      <c r="G145" s="232">
        <v>17.185412224585029</v>
      </c>
      <c r="H145" s="232">
        <v>15.24317590697364</v>
      </c>
      <c r="I145" s="232">
        <v>14.240247386039851</v>
      </c>
      <c r="J145" s="232">
        <v>14.515533318059269</v>
      </c>
      <c r="K145" s="232">
        <v>13.361376784428369</v>
      </c>
      <c r="L145" s="232">
        <v>14.617161327723631</v>
      </c>
      <c r="M145" s="232">
        <v>10.384705586893171</v>
      </c>
      <c r="N145" s="232">
        <v>11.36423000742281</v>
      </c>
      <c r="O145" s="232">
        <v>10.14181027117281</v>
      </c>
      <c r="P145" s="232">
        <v>11.0956338731751</v>
      </c>
      <c r="Q145" s="232">
        <v>13.253427634891549</v>
      </c>
      <c r="R145" s="232">
        <v>13.5488585982848</v>
      </c>
      <c r="S145" s="232">
        <v>13.040943039437281</v>
      </c>
      <c r="T145" s="232">
        <v>12.62090038317834</v>
      </c>
      <c r="U145" s="232">
        <v>12.619448717895731</v>
      </c>
      <c r="V145" s="232">
        <v>11.514785657845909</v>
      </c>
      <c r="W145" s="232">
        <v>11.93754221839116</v>
      </c>
      <c r="DA145" s="71" t="s">
        <v>630</v>
      </c>
    </row>
    <row r="146" spans="1:105" ht="12" customHeight="1" x14ac:dyDescent="0.25">
      <c r="A146" s="60" t="s">
        <v>631</v>
      </c>
      <c r="B146" s="264">
        <v>120.8755056655489</v>
      </c>
      <c r="C146" s="264">
        <v>122.4405328463274</v>
      </c>
      <c r="D146" s="264">
        <v>121.34282081745459</v>
      </c>
      <c r="E146" s="264">
        <v>128.54028626059181</v>
      </c>
      <c r="F146" s="264">
        <v>129.13921938510779</v>
      </c>
      <c r="G146" s="264">
        <v>122.97385437744499</v>
      </c>
      <c r="H146" s="264">
        <v>97.120351324589322</v>
      </c>
      <c r="I146" s="264">
        <v>95.045787460053347</v>
      </c>
      <c r="J146" s="264">
        <v>106.8954867789827</v>
      </c>
      <c r="K146" s="264">
        <v>87.911830749212669</v>
      </c>
      <c r="L146" s="264">
        <v>96.104684666260496</v>
      </c>
      <c r="M146" s="264">
        <v>66.453230605420686</v>
      </c>
      <c r="N146" s="264">
        <v>68.450535433864161</v>
      </c>
      <c r="O146" s="264">
        <v>61.891119632660498</v>
      </c>
      <c r="P146" s="264">
        <v>66.384848853748395</v>
      </c>
      <c r="Q146" s="264">
        <v>87.194577408099477</v>
      </c>
      <c r="R146" s="264">
        <v>87.651902749058991</v>
      </c>
      <c r="S146" s="264">
        <v>84.507745131983242</v>
      </c>
      <c r="T146" s="264">
        <v>78.353390849601254</v>
      </c>
      <c r="U146" s="264">
        <v>78.023124693353537</v>
      </c>
      <c r="V146" s="264">
        <v>76.948992741897072</v>
      </c>
      <c r="W146" s="264">
        <v>74.686882390490979</v>
      </c>
      <c r="DA146" s="72" t="s">
        <v>632</v>
      </c>
    </row>
    <row r="147" spans="1:105" ht="12" customHeight="1" x14ac:dyDescent="0.25">
      <c r="A147" s="64" t="s">
        <v>30</v>
      </c>
      <c r="B147" s="231">
        <v>17.35883570489705</v>
      </c>
      <c r="C147" s="231">
        <v>18.021807187304798</v>
      </c>
      <c r="D147" s="231">
        <v>17.74736326721337</v>
      </c>
      <c r="E147" s="231">
        <v>13.49444166952158</v>
      </c>
      <c r="F147" s="231">
        <v>12.4014038508351</v>
      </c>
      <c r="G147" s="231">
        <v>11.495107624475191</v>
      </c>
      <c r="H147" s="231">
        <v>4.2065754645051197</v>
      </c>
      <c r="I147" s="231">
        <v>4.5666313658577149</v>
      </c>
      <c r="J147" s="231">
        <v>3.7025693739699319</v>
      </c>
      <c r="K147" s="231">
        <v>3.2571057158208458</v>
      </c>
      <c r="L147" s="231">
        <v>3.0559633409988911</v>
      </c>
      <c r="M147" s="231">
        <v>3.0651931363371201</v>
      </c>
      <c r="N147" s="231">
        <v>3.353838183292281</v>
      </c>
      <c r="O147" s="231">
        <v>3.3107647179904029</v>
      </c>
      <c r="P147" s="231">
        <v>3.4775171362593391</v>
      </c>
      <c r="Q147" s="231">
        <v>3.956734615219661</v>
      </c>
      <c r="R147" s="231">
        <v>3.535713629322355</v>
      </c>
      <c r="S147" s="231">
        <v>3.521547461010714</v>
      </c>
      <c r="T147" s="231">
        <v>3.3067742785353391</v>
      </c>
      <c r="U147" s="231">
        <v>3.017751498590719</v>
      </c>
      <c r="V147" s="231">
        <v>3.1588028841980962</v>
      </c>
      <c r="W147" s="231">
        <v>3.648064942326791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3.5153290228767848</v>
      </c>
      <c r="C149" s="231">
        <v>3.5981702532201911</v>
      </c>
      <c r="D149" s="231">
        <v>3.3664701403735031</v>
      </c>
      <c r="E149" s="231">
        <v>0.96360152979894531</v>
      </c>
      <c r="F149" s="231">
        <v>0.92568513019525211</v>
      </c>
      <c r="G149" s="231">
        <v>0.8022628664299698</v>
      </c>
      <c r="H149" s="231">
        <v>0.71663469375735889</v>
      </c>
      <c r="I149" s="231">
        <v>0.81858904267440957</v>
      </c>
      <c r="J149" s="231">
        <v>0.38324816557949187</v>
      </c>
      <c r="K149" s="231">
        <v>0.36376453376855328</v>
      </c>
      <c r="L149" s="231">
        <v>0.3479794894171554</v>
      </c>
      <c r="M149" s="231">
        <v>0.22578161057040089</v>
      </c>
      <c r="N149" s="231">
        <v>0.1652715257034823</v>
      </c>
      <c r="O149" s="231">
        <v>7.5242637865755191E-2</v>
      </c>
      <c r="P149" s="231">
        <v>0.16222736093329421</v>
      </c>
      <c r="Q149" s="231">
        <v>0.17776778005633431</v>
      </c>
      <c r="R149" s="231">
        <v>0.32787060324635048</v>
      </c>
      <c r="S149" s="231">
        <v>8.3390208153732576E-2</v>
      </c>
      <c r="T149" s="231">
        <v>0.1557327092351358</v>
      </c>
      <c r="U149" s="231">
        <v>0.15790289366314161</v>
      </c>
      <c r="V149" s="231">
        <v>0.1554862020697752</v>
      </c>
      <c r="W149" s="231">
        <v>0.155489860827526</v>
      </c>
      <c r="DA149" s="73" t="s">
        <v>635</v>
      </c>
    </row>
    <row r="150" spans="1:105" ht="12" customHeight="1" x14ac:dyDescent="0.25">
      <c r="A150" s="64" t="s">
        <v>160</v>
      </c>
      <c r="B150" s="231">
        <v>8.2389153218419633</v>
      </c>
      <c r="C150" s="231">
        <v>7.0652755394404627</v>
      </c>
      <c r="D150" s="231">
        <v>6.2108472273275046</v>
      </c>
      <c r="E150" s="231">
        <v>4.8985511651766656</v>
      </c>
      <c r="F150" s="231">
        <v>4.6209699590987601</v>
      </c>
      <c r="G150" s="231">
        <v>3.9754081007678659</v>
      </c>
      <c r="H150" s="231">
        <v>4.190635781001828</v>
      </c>
      <c r="I150" s="231">
        <v>3.781726227669727</v>
      </c>
      <c r="J150" s="231">
        <v>3.737673670443137</v>
      </c>
      <c r="K150" s="231">
        <v>2.6197108006099858</v>
      </c>
      <c r="L150" s="231">
        <v>2.5869014293145591</v>
      </c>
      <c r="M150" s="231">
        <v>1.9591260615206469</v>
      </c>
      <c r="N150" s="231">
        <v>1.689865737133158</v>
      </c>
      <c r="O150" s="231">
        <v>2.3081288165927809</v>
      </c>
      <c r="P150" s="231">
        <v>1.1477291487335539</v>
      </c>
      <c r="Q150" s="231">
        <v>1.2549103184696759</v>
      </c>
      <c r="R150" s="231">
        <v>1.3921952451063191</v>
      </c>
      <c r="S150" s="231">
        <v>1.243850806019805</v>
      </c>
      <c r="T150" s="231">
        <v>1.161276949138452</v>
      </c>
      <c r="U150" s="231">
        <v>0.86336266951049467</v>
      </c>
      <c r="V150" s="231">
        <v>1.0819775883933509</v>
      </c>
      <c r="W150" s="231">
        <v>0.77357366273059092</v>
      </c>
      <c r="DA150" s="73" t="s">
        <v>636</v>
      </c>
    </row>
    <row r="151" spans="1:105" ht="12" customHeight="1" x14ac:dyDescent="0.25">
      <c r="A151" s="64" t="s">
        <v>70</v>
      </c>
      <c r="B151" s="231">
        <v>3.324690938850714</v>
      </c>
      <c r="C151" s="231">
        <v>3.7136311399548489</v>
      </c>
      <c r="D151" s="231">
        <v>4.0423063362876448</v>
      </c>
      <c r="E151" s="231">
        <v>0.43767295835709752</v>
      </c>
      <c r="F151" s="231">
        <v>2.4458982516330892</v>
      </c>
      <c r="G151" s="231">
        <v>2.1900131434072052</v>
      </c>
      <c r="H151" s="231">
        <v>2.4067121560286142</v>
      </c>
      <c r="I151" s="231">
        <v>2.26605824044388</v>
      </c>
      <c r="J151" s="231">
        <v>2.691915698702231</v>
      </c>
      <c r="K151" s="231">
        <v>1.973013996340601</v>
      </c>
      <c r="L151" s="231">
        <v>1.885266098980807</v>
      </c>
      <c r="M151" s="231">
        <v>0.33772181245617072</v>
      </c>
      <c r="N151" s="231">
        <v>1.1894990521766651</v>
      </c>
      <c r="O151" s="231">
        <v>1.0135877690154369</v>
      </c>
      <c r="P151" s="231">
        <v>1.7534650326318451</v>
      </c>
      <c r="Q151" s="231">
        <v>2.4601232810026641</v>
      </c>
      <c r="R151" s="231">
        <v>2.0525941332109241</v>
      </c>
      <c r="S151" s="231">
        <v>2.006576591868158</v>
      </c>
      <c r="T151" s="231">
        <v>1.198283122078452</v>
      </c>
      <c r="U151" s="231">
        <v>1.2906385503611719</v>
      </c>
      <c r="V151" s="231">
        <v>1.495161537109245</v>
      </c>
      <c r="W151" s="231">
        <v>1.9417619333366689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33.840807335749602</v>
      </c>
      <c r="F152" s="231">
        <v>33.717663554095083</v>
      </c>
      <c r="G152" s="231">
        <v>31.914520411586508</v>
      </c>
      <c r="H152" s="231">
        <v>2.8676663455885532</v>
      </c>
      <c r="I152" s="231">
        <v>3.0260598802880732</v>
      </c>
      <c r="J152" s="231">
        <v>24.355840281203381</v>
      </c>
      <c r="K152" s="231">
        <v>18.67659109967467</v>
      </c>
      <c r="L152" s="231">
        <v>10.07714325228272</v>
      </c>
      <c r="M152" s="231">
        <v>6.0193715697047567</v>
      </c>
      <c r="N152" s="231">
        <v>2.0999260843641721</v>
      </c>
      <c r="O152" s="231">
        <v>1.356310398350332</v>
      </c>
      <c r="P152" s="231">
        <v>1.2306998818442221</v>
      </c>
      <c r="Q152" s="231">
        <v>6.1256229069231791</v>
      </c>
      <c r="R152" s="231">
        <v>6.0255611683845931</v>
      </c>
      <c r="S152" s="231">
        <v>4.2432509786656114</v>
      </c>
      <c r="T152" s="231">
        <v>1.56154729360342</v>
      </c>
      <c r="U152" s="231">
        <v>1.62191350668547</v>
      </c>
      <c r="V152" s="231">
        <v>8.5963985944111307</v>
      </c>
      <c r="W152" s="231">
        <v>1.9637054026992951</v>
      </c>
      <c r="DA152" s="73" t="s">
        <v>638</v>
      </c>
    </row>
    <row r="153" spans="1:105" ht="12" customHeight="1" x14ac:dyDescent="0.25">
      <c r="A153" s="64" t="s">
        <v>162</v>
      </c>
      <c r="B153" s="231">
        <v>84.795714455018867</v>
      </c>
      <c r="C153" s="231">
        <v>86.585887279303478</v>
      </c>
      <c r="D153" s="231">
        <v>86.583205788162729</v>
      </c>
      <c r="E153" s="231">
        <v>68.312393178992252</v>
      </c>
      <c r="F153" s="231">
        <v>67.466747557436491</v>
      </c>
      <c r="G153" s="231">
        <v>67.786092751562904</v>
      </c>
      <c r="H153" s="231">
        <v>77.893160025833268</v>
      </c>
      <c r="I153" s="231">
        <v>76.231976720478812</v>
      </c>
      <c r="J153" s="231">
        <v>66.997012200167504</v>
      </c>
      <c r="K153" s="231">
        <v>53.644136480606583</v>
      </c>
      <c r="L153" s="231">
        <v>60.699129116946303</v>
      </c>
      <c r="M153" s="231">
        <v>51.388757182904513</v>
      </c>
      <c r="N153" s="231">
        <v>56.16220953892244</v>
      </c>
      <c r="O153" s="231">
        <v>50.342989992151701</v>
      </c>
      <c r="P153" s="231">
        <v>55.395482680622017</v>
      </c>
      <c r="Q153" s="231">
        <v>66.157357869710594</v>
      </c>
      <c r="R153" s="231">
        <v>66.24146728991272</v>
      </c>
      <c r="S153" s="231">
        <v>67.509237523821966</v>
      </c>
      <c r="T153" s="231">
        <v>65.16722722389369</v>
      </c>
      <c r="U153" s="231">
        <v>64.860734338422873</v>
      </c>
      <c r="V153" s="231">
        <v>57.056543636010588</v>
      </c>
      <c r="W153" s="231">
        <v>61.891551558733731</v>
      </c>
      <c r="DA153" s="73" t="s">
        <v>639</v>
      </c>
    </row>
    <row r="154" spans="1:105" ht="12" customHeight="1" x14ac:dyDescent="0.25">
      <c r="A154" s="64" t="s">
        <v>36</v>
      </c>
      <c r="B154" s="231">
        <v>0.74688607995485401</v>
      </c>
      <c r="C154" s="231">
        <v>0.62807111093350421</v>
      </c>
      <c r="D154" s="231">
        <v>0.59805523201586852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2.000930103586072</v>
      </c>
      <c r="F155" s="231">
        <v>1.1738970316548709</v>
      </c>
      <c r="G155" s="231">
        <v>1.122655641933505</v>
      </c>
      <c r="H155" s="231">
        <v>1.0825883002945611</v>
      </c>
      <c r="I155" s="231">
        <v>1.368086779630356</v>
      </c>
      <c r="J155" s="231">
        <v>1.9451703076307669</v>
      </c>
      <c r="K155" s="231">
        <v>2.0604522008418602</v>
      </c>
      <c r="L155" s="231">
        <v>1.88870434083516</v>
      </c>
      <c r="M155" s="231">
        <v>1.103874337689646</v>
      </c>
      <c r="N155" s="231">
        <v>1.167175387357698</v>
      </c>
      <c r="O155" s="231">
        <v>0.92653575193750237</v>
      </c>
      <c r="P155" s="231">
        <v>1.139250521506725</v>
      </c>
      <c r="Q155" s="231">
        <v>1.324456489983594</v>
      </c>
      <c r="R155" s="231">
        <v>1.3689968566452571</v>
      </c>
      <c r="S155" s="231">
        <v>1.3253694384664689</v>
      </c>
      <c r="T155" s="231">
        <v>1.1888955258341649</v>
      </c>
      <c r="U155" s="231">
        <v>1.079745877334761</v>
      </c>
      <c r="V155" s="231">
        <v>1.183823438318601</v>
      </c>
      <c r="W155" s="231">
        <v>1.0392172041989141</v>
      </c>
      <c r="DA155" s="73" t="s">
        <v>641</v>
      </c>
    </row>
    <row r="156" spans="1:105" ht="12" customHeight="1" x14ac:dyDescent="0.25">
      <c r="A156" s="64" t="s">
        <v>79</v>
      </c>
      <c r="B156" s="231">
        <v>2.8951341421086378</v>
      </c>
      <c r="C156" s="231">
        <v>2.8276903361700771</v>
      </c>
      <c r="D156" s="231">
        <v>2.7945728260739289</v>
      </c>
      <c r="E156" s="231">
        <v>4.5918883194095956</v>
      </c>
      <c r="F156" s="231">
        <v>6.3869540501591642</v>
      </c>
      <c r="G156" s="231">
        <v>3.687793837281891</v>
      </c>
      <c r="H156" s="231">
        <v>3.7563785575800188</v>
      </c>
      <c r="I156" s="231">
        <v>2.9866592030103649</v>
      </c>
      <c r="J156" s="231">
        <v>3.0820570812862882</v>
      </c>
      <c r="K156" s="231">
        <v>5.3170559215495734</v>
      </c>
      <c r="L156" s="231">
        <v>15.5635975974849</v>
      </c>
      <c r="M156" s="231">
        <v>2.3534048942374408</v>
      </c>
      <c r="N156" s="231">
        <v>2.6227499249142672</v>
      </c>
      <c r="O156" s="231">
        <v>2.557559548756585</v>
      </c>
      <c r="P156" s="231">
        <v>2.0784770912173989</v>
      </c>
      <c r="Q156" s="231">
        <v>5.7376041467337826</v>
      </c>
      <c r="R156" s="231">
        <v>6.7075038232304873</v>
      </c>
      <c r="S156" s="231">
        <v>4.5745221239767906</v>
      </c>
      <c r="T156" s="231">
        <v>4.6136537472826031</v>
      </c>
      <c r="U156" s="231">
        <v>5.1310753587849156</v>
      </c>
      <c r="V156" s="231">
        <v>4.2207988613862799</v>
      </c>
      <c r="W156" s="231">
        <v>3.2735178256374491</v>
      </c>
      <c r="DA156" s="73" t="s">
        <v>642</v>
      </c>
    </row>
    <row r="157" spans="1:105" ht="12" customHeight="1" x14ac:dyDescent="0.25">
      <c r="A157" s="61" t="s">
        <v>643</v>
      </c>
      <c r="B157" s="265">
        <v>25.017928452127499</v>
      </c>
      <c r="C157" s="265">
        <v>25.90854949134998</v>
      </c>
      <c r="D157" s="265">
        <v>25.824029349468901</v>
      </c>
      <c r="E157" s="265">
        <v>22.617586029199231</v>
      </c>
      <c r="F157" s="265">
        <v>23.691492772087891</v>
      </c>
      <c r="G157" s="265">
        <v>22.43358936909701</v>
      </c>
      <c r="H157" s="265">
        <v>22.444806095868991</v>
      </c>
      <c r="I157" s="265">
        <v>22.705184811065781</v>
      </c>
      <c r="J157" s="265">
        <v>22.592866929990599</v>
      </c>
      <c r="K157" s="265">
        <v>18.00057520661618</v>
      </c>
      <c r="L157" s="265">
        <v>19.766346988018181</v>
      </c>
      <c r="M157" s="265">
        <v>16.30540003572883</v>
      </c>
      <c r="N157" s="265">
        <v>16.060359822328088</v>
      </c>
      <c r="O157" s="265">
        <v>14.483598843940941</v>
      </c>
      <c r="P157" s="265">
        <v>15.067439796548809</v>
      </c>
      <c r="Q157" s="265">
        <v>20.50998640252736</v>
      </c>
      <c r="R157" s="265">
        <v>20.00137420822692</v>
      </c>
      <c r="S157" s="265">
        <v>20.194376693473689</v>
      </c>
      <c r="T157" s="265">
        <v>18.64530643486788</v>
      </c>
      <c r="U157" s="265">
        <v>18.680544659967222</v>
      </c>
      <c r="V157" s="265">
        <v>18.12337207395672</v>
      </c>
      <c r="W157" s="265">
        <v>18.226040470621211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1.0000000000000002</v>
      </c>
      <c r="C162" s="234">
        <f t="shared" si="3"/>
        <v>1</v>
      </c>
      <c r="D162" s="234">
        <f t="shared" si="3"/>
        <v>1.0000000000000004</v>
      </c>
      <c r="E162" s="234">
        <f t="shared" si="3"/>
        <v>1.0000000000000004</v>
      </c>
      <c r="F162" s="234">
        <f t="shared" si="3"/>
        <v>1.0000000000000004</v>
      </c>
      <c r="G162" s="234">
        <f t="shared" si="3"/>
        <v>1</v>
      </c>
      <c r="H162" s="234">
        <f t="shared" si="3"/>
        <v>0.99999999999999989</v>
      </c>
      <c r="I162" s="234">
        <f t="shared" si="3"/>
        <v>1</v>
      </c>
      <c r="J162" s="234">
        <f t="shared" si="3"/>
        <v>0.99999999999999978</v>
      </c>
      <c r="K162" s="234">
        <f t="shared" si="3"/>
        <v>1</v>
      </c>
      <c r="L162" s="234">
        <f t="shared" si="3"/>
        <v>1.0000000000000002</v>
      </c>
      <c r="M162" s="234">
        <f t="shared" si="3"/>
        <v>1</v>
      </c>
      <c r="N162" s="234">
        <f t="shared" si="3"/>
        <v>1.0000000000000002</v>
      </c>
      <c r="O162" s="234">
        <f t="shared" si="3"/>
        <v>1.0000000000000002</v>
      </c>
      <c r="P162" s="234">
        <f t="shared" si="3"/>
        <v>1</v>
      </c>
      <c r="Q162" s="234">
        <f t="shared" si="3"/>
        <v>1.0000000000000004</v>
      </c>
      <c r="R162" s="234">
        <f t="shared" si="3"/>
        <v>0.99999999999999978</v>
      </c>
      <c r="S162" s="234">
        <f t="shared" si="3"/>
        <v>1.0000000000000004</v>
      </c>
      <c r="T162" s="234">
        <f t="shared" si="3"/>
        <v>1</v>
      </c>
      <c r="U162" s="234">
        <f t="shared" si="3"/>
        <v>1</v>
      </c>
      <c r="V162" s="234">
        <f t="shared" si="3"/>
        <v>1</v>
      </c>
      <c r="W162" s="234">
        <f t="shared" si="3"/>
        <v>1.0000000000000004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1.4999999999990988E-3</v>
      </c>
      <c r="C163" s="301">
        <f t="shared" si="4"/>
        <v>1.4999999999992008E-3</v>
      </c>
      <c r="D163" s="301">
        <f t="shared" si="4"/>
        <v>1.4999999999993328E-3</v>
      </c>
      <c r="E163" s="301">
        <f t="shared" si="4"/>
        <v>1.4999999999989503E-3</v>
      </c>
      <c r="F163" s="301">
        <f t="shared" si="4"/>
        <v>1.4999999999987669E-3</v>
      </c>
      <c r="G163" s="301">
        <f t="shared" si="4"/>
        <v>1.4999999999993781E-3</v>
      </c>
      <c r="H163" s="301">
        <f t="shared" si="4"/>
        <v>1.4999999999986415E-3</v>
      </c>
      <c r="I163" s="301">
        <f t="shared" si="4"/>
        <v>1.4999999999993551E-3</v>
      </c>
      <c r="J163" s="301">
        <f t="shared" si="4"/>
        <v>1.4999999999985318E-3</v>
      </c>
      <c r="K163" s="301">
        <f t="shared" si="4"/>
        <v>1.4999999999979533E-3</v>
      </c>
      <c r="L163" s="301">
        <f t="shared" si="4"/>
        <v>1.4999999999987979E-3</v>
      </c>
      <c r="M163" s="301">
        <f t="shared" si="4"/>
        <v>1.4999999999993562E-3</v>
      </c>
      <c r="N163" s="301">
        <f t="shared" si="4"/>
        <v>1.4999999999991821E-3</v>
      </c>
      <c r="O163" s="301">
        <f t="shared" si="4"/>
        <v>1.4999999999993996E-3</v>
      </c>
      <c r="P163" s="301">
        <f t="shared" si="4"/>
        <v>1.4999999999992285E-3</v>
      </c>
      <c r="Q163" s="301">
        <f t="shared" si="4"/>
        <v>1.4999999999991149E-3</v>
      </c>
      <c r="R163" s="301">
        <f t="shared" si="4"/>
        <v>1.4999999999986801E-3</v>
      </c>
      <c r="S163" s="301">
        <f t="shared" si="4"/>
        <v>1.4999999999992363E-3</v>
      </c>
      <c r="T163" s="301">
        <f t="shared" si="4"/>
        <v>1.4999999999991665E-3</v>
      </c>
      <c r="U163" s="301">
        <f t="shared" si="4"/>
        <v>1.4999999999994618E-3</v>
      </c>
      <c r="V163" s="301">
        <f t="shared" si="4"/>
        <v>1.4999999999988566E-3</v>
      </c>
      <c r="W163" s="301">
        <f t="shared" si="4"/>
        <v>1.499999999999322E-3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7.4999999999954942E-4</v>
      </c>
      <c r="C164" s="235">
        <f t="shared" si="5"/>
        <v>7.4999999999960016E-4</v>
      </c>
      <c r="D164" s="235">
        <f t="shared" si="5"/>
        <v>7.4999999999966652E-4</v>
      </c>
      <c r="E164" s="235">
        <f t="shared" si="5"/>
        <v>7.4999999999947537E-4</v>
      </c>
      <c r="F164" s="235">
        <f t="shared" si="5"/>
        <v>7.4999999999938365E-4</v>
      </c>
      <c r="G164" s="235">
        <f t="shared" si="5"/>
        <v>7.4999999999968917E-4</v>
      </c>
      <c r="H164" s="235">
        <f t="shared" si="5"/>
        <v>7.4999999999932076E-4</v>
      </c>
      <c r="I164" s="235">
        <f t="shared" si="5"/>
        <v>7.4999999999967747E-4</v>
      </c>
      <c r="J164" s="235">
        <f t="shared" si="5"/>
        <v>7.499999999992659E-4</v>
      </c>
      <c r="K164" s="235">
        <f t="shared" si="5"/>
        <v>7.4999999999897664E-4</v>
      </c>
      <c r="L164" s="235">
        <f t="shared" si="5"/>
        <v>7.4999999999939904E-4</v>
      </c>
      <c r="M164" s="235">
        <f t="shared" si="5"/>
        <v>7.4999999999967822E-4</v>
      </c>
      <c r="N164" s="235">
        <f t="shared" si="5"/>
        <v>7.4999999999959171E-4</v>
      </c>
      <c r="O164" s="235">
        <f t="shared" si="5"/>
        <v>7.4999999999969991E-4</v>
      </c>
      <c r="P164" s="235">
        <f t="shared" si="5"/>
        <v>7.4999999999961469E-4</v>
      </c>
      <c r="Q164" s="235">
        <f t="shared" si="5"/>
        <v>7.4999999999955755E-4</v>
      </c>
      <c r="R164" s="235">
        <f t="shared" si="5"/>
        <v>7.4999999999934006E-4</v>
      </c>
      <c r="S164" s="235">
        <f t="shared" si="5"/>
        <v>7.4999999999961827E-4</v>
      </c>
      <c r="T164" s="235">
        <f t="shared" si="5"/>
        <v>7.4999999999958314E-4</v>
      </c>
      <c r="U164" s="235">
        <f t="shared" si="5"/>
        <v>7.4999999999973113E-4</v>
      </c>
      <c r="V164" s="235">
        <f t="shared" si="5"/>
        <v>7.499999999994281E-4</v>
      </c>
      <c r="W164" s="235">
        <f t="shared" si="5"/>
        <v>7.4999999999966099E-4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1.8999999999988571E-2</v>
      </c>
      <c r="C165" s="235">
        <f t="shared" si="6"/>
        <v>1.8999999999989858E-2</v>
      </c>
      <c r="D165" s="235">
        <f t="shared" si="6"/>
        <v>1.8999999999991538E-2</v>
      </c>
      <c r="E165" s="235">
        <f t="shared" si="6"/>
        <v>1.8999999999986694E-2</v>
      </c>
      <c r="F165" s="235">
        <f t="shared" si="6"/>
        <v>1.8999999999984366E-2</v>
      </c>
      <c r="G165" s="235">
        <f t="shared" si="6"/>
        <v>1.899999999999211E-2</v>
      </c>
      <c r="H165" s="235">
        <f t="shared" si="6"/>
        <v>1.8999999999982784E-2</v>
      </c>
      <c r="I165" s="235">
        <f t="shared" si="6"/>
        <v>1.8999999999991815E-2</v>
      </c>
      <c r="J165" s="235">
        <f t="shared" si="6"/>
        <v>1.8999999999981389E-2</v>
      </c>
      <c r="K165" s="235">
        <f t="shared" si="6"/>
        <v>1.8999999999974055E-2</v>
      </c>
      <c r="L165" s="235">
        <f t="shared" si="6"/>
        <v>1.8999999999984758E-2</v>
      </c>
      <c r="M165" s="235">
        <f t="shared" si="6"/>
        <v>1.8999999999991832E-2</v>
      </c>
      <c r="N165" s="235">
        <f t="shared" si="6"/>
        <v>1.8999999999989633E-2</v>
      </c>
      <c r="O165" s="235">
        <f t="shared" si="6"/>
        <v>1.8999999999992384E-2</v>
      </c>
      <c r="P165" s="235">
        <f t="shared" si="6"/>
        <v>1.8999999999990216E-2</v>
      </c>
      <c r="Q165" s="235">
        <f t="shared" si="6"/>
        <v>1.8999999999988772E-2</v>
      </c>
      <c r="R165" s="235">
        <f t="shared" si="6"/>
        <v>1.8999999999983266E-2</v>
      </c>
      <c r="S165" s="235">
        <f t="shared" si="6"/>
        <v>1.8999999999990306E-2</v>
      </c>
      <c r="T165" s="235">
        <f t="shared" si="6"/>
        <v>1.8999999999989428E-2</v>
      </c>
      <c r="U165" s="235">
        <f t="shared" si="6"/>
        <v>1.8999999999993161E-2</v>
      </c>
      <c r="V165" s="235">
        <f t="shared" si="6"/>
        <v>1.8999999999985494E-2</v>
      </c>
      <c r="W165" s="235">
        <f t="shared" si="6"/>
        <v>1.8999999999991406E-2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4.999999999997012E-4</v>
      </c>
      <c r="C166" s="235">
        <f t="shared" si="7"/>
        <v>4.9999999999973536E-4</v>
      </c>
      <c r="D166" s="235">
        <f t="shared" si="7"/>
        <v>4.9999999999977938E-4</v>
      </c>
      <c r="E166" s="235">
        <f t="shared" si="7"/>
        <v>4.9999999999965198E-4</v>
      </c>
      <c r="F166" s="235">
        <f t="shared" si="7"/>
        <v>4.9999999999959051E-4</v>
      </c>
      <c r="G166" s="235">
        <f t="shared" si="7"/>
        <v>4.9999999999979455E-4</v>
      </c>
      <c r="H166" s="235">
        <f t="shared" si="7"/>
        <v>4.9999999999954898E-4</v>
      </c>
      <c r="I166" s="235">
        <f t="shared" si="7"/>
        <v>4.9999999999978664E-4</v>
      </c>
      <c r="J166" s="235">
        <f t="shared" si="7"/>
        <v>4.9999999999951212E-4</v>
      </c>
      <c r="K166" s="235">
        <f t="shared" si="7"/>
        <v>4.9999999999931967E-4</v>
      </c>
      <c r="L166" s="235">
        <f t="shared" si="7"/>
        <v>4.9999999999960102E-4</v>
      </c>
      <c r="M166" s="235">
        <f t="shared" si="7"/>
        <v>4.9999999999978707E-4</v>
      </c>
      <c r="N166" s="235">
        <f t="shared" si="7"/>
        <v>4.9999999999972918E-4</v>
      </c>
      <c r="O166" s="235">
        <f t="shared" si="7"/>
        <v>4.999999999998016E-4</v>
      </c>
      <c r="P166" s="235">
        <f t="shared" si="7"/>
        <v>4.9999999999974468E-4</v>
      </c>
      <c r="Q166" s="235">
        <f t="shared" si="7"/>
        <v>4.9999999999970684E-4</v>
      </c>
      <c r="R166" s="235">
        <f t="shared" si="7"/>
        <v>4.9999999999956167E-4</v>
      </c>
      <c r="S166" s="235">
        <f t="shared" si="7"/>
        <v>4.9999999999974717E-4</v>
      </c>
      <c r="T166" s="235">
        <f t="shared" si="7"/>
        <v>4.9999999999972376E-4</v>
      </c>
      <c r="U166" s="235">
        <f t="shared" si="7"/>
        <v>4.999999999998222E-4</v>
      </c>
      <c r="V166" s="235">
        <f t="shared" si="7"/>
        <v>4.9999999999962043E-4</v>
      </c>
      <c r="W166" s="235">
        <f t="shared" si="7"/>
        <v>4.9999999999977558E-4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2.3032301422037031E-3</v>
      </c>
      <c r="C167" s="302">
        <f t="shared" si="8"/>
        <v>2.3120920933139806E-3</v>
      </c>
      <c r="D167" s="302">
        <f t="shared" si="8"/>
        <v>2.3152990170058753E-3</v>
      </c>
      <c r="E167" s="302">
        <f t="shared" si="8"/>
        <v>2.1136014050885019E-3</v>
      </c>
      <c r="F167" s="302">
        <f t="shared" si="8"/>
        <v>2.1366650957651539E-3</v>
      </c>
      <c r="G167" s="302">
        <f t="shared" si="8"/>
        <v>2.1573718925571245E-3</v>
      </c>
      <c r="H167" s="302">
        <f t="shared" si="8"/>
        <v>2.4067058907618027E-3</v>
      </c>
      <c r="I167" s="302">
        <f t="shared" si="8"/>
        <v>2.4060424182500411E-3</v>
      </c>
      <c r="J167" s="302">
        <f t="shared" si="8"/>
        <v>2.2506639175541021E-3</v>
      </c>
      <c r="K167" s="302">
        <f t="shared" si="8"/>
        <v>2.2881184228111771E-3</v>
      </c>
      <c r="L167" s="302">
        <f t="shared" si="8"/>
        <v>2.2877945889474742E-3</v>
      </c>
      <c r="M167" s="302">
        <f t="shared" si="8"/>
        <v>2.4433497748512622E-3</v>
      </c>
      <c r="N167" s="302">
        <f t="shared" si="8"/>
        <v>2.4356965719575336E-3</v>
      </c>
      <c r="O167" s="302">
        <f t="shared" si="8"/>
        <v>2.434001380919319E-3</v>
      </c>
      <c r="P167" s="302">
        <f t="shared" si="8"/>
        <v>2.4072163983895646E-3</v>
      </c>
      <c r="Q167" s="302">
        <f t="shared" si="8"/>
        <v>2.3806865585644949E-3</v>
      </c>
      <c r="R167" s="302">
        <f t="shared" si="8"/>
        <v>2.3672906649722671E-3</v>
      </c>
      <c r="S167" s="302">
        <f t="shared" si="8"/>
        <v>2.4013613130130364E-3</v>
      </c>
      <c r="T167" s="302">
        <f t="shared" si="8"/>
        <v>2.5496607884683952E-3</v>
      </c>
      <c r="U167" s="302">
        <f t="shared" si="8"/>
        <v>2.528193356755633E-3</v>
      </c>
      <c r="V167" s="302">
        <f t="shared" si="8"/>
        <v>2.4720725236605317E-3</v>
      </c>
      <c r="W167" s="302">
        <f t="shared" si="8"/>
        <v>2.5449746468340661E-3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0.58250496481456893</v>
      </c>
      <c r="C168" s="303">
        <f t="shared" si="9"/>
        <v>0.58099646701148555</v>
      </c>
      <c r="D168" s="303">
        <f t="shared" si="9"/>
        <v>0.58043850212681702</v>
      </c>
      <c r="E168" s="303">
        <f t="shared" si="9"/>
        <v>0.61585078516109382</v>
      </c>
      <c r="F168" s="303">
        <f t="shared" si="9"/>
        <v>0.61147651803505154</v>
      </c>
      <c r="G168" s="303">
        <f t="shared" si="9"/>
        <v>0.60799508814266034</v>
      </c>
      <c r="H168" s="303">
        <f t="shared" si="9"/>
        <v>0.56571211326797388</v>
      </c>
      <c r="I168" s="303">
        <f t="shared" si="9"/>
        <v>0.56583398044289457</v>
      </c>
      <c r="J168" s="303">
        <f t="shared" si="9"/>
        <v>0.59221026812184774</v>
      </c>
      <c r="K168" s="303">
        <f t="shared" si="9"/>
        <v>0.58603814798935883</v>
      </c>
      <c r="L168" s="303">
        <f t="shared" si="9"/>
        <v>0.58607662473295019</v>
      </c>
      <c r="M168" s="303">
        <f t="shared" si="9"/>
        <v>0.55970856818604409</v>
      </c>
      <c r="N168" s="303">
        <f t="shared" si="9"/>
        <v>0.56092496321062657</v>
      </c>
      <c r="O168" s="303">
        <f t="shared" si="9"/>
        <v>0.56121163214925407</v>
      </c>
      <c r="P168" s="303">
        <f t="shared" si="9"/>
        <v>0.56561889850671609</v>
      </c>
      <c r="Q168" s="303">
        <f t="shared" si="9"/>
        <v>0.5701967005578884</v>
      </c>
      <c r="R168" s="303">
        <f t="shared" si="9"/>
        <v>0.57247815431137983</v>
      </c>
      <c r="S168" s="303">
        <f t="shared" si="9"/>
        <v>0.56671558770807773</v>
      </c>
      <c r="T168" s="303">
        <f t="shared" si="9"/>
        <v>0.56311353846702128</v>
      </c>
      <c r="U168" s="303">
        <f t="shared" si="9"/>
        <v>0.56229510624290058</v>
      </c>
      <c r="V168" s="303">
        <f t="shared" si="9"/>
        <v>0.57146716352735061</v>
      </c>
      <c r="W168" s="303">
        <f t="shared" si="9"/>
        <v>0.56076060323200483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0.39344180504324061</v>
      </c>
      <c r="C169" s="237">
        <f t="shared" si="10"/>
        <v>0.39494144089521216</v>
      </c>
      <c r="D169" s="237">
        <f t="shared" si="10"/>
        <v>0.39549619885618714</v>
      </c>
      <c r="E169" s="237">
        <f t="shared" si="10"/>
        <v>0.36028561343383331</v>
      </c>
      <c r="F169" s="237">
        <f t="shared" si="10"/>
        <v>0.36463681686920157</v>
      </c>
      <c r="G169" s="237">
        <f t="shared" si="10"/>
        <v>0.3680975399647915</v>
      </c>
      <c r="H169" s="237">
        <f t="shared" si="10"/>
        <v>0.41013118084128386</v>
      </c>
      <c r="I169" s="237">
        <f t="shared" si="10"/>
        <v>0.41000997713886483</v>
      </c>
      <c r="J169" s="237">
        <f t="shared" si="10"/>
        <v>0.38378906796061929</v>
      </c>
      <c r="K169" s="237">
        <f t="shared" si="10"/>
        <v>0.38992373358785981</v>
      </c>
      <c r="L169" s="237">
        <f t="shared" si="10"/>
        <v>0.3898855806781199</v>
      </c>
      <c r="M169" s="237">
        <f t="shared" si="10"/>
        <v>0.41609808203911403</v>
      </c>
      <c r="N169" s="237">
        <f t="shared" si="10"/>
        <v>0.41488934021742802</v>
      </c>
      <c r="O169" s="237">
        <f t="shared" si="10"/>
        <v>0.41460436646983556</v>
      </c>
      <c r="P169" s="237">
        <f t="shared" si="10"/>
        <v>0.4102238850949057</v>
      </c>
      <c r="Q169" s="237">
        <f t="shared" si="10"/>
        <v>0.40567261288356032</v>
      </c>
      <c r="R169" s="237">
        <f t="shared" si="10"/>
        <v>0.40340455502366673</v>
      </c>
      <c r="S169" s="237">
        <f t="shared" si="10"/>
        <v>0.40913305097892061</v>
      </c>
      <c r="T169" s="237">
        <f t="shared" si="10"/>
        <v>0.41258680074452259</v>
      </c>
      <c r="U169" s="237">
        <f t="shared" si="10"/>
        <v>0.41342670040035162</v>
      </c>
      <c r="V169" s="237">
        <f t="shared" si="10"/>
        <v>0.40431076394900545</v>
      </c>
      <c r="W169" s="237">
        <f t="shared" si="10"/>
        <v>0.41494442212117127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0.99999999999999989</v>
      </c>
      <c r="D171" s="234">
        <f t="shared" si="11"/>
        <v>1</v>
      </c>
      <c r="E171" s="234">
        <f t="shared" si="11"/>
        <v>1</v>
      </c>
      <c r="F171" s="234">
        <f t="shared" si="11"/>
        <v>0.99999999999999978</v>
      </c>
      <c r="G171" s="234">
        <f t="shared" si="11"/>
        <v>1</v>
      </c>
      <c r="H171" s="234">
        <f t="shared" si="11"/>
        <v>0.99999999999999989</v>
      </c>
      <c r="I171" s="234">
        <f t="shared" si="11"/>
        <v>0.99999999999999978</v>
      </c>
      <c r="J171" s="234">
        <f t="shared" si="11"/>
        <v>1</v>
      </c>
      <c r="K171" s="234">
        <f t="shared" si="11"/>
        <v>1</v>
      </c>
      <c r="L171" s="234">
        <f t="shared" si="11"/>
        <v>1</v>
      </c>
      <c r="M171" s="234">
        <f t="shared" si="11"/>
        <v>0.99999999999999978</v>
      </c>
      <c r="N171" s="234">
        <f t="shared" si="11"/>
        <v>1</v>
      </c>
      <c r="O171" s="234">
        <f t="shared" si="11"/>
        <v>1</v>
      </c>
      <c r="P171" s="234">
        <f t="shared" si="11"/>
        <v>1.0000000000000002</v>
      </c>
      <c r="Q171" s="234">
        <f t="shared" si="11"/>
        <v>1</v>
      </c>
      <c r="R171" s="234">
        <f t="shared" si="11"/>
        <v>0.99999999999999956</v>
      </c>
      <c r="S171" s="234">
        <f t="shared" si="11"/>
        <v>1</v>
      </c>
      <c r="T171" s="234">
        <f t="shared" si="11"/>
        <v>0.99999999999999989</v>
      </c>
      <c r="U171" s="234">
        <f t="shared" si="11"/>
        <v>1.0000000000000002</v>
      </c>
      <c r="V171" s="234">
        <f t="shared" si="11"/>
        <v>0.99999999999999956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1.1493436196560135E-3</v>
      </c>
      <c r="C172" s="301">
        <f t="shared" si="12"/>
        <v>1.1493436196559526E-3</v>
      </c>
      <c r="D172" s="301">
        <f t="shared" si="12"/>
        <v>1.1493436196558706E-3</v>
      </c>
      <c r="E172" s="301">
        <f t="shared" si="12"/>
        <v>1.1493436196559816E-3</v>
      </c>
      <c r="F172" s="301">
        <f t="shared" si="12"/>
        <v>1.1493436196561148E-3</v>
      </c>
      <c r="G172" s="301">
        <f t="shared" si="12"/>
        <v>1.1493436196558043E-3</v>
      </c>
      <c r="H172" s="301">
        <f t="shared" si="12"/>
        <v>1.1493436196564461E-3</v>
      </c>
      <c r="I172" s="301">
        <f t="shared" si="12"/>
        <v>1.1493436196558856E-3</v>
      </c>
      <c r="J172" s="301">
        <f t="shared" si="12"/>
        <v>1.1493436196562737E-3</v>
      </c>
      <c r="K172" s="301">
        <f t="shared" si="12"/>
        <v>1.1493436196569344E-3</v>
      </c>
      <c r="L172" s="301">
        <f t="shared" si="12"/>
        <v>1.1493436196563108E-3</v>
      </c>
      <c r="M172" s="301">
        <f t="shared" si="12"/>
        <v>1.149343619656002E-3</v>
      </c>
      <c r="N172" s="301">
        <f t="shared" si="12"/>
        <v>1.1493436196561399E-3</v>
      </c>
      <c r="O172" s="301">
        <f t="shared" si="12"/>
        <v>1.1493436196559526E-3</v>
      </c>
      <c r="P172" s="301">
        <f t="shared" si="12"/>
        <v>1.1493436196560434E-3</v>
      </c>
      <c r="Q172" s="301">
        <f t="shared" si="12"/>
        <v>1.1493436196560723E-3</v>
      </c>
      <c r="R172" s="301">
        <f t="shared" si="12"/>
        <v>1.1493436196563845E-3</v>
      </c>
      <c r="S172" s="301">
        <f t="shared" si="12"/>
        <v>1.1493436196559879E-3</v>
      </c>
      <c r="T172" s="301">
        <f t="shared" si="12"/>
        <v>1.1493436196560809E-3</v>
      </c>
      <c r="U172" s="301">
        <f t="shared" si="12"/>
        <v>1.1493436196558621E-3</v>
      </c>
      <c r="V172" s="301">
        <f t="shared" si="12"/>
        <v>1.1493436196562564E-3</v>
      </c>
      <c r="W172" s="301">
        <f t="shared" si="12"/>
        <v>1.1493436196559734E-3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5.3413010955676249E-4</v>
      </c>
      <c r="C173" s="235">
        <f t="shared" si="13"/>
        <v>5.3413010955673419E-4</v>
      </c>
      <c r="D173" s="235">
        <f t="shared" si="13"/>
        <v>5.3413010955669614E-4</v>
      </c>
      <c r="E173" s="235">
        <f t="shared" si="13"/>
        <v>5.3413010955674753E-4</v>
      </c>
      <c r="F173" s="235">
        <f t="shared" si="13"/>
        <v>5.3413010955680954E-4</v>
      </c>
      <c r="G173" s="235">
        <f t="shared" si="13"/>
        <v>5.3413010955666513E-4</v>
      </c>
      <c r="H173" s="235">
        <f t="shared" si="13"/>
        <v>5.3413010955696361E-4</v>
      </c>
      <c r="I173" s="235">
        <f t="shared" si="13"/>
        <v>5.3413010955670286E-4</v>
      </c>
      <c r="J173" s="235">
        <f t="shared" si="13"/>
        <v>5.3413010955688349E-4</v>
      </c>
      <c r="K173" s="235">
        <f t="shared" si="13"/>
        <v>5.3413010955719086E-4</v>
      </c>
      <c r="L173" s="235">
        <f t="shared" si="13"/>
        <v>5.3413010955690073E-4</v>
      </c>
      <c r="M173" s="235">
        <f t="shared" si="13"/>
        <v>5.3413010955675718E-4</v>
      </c>
      <c r="N173" s="235">
        <f t="shared" si="13"/>
        <v>5.3413010955682115E-4</v>
      </c>
      <c r="O173" s="235">
        <f t="shared" si="13"/>
        <v>5.3413010955673408E-4</v>
      </c>
      <c r="P173" s="235">
        <f t="shared" si="13"/>
        <v>5.3413010955677615E-4</v>
      </c>
      <c r="Q173" s="235">
        <f t="shared" si="13"/>
        <v>5.3413010955678992E-4</v>
      </c>
      <c r="R173" s="235">
        <f t="shared" si="13"/>
        <v>5.3413010955693477E-4</v>
      </c>
      <c r="S173" s="235">
        <f t="shared" si="13"/>
        <v>5.3413010955675056E-4</v>
      </c>
      <c r="T173" s="235">
        <f t="shared" si="13"/>
        <v>5.3413010955679371E-4</v>
      </c>
      <c r="U173" s="235">
        <f t="shared" si="13"/>
        <v>5.3413010955669213E-4</v>
      </c>
      <c r="V173" s="235">
        <f t="shared" si="13"/>
        <v>5.3413010955687525E-4</v>
      </c>
      <c r="W173" s="235">
        <f t="shared" si="13"/>
        <v>5.3413010955674406E-4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1.5663364859212287E-2</v>
      </c>
      <c r="C174" s="235">
        <f t="shared" si="14"/>
        <v>1.5663364859211444E-2</v>
      </c>
      <c r="D174" s="235">
        <f t="shared" si="14"/>
        <v>1.5663364859210337E-2</v>
      </c>
      <c r="E174" s="235">
        <f t="shared" si="14"/>
        <v>1.5663364859211843E-2</v>
      </c>
      <c r="F174" s="235">
        <f t="shared" si="14"/>
        <v>1.5663364859213661E-2</v>
      </c>
      <c r="G174" s="235">
        <f t="shared" si="14"/>
        <v>1.5663364859209432E-2</v>
      </c>
      <c r="H174" s="235">
        <f t="shared" si="14"/>
        <v>1.5663364859218178E-2</v>
      </c>
      <c r="I174" s="235">
        <f t="shared" si="14"/>
        <v>1.5663364859210546E-2</v>
      </c>
      <c r="J174" s="235">
        <f t="shared" si="14"/>
        <v>1.5663364859215829E-2</v>
      </c>
      <c r="K174" s="235">
        <f t="shared" si="14"/>
        <v>1.5663364859224836E-2</v>
      </c>
      <c r="L174" s="235">
        <f t="shared" si="14"/>
        <v>1.566336485921634E-2</v>
      </c>
      <c r="M174" s="235">
        <f t="shared" si="14"/>
        <v>1.5663364859212128E-2</v>
      </c>
      <c r="N174" s="235">
        <f t="shared" si="14"/>
        <v>1.5663364859214008E-2</v>
      </c>
      <c r="O174" s="235">
        <f t="shared" si="14"/>
        <v>1.5663364859211448E-2</v>
      </c>
      <c r="P174" s="235">
        <f t="shared" si="14"/>
        <v>1.5663364859212686E-2</v>
      </c>
      <c r="Q174" s="235">
        <f t="shared" si="14"/>
        <v>1.5663364859213096E-2</v>
      </c>
      <c r="R174" s="235">
        <f t="shared" si="14"/>
        <v>1.5663364859217342E-2</v>
      </c>
      <c r="S174" s="235">
        <f t="shared" si="14"/>
        <v>1.566336485921193E-2</v>
      </c>
      <c r="T174" s="235">
        <f t="shared" si="14"/>
        <v>1.5663364859213196E-2</v>
      </c>
      <c r="U174" s="235">
        <f t="shared" si="14"/>
        <v>1.5663364859210223E-2</v>
      </c>
      <c r="V174" s="235">
        <f t="shared" si="14"/>
        <v>1.5663364859215594E-2</v>
      </c>
      <c r="W174" s="235">
        <f t="shared" si="14"/>
        <v>1.5663364859211742E-2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3.8311453988533765E-4</v>
      </c>
      <c r="C175" s="235">
        <f t="shared" si="15"/>
        <v>3.8311453988531738E-4</v>
      </c>
      <c r="D175" s="235">
        <f t="shared" si="15"/>
        <v>3.8311453988529006E-4</v>
      </c>
      <c r="E175" s="235">
        <f t="shared" si="15"/>
        <v>3.8311453988532708E-4</v>
      </c>
      <c r="F175" s="235">
        <f t="shared" si="15"/>
        <v>3.8311453988537143E-4</v>
      </c>
      <c r="G175" s="235">
        <f t="shared" si="15"/>
        <v>3.8311453988526805E-4</v>
      </c>
      <c r="H175" s="235">
        <f t="shared" si="15"/>
        <v>3.8311453988548191E-4</v>
      </c>
      <c r="I175" s="235">
        <f t="shared" si="15"/>
        <v>3.8311453988529499E-4</v>
      </c>
      <c r="J175" s="235">
        <f t="shared" si="15"/>
        <v>3.831145398854245E-4</v>
      </c>
      <c r="K175" s="235">
        <f t="shared" si="15"/>
        <v>3.8311453988564481E-4</v>
      </c>
      <c r="L175" s="235">
        <f t="shared" si="15"/>
        <v>3.8311453988543686E-4</v>
      </c>
      <c r="M175" s="235">
        <f t="shared" si="15"/>
        <v>3.8311453988533397E-4</v>
      </c>
      <c r="N175" s="235">
        <f t="shared" si="15"/>
        <v>3.8311453988537988E-4</v>
      </c>
      <c r="O175" s="235">
        <f t="shared" si="15"/>
        <v>3.8311453988531732E-4</v>
      </c>
      <c r="P175" s="235">
        <f t="shared" si="15"/>
        <v>3.8311453988534763E-4</v>
      </c>
      <c r="Q175" s="235">
        <f t="shared" si="15"/>
        <v>3.8311453988535749E-4</v>
      </c>
      <c r="R175" s="235">
        <f t="shared" si="15"/>
        <v>3.8311453988546125E-4</v>
      </c>
      <c r="S175" s="235">
        <f t="shared" si="15"/>
        <v>3.831145398853292E-4</v>
      </c>
      <c r="T175" s="235">
        <f t="shared" si="15"/>
        <v>3.831145398853602E-4</v>
      </c>
      <c r="U175" s="235">
        <f t="shared" si="15"/>
        <v>3.8311453988528729E-4</v>
      </c>
      <c r="V175" s="235">
        <f t="shared" si="15"/>
        <v>3.8311453988541881E-4</v>
      </c>
      <c r="W175" s="235">
        <f t="shared" si="15"/>
        <v>3.8311453988532443E-4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2.0189169688826789E-3</v>
      </c>
      <c r="C176" s="302">
        <f t="shared" si="16"/>
        <v>2.0096212988675484E-3</v>
      </c>
      <c r="D176" s="302">
        <f t="shared" si="16"/>
        <v>2.00716510494833E-3</v>
      </c>
      <c r="E176" s="302">
        <f t="shared" si="16"/>
        <v>2.0359245146913149E-3</v>
      </c>
      <c r="F176" s="302">
        <f t="shared" si="16"/>
        <v>2.0164888465461594E-3</v>
      </c>
      <c r="G176" s="302">
        <f t="shared" si="16"/>
        <v>2.0211918117142239E-3</v>
      </c>
      <c r="H176" s="302">
        <f t="shared" si="16"/>
        <v>1.9480594913651918E-3</v>
      </c>
      <c r="I176" s="302">
        <f t="shared" si="16"/>
        <v>1.9460151505960024E-3</v>
      </c>
      <c r="J176" s="302">
        <f t="shared" si="16"/>
        <v>1.9757535160006513E-3</v>
      </c>
      <c r="K176" s="302">
        <f t="shared" si="16"/>
        <v>1.9387725899598818E-3</v>
      </c>
      <c r="L176" s="302">
        <f t="shared" si="16"/>
        <v>1.9512127856996474E-3</v>
      </c>
      <c r="M176" s="302">
        <f t="shared" si="16"/>
        <v>1.9018616548300358E-3</v>
      </c>
      <c r="N176" s="302">
        <f t="shared" si="16"/>
        <v>1.9256793059837995E-3</v>
      </c>
      <c r="O176" s="302">
        <f t="shared" si="16"/>
        <v>1.9306832780858305E-3</v>
      </c>
      <c r="P176" s="302">
        <f t="shared" si="16"/>
        <v>1.955167553820158E-3</v>
      </c>
      <c r="Q176" s="302">
        <f t="shared" si="16"/>
        <v>1.9399375549631912E-3</v>
      </c>
      <c r="R176" s="302">
        <f t="shared" si="16"/>
        <v>1.9479713345541445E-3</v>
      </c>
      <c r="S176" s="302">
        <f t="shared" si="16"/>
        <v>1.9381856243816981E-3</v>
      </c>
      <c r="T176" s="302">
        <f t="shared" si="16"/>
        <v>2.0358062168734747E-3</v>
      </c>
      <c r="U176" s="302">
        <f t="shared" si="16"/>
        <v>2.0088084351595412E-3</v>
      </c>
      <c r="V176" s="302">
        <f t="shared" si="16"/>
        <v>2.0171402997641121E-3</v>
      </c>
      <c r="W176" s="302">
        <f t="shared" si="16"/>
        <v>2.0120690915180085E-3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0.83167354469809096</v>
      </c>
      <c r="C177" s="303">
        <f t="shared" si="17"/>
        <v>0.83245441659618524</v>
      </c>
      <c r="D177" s="303">
        <f t="shared" si="17"/>
        <v>0.83267296332204255</v>
      </c>
      <c r="E177" s="303">
        <f t="shared" si="17"/>
        <v>0.82702783515077882</v>
      </c>
      <c r="F177" s="303">
        <f t="shared" si="17"/>
        <v>0.82873582425679515</v>
      </c>
      <c r="G177" s="303">
        <f t="shared" si="17"/>
        <v>0.82885670840802417</v>
      </c>
      <c r="H177" s="303">
        <f t="shared" si="17"/>
        <v>0.83832192624264779</v>
      </c>
      <c r="I177" s="303">
        <f t="shared" si="17"/>
        <v>0.83844790641695344</v>
      </c>
      <c r="J177" s="303">
        <f t="shared" si="17"/>
        <v>0.83378038093825424</v>
      </c>
      <c r="K177" s="303">
        <f t="shared" si="17"/>
        <v>0.83698264447876192</v>
      </c>
      <c r="L177" s="303">
        <f t="shared" si="17"/>
        <v>0.83614130053304525</v>
      </c>
      <c r="M177" s="303">
        <f t="shared" si="17"/>
        <v>0.84197591117623904</v>
      </c>
      <c r="N177" s="303">
        <f t="shared" si="17"/>
        <v>0.84027928083279124</v>
      </c>
      <c r="O177" s="303">
        <f t="shared" si="17"/>
        <v>0.83992438347493481</v>
      </c>
      <c r="P177" s="303">
        <f t="shared" si="17"/>
        <v>0.83786060270945495</v>
      </c>
      <c r="Q177" s="303">
        <f t="shared" si="17"/>
        <v>0.83845058481961399</v>
      </c>
      <c r="R177" s="303">
        <f t="shared" si="17"/>
        <v>0.83770026020743837</v>
      </c>
      <c r="S177" s="303">
        <f t="shared" si="17"/>
        <v>0.83890729746472625</v>
      </c>
      <c r="T177" s="303">
        <f t="shared" si="17"/>
        <v>0.83942829968038302</v>
      </c>
      <c r="U177" s="303">
        <f t="shared" si="17"/>
        <v>0.83988744195680498</v>
      </c>
      <c r="V177" s="303">
        <f t="shared" si="17"/>
        <v>0.83850218832902146</v>
      </c>
      <c r="W177" s="303">
        <f t="shared" si="17"/>
        <v>0.84018577775148717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0.10854212080327626</v>
      </c>
      <c r="C178" s="303">
        <f t="shared" si="18"/>
        <v>0.10803848338223428</v>
      </c>
      <c r="D178" s="303">
        <f t="shared" si="18"/>
        <v>0.10790833731343905</v>
      </c>
      <c r="E178" s="303">
        <f t="shared" si="18"/>
        <v>0.10922503179167975</v>
      </c>
      <c r="F178" s="303">
        <f t="shared" si="18"/>
        <v>0.10830700878848999</v>
      </c>
      <c r="G178" s="303">
        <f t="shared" si="18"/>
        <v>0.10853807263211553</v>
      </c>
      <c r="H178" s="303">
        <f t="shared" si="18"/>
        <v>0.10448132207284291</v>
      </c>
      <c r="I178" s="303">
        <f t="shared" si="18"/>
        <v>0.10436960474395469</v>
      </c>
      <c r="J178" s="303">
        <f t="shared" si="18"/>
        <v>0.10603552507954792</v>
      </c>
      <c r="K178" s="303">
        <f t="shared" si="18"/>
        <v>0.10398356909402738</v>
      </c>
      <c r="L178" s="303">
        <f t="shared" si="18"/>
        <v>0.10465535489323734</v>
      </c>
      <c r="M178" s="303">
        <f t="shared" si="18"/>
        <v>0.10193554994403516</v>
      </c>
      <c r="N178" s="303">
        <f t="shared" si="18"/>
        <v>0.1032356582862391</v>
      </c>
      <c r="O178" s="303">
        <f t="shared" si="18"/>
        <v>0.1035048648915439</v>
      </c>
      <c r="P178" s="303">
        <f t="shared" si="18"/>
        <v>0.10486401164865798</v>
      </c>
      <c r="Q178" s="303">
        <f t="shared" si="18"/>
        <v>0.10403941374345983</v>
      </c>
      <c r="R178" s="303">
        <f t="shared" si="18"/>
        <v>0.10447405469728256</v>
      </c>
      <c r="S178" s="303">
        <f t="shared" si="18"/>
        <v>0.10392956253610171</v>
      </c>
      <c r="T178" s="303">
        <f t="shared" si="18"/>
        <v>0.1036826378517707</v>
      </c>
      <c r="U178" s="303">
        <f t="shared" si="18"/>
        <v>0.10338640525949575</v>
      </c>
      <c r="V178" s="303">
        <f t="shared" si="18"/>
        <v>0.10383096218048384</v>
      </c>
      <c r="W178" s="303">
        <f t="shared" si="18"/>
        <v>0.10324904343577658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4.8792049168930103E-2</v>
      </c>
      <c r="C179" s="304">
        <f t="shared" si="19"/>
        <v>4.769842636854417E-2</v>
      </c>
      <c r="D179" s="304">
        <f t="shared" si="19"/>
        <v>4.752361919899542E-2</v>
      </c>
      <c r="E179" s="304">
        <f t="shared" si="19"/>
        <v>4.954753621204281E-2</v>
      </c>
      <c r="F179" s="304">
        <f t="shared" si="19"/>
        <v>4.8421264047546826E-2</v>
      </c>
      <c r="G179" s="304">
        <f t="shared" si="19"/>
        <v>4.9703460141362232E-2</v>
      </c>
      <c r="H179" s="304">
        <f t="shared" si="19"/>
        <v>4.4534845178228533E-2</v>
      </c>
      <c r="I179" s="304">
        <f t="shared" si="19"/>
        <v>4.2380326199857578E-2</v>
      </c>
      <c r="J179" s="304">
        <f t="shared" si="19"/>
        <v>4.3947156897633108E-2</v>
      </c>
      <c r="K179" s="304">
        <f t="shared" si="19"/>
        <v>4.6561304486338835E-2</v>
      </c>
      <c r="L179" s="304">
        <f t="shared" si="19"/>
        <v>4.645597701750926E-2</v>
      </c>
      <c r="M179" s="304">
        <f t="shared" si="19"/>
        <v>4.0828669717191249E-2</v>
      </c>
      <c r="N179" s="304">
        <f t="shared" si="19"/>
        <v>4.4107173839657746E-2</v>
      </c>
      <c r="O179" s="304">
        <f t="shared" si="19"/>
        <v>4.4273798943634264E-2</v>
      </c>
      <c r="P179" s="304">
        <f t="shared" si="19"/>
        <v>4.5856224857606827E-2</v>
      </c>
      <c r="Q179" s="304">
        <f t="shared" si="19"/>
        <v>4.2266246543250258E-2</v>
      </c>
      <c r="R179" s="304">
        <f t="shared" si="19"/>
        <v>4.3590895486144698E-2</v>
      </c>
      <c r="S179" s="304">
        <f t="shared" si="19"/>
        <v>4.198048593158387E-2</v>
      </c>
      <c r="T179" s="304">
        <f t="shared" si="19"/>
        <v>4.280102907848285E-2</v>
      </c>
      <c r="U179" s="304">
        <f t="shared" si="19"/>
        <v>4.2557228271912113E-2</v>
      </c>
      <c r="V179" s="304">
        <f t="shared" si="19"/>
        <v>4.1499405901639475E-2</v>
      </c>
      <c r="W179" s="304">
        <f t="shared" si="19"/>
        <v>4.1986462759199025E-2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5.9750071634346154E-2</v>
      </c>
      <c r="C180" s="304">
        <f t="shared" si="20"/>
        <v>6.0340057013690107E-2</v>
      </c>
      <c r="D180" s="304">
        <f t="shared" si="20"/>
        <v>6.0384718114443625E-2</v>
      </c>
      <c r="E180" s="304">
        <f t="shared" si="20"/>
        <v>5.9677495579636912E-2</v>
      </c>
      <c r="F180" s="304">
        <f t="shared" si="20"/>
        <v>5.9885744740943152E-2</v>
      </c>
      <c r="G180" s="304">
        <f t="shared" si="20"/>
        <v>5.8834612490753301E-2</v>
      </c>
      <c r="H180" s="304">
        <f t="shared" si="20"/>
        <v>5.9946476894614381E-2</v>
      </c>
      <c r="I180" s="304">
        <f t="shared" si="20"/>
        <v>6.1989278544097109E-2</v>
      </c>
      <c r="J180" s="304">
        <f t="shared" si="20"/>
        <v>6.2088368181914801E-2</v>
      </c>
      <c r="K180" s="304">
        <f t="shared" si="20"/>
        <v>5.7422264607688588E-2</v>
      </c>
      <c r="L180" s="304">
        <f t="shared" si="20"/>
        <v>5.8199377875728063E-2</v>
      </c>
      <c r="M180" s="304">
        <f t="shared" si="20"/>
        <v>6.1106880226843893E-2</v>
      </c>
      <c r="N180" s="304">
        <f t="shared" si="20"/>
        <v>5.9128484446581329E-2</v>
      </c>
      <c r="O180" s="304">
        <f t="shared" si="20"/>
        <v>5.9231065947909625E-2</v>
      </c>
      <c r="P180" s="304">
        <f t="shared" si="20"/>
        <v>5.9007786791051169E-2</v>
      </c>
      <c r="Q180" s="304">
        <f t="shared" si="20"/>
        <v>6.1773167200209589E-2</v>
      </c>
      <c r="R180" s="304">
        <f t="shared" si="20"/>
        <v>6.0883159211137863E-2</v>
      </c>
      <c r="S180" s="304">
        <f t="shared" si="20"/>
        <v>6.1949076604517844E-2</v>
      </c>
      <c r="T180" s="304">
        <f t="shared" si="20"/>
        <v>6.0881608773287847E-2</v>
      </c>
      <c r="U180" s="304">
        <f t="shared" si="20"/>
        <v>6.0829176987583625E-2</v>
      </c>
      <c r="V180" s="304">
        <f t="shared" si="20"/>
        <v>6.2331556278844361E-2</v>
      </c>
      <c r="W180" s="304">
        <f t="shared" si="20"/>
        <v>6.1262580676577548E-2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4.0035464401439791E-2</v>
      </c>
      <c r="C181" s="303">
        <f t="shared" si="21"/>
        <v>3.9767525594403358E-2</v>
      </c>
      <c r="D181" s="303">
        <f t="shared" si="21"/>
        <v>3.9681581131261842E-2</v>
      </c>
      <c r="E181" s="303">
        <f t="shared" si="21"/>
        <v>4.398125541454042E-2</v>
      </c>
      <c r="F181" s="303">
        <f t="shared" si="21"/>
        <v>4.3210724979856584E-2</v>
      </c>
      <c r="G181" s="303">
        <f t="shared" si="21"/>
        <v>4.2854074019839011E-2</v>
      </c>
      <c r="H181" s="303">
        <f t="shared" si="21"/>
        <v>3.7518739064826924E-2</v>
      </c>
      <c r="I181" s="303">
        <f t="shared" si="21"/>
        <v>3.7506520560187419E-2</v>
      </c>
      <c r="J181" s="303">
        <f t="shared" si="21"/>
        <v>4.0478387337882955E-2</v>
      </c>
      <c r="K181" s="303">
        <f t="shared" si="21"/>
        <v>3.9365060708926113E-2</v>
      </c>
      <c r="L181" s="303">
        <f t="shared" si="21"/>
        <v>3.9522178659702915E-2</v>
      </c>
      <c r="M181" s="303">
        <f t="shared" si="21"/>
        <v>3.6456724096585444E-2</v>
      </c>
      <c r="N181" s="303">
        <f t="shared" si="21"/>
        <v>3.6829428446673439E-2</v>
      </c>
      <c r="O181" s="303">
        <f t="shared" si="21"/>
        <v>3.6910115227126082E-2</v>
      </c>
      <c r="P181" s="303">
        <f t="shared" si="21"/>
        <v>3.7590264959756287E-2</v>
      </c>
      <c r="Q181" s="303">
        <f t="shared" si="21"/>
        <v>3.7840110753651762E-2</v>
      </c>
      <c r="R181" s="303">
        <f t="shared" si="21"/>
        <v>3.8147760632408365E-2</v>
      </c>
      <c r="S181" s="303">
        <f t="shared" si="21"/>
        <v>3.7495001246480392E-2</v>
      </c>
      <c r="T181" s="303">
        <f t="shared" si="21"/>
        <v>3.7123303122661301E-2</v>
      </c>
      <c r="U181" s="303">
        <f t="shared" si="21"/>
        <v>3.6987391220231924E-2</v>
      </c>
      <c r="V181" s="303">
        <f t="shared" si="21"/>
        <v>3.7919756062416071E-2</v>
      </c>
      <c r="W181" s="303">
        <f t="shared" si="21"/>
        <v>3.6823156592908669E-2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6.903883643053485E-3</v>
      </c>
      <c r="C182" s="304">
        <f t="shared" si="22"/>
        <v>6.7648560626775468E-3</v>
      </c>
      <c r="D182" s="304">
        <f t="shared" si="22"/>
        <v>6.7337134634690571E-3</v>
      </c>
      <c r="E182" s="304">
        <f t="shared" si="22"/>
        <v>7.0761985546139404E-3</v>
      </c>
      <c r="F182" s="304">
        <f t="shared" si="22"/>
        <v>6.8692113553273796E-3</v>
      </c>
      <c r="G182" s="304">
        <f t="shared" si="22"/>
        <v>7.0510703108720742E-3</v>
      </c>
      <c r="H182" s="304">
        <f t="shared" si="22"/>
        <v>6.5610948015788571E-3</v>
      </c>
      <c r="I182" s="304">
        <f t="shared" si="22"/>
        <v>6.2505258561661821E-3</v>
      </c>
      <c r="J182" s="304">
        <f t="shared" si="22"/>
        <v>6.345370195944282E-3</v>
      </c>
      <c r="K182" s="304">
        <f t="shared" si="22"/>
        <v>6.8751428607803332E-3</v>
      </c>
      <c r="L182" s="304">
        <f t="shared" si="22"/>
        <v>6.834098013892528E-3</v>
      </c>
      <c r="M182" s="304">
        <f t="shared" si="22"/>
        <v>6.2445259328439912E-3</v>
      </c>
      <c r="N182" s="304">
        <f t="shared" si="22"/>
        <v>6.6085679650225489E-3</v>
      </c>
      <c r="O182" s="304">
        <f t="shared" si="22"/>
        <v>6.6211366204372334E-3</v>
      </c>
      <c r="P182" s="304">
        <f t="shared" si="22"/>
        <v>6.7263273024181008E-3</v>
      </c>
      <c r="Q182" s="304">
        <f t="shared" si="22"/>
        <v>6.2231203428037554E-3</v>
      </c>
      <c r="R182" s="304">
        <f t="shared" si="22"/>
        <v>6.4166443354686745E-3</v>
      </c>
      <c r="S182" s="304">
        <f t="shared" si="22"/>
        <v>6.213340659492016E-3</v>
      </c>
      <c r="T182" s="304">
        <f t="shared" si="22"/>
        <v>6.3925489260686736E-3</v>
      </c>
      <c r="U182" s="304">
        <f t="shared" si="22"/>
        <v>6.3684062942231433E-3</v>
      </c>
      <c r="V182" s="304">
        <f t="shared" si="22"/>
        <v>6.1599471693685407E-3</v>
      </c>
      <c r="W182" s="304">
        <f t="shared" si="22"/>
        <v>6.2492569681828238E-3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2.438605321312665E-2</v>
      </c>
      <c r="C183" s="304">
        <f t="shared" si="23"/>
        <v>2.4118114406091039E-2</v>
      </c>
      <c r="D183" s="304">
        <f t="shared" si="23"/>
        <v>2.4032169942950651E-2</v>
      </c>
      <c r="E183" s="304">
        <f t="shared" si="23"/>
        <v>2.8331844226227709E-2</v>
      </c>
      <c r="F183" s="304">
        <f t="shared" si="23"/>
        <v>2.7561313791542062E-2</v>
      </c>
      <c r="G183" s="304">
        <f t="shared" si="23"/>
        <v>2.7204662831528722E-2</v>
      </c>
      <c r="H183" s="304">
        <f t="shared" si="23"/>
        <v>2.1869327876507885E-2</v>
      </c>
      <c r="I183" s="304">
        <f t="shared" si="23"/>
        <v>2.185710937187603E-2</v>
      </c>
      <c r="J183" s="304">
        <f t="shared" si="23"/>
        <v>2.4828976149566272E-2</v>
      </c>
      <c r="K183" s="304">
        <f t="shared" si="23"/>
        <v>2.3715649520600422E-2</v>
      </c>
      <c r="L183" s="304">
        <f t="shared" si="23"/>
        <v>2.3872767471385718E-2</v>
      </c>
      <c r="M183" s="304">
        <f t="shared" si="23"/>
        <v>2.0807312908272459E-2</v>
      </c>
      <c r="N183" s="304">
        <f t="shared" si="23"/>
        <v>2.118001725835858E-2</v>
      </c>
      <c r="O183" s="304">
        <f t="shared" si="23"/>
        <v>2.1260704038813773E-2</v>
      </c>
      <c r="P183" s="304">
        <f t="shared" si="23"/>
        <v>2.1940853771442736E-2</v>
      </c>
      <c r="Q183" s="304">
        <f t="shared" si="23"/>
        <v>2.2190699565337816E-2</v>
      </c>
      <c r="R183" s="304">
        <f t="shared" si="23"/>
        <v>2.2498349444090172E-2</v>
      </c>
      <c r="S183" s="304">
        <f t="shared" si="23"/>
        <v>2.1845590058167604E-2</v>
      </c>
      <c r="T183" s="304">
        <f t="shared" si="23"/>
        <v>2.1473891934347237E-2</v>
      </c>
      <c r="U183" s="304">
        <f t="shared" si="23"/>
        <v>2.1337980031920833E-2</v>
      </c>
      <c r="V183" s="304">
        <f t="shared" si="23"/>
        <v>2.2270344874099623E-2</v>
      </c>
      <c r="W183" s="304">
        <f t="shared" si="23"/>
        <v>2.1173745404596069E-2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8.7455275452596581E-3</v>
      </c>
      <c r="C184" s="305">
        <f t="shared" si="24"/>
        <v>8.8845551256347688E-3</v>
      </c>
      <c r="D184" s="305">
        <f t="shared" si="24"/>
        <v>8.9156977248421362E-3</v>
      </c>
      <c r="E184" s="305">
        <f t="shared" si="24"/>
        <v>8.573212633698769E-3</v>
      </c>
      <c r="F184" s="305">
        <f t="shared" si="24"/>
        <v>8.7801998329871435E-3</v>
      </c>
      <c r="G184" s="305">
        <f t="shared" si="24"/>
        <v>8.5983408774382205E-3</v>
      </c>
      <c r="H184" s="305">
        <f t="shared" si="24"/>
        <v>9.0883163867401789E-3</v>
      </c>
      <c r="I184" s="305">
        <f t="shared" si="24"/>
        <v>9.3988853321452116E-3</v>
      </c>
      <c r="J184" s="305">
        <f t="shared" si="24"/>
        <v>9.3040409923724008E-3</v>
      </c>
      <c r="K184" s="305">
        <f t="shared" si="24"/>
        <v>8.7742683275453537E-3</v>
      </c>
      <c r="L184" s="305">
        <f t="shared" si="24"/>
        <v>8.8153131744246639E-3</v>
      </c>
      <c r="M184" s="305">
        <f t="shared" si="24"/>
        <v>9.4048852554689966E-3</v>
      </c>
      <c r="N184" s="305">
        <f t="shared" si="24"/>
        <v>9.0408432232923115E-3</v>
      </c>
      <c r="O184" s="305">
        <f t="shared" si="24"/>
        <v>9.0282745678750779E-3</v>
      </c>
      <c r="P184" s="305">
        <f t="shared" si="24"/>
        <v>8.9230838858954473E-3</v>
      </c>
      <c r="Q184" s="305">
        <f t="shared" si="24"/>
        <v>9.4262908455101935E-3</v>
      </c>
      <c r="R184" s="305">
        <f t="shared" si="24"/>
        <v>9.2327668528495253E-3</v>
      </c>
      <c r="S184" s="305">
        <f t="shared" si="24"/>
        <v>9.4360705288207749E-3</v>
      </c>
      <c r="T184" s="305">
        <f t="shared" si="24"/>
        <v>9.2568622622453915E-3</v>
      </c>
      <c r="U184" s="305">
        <f t="shared" si="24"/>
        <v>9.2810048940879415E-3</v>
      </c>
      <c r="V184" s="305">
        <f t="shared" si="24"/>
        <v>9.4894640189479105E-3</v>
      </c>
      <c r="W184" s="305">
        <f t="shared" si="24"/>
        <v>9.4001542201297781E-3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0.99999999999999967</v>
      </c>
      <c r="C187" s="234">
        <f t="shared" si="25"/>
        <v>0.99999999999999978</v>
      </c>
      <c r="D187" s="234">
        <f t="shared" si="25"/>
        <v>1</v>
      </c>
      <c r="E187" s="234">
        <f t="shared" si="25"/>
        <v>0.99999999999999978</v>
      </c>
      <c r="F187" s="234">
        <f t="shared" si="25"/>
        <v>0.99999999999999967</v>
      </c>
      <c r="G187" s="234">
        <f t="shared" si="25"/>
        <v>0.99999999999999978</v>
      </c>
      <c r="H187" s="234">
        <f t="shared" si="25"/>
        <v>0.99999999999999967</v>
      </c>
      <c r="I187" s="234">
        <f t="shared" si="25"/>
        <v>1.0000000000000002</v>
      </c>
      <c r="J187" s="234">
        <f t="shared" si="25"/>
        <v>1.0000000000000004</v>
      </c>
      <c r="K187" s="234">
        <f t="shared" si="25"/>
        <v>0.99999999999999978</v>
      </c>
      <c r="L187" s="234">
        <f t="shared" si="25"/>
        <v>0.99999999999999989</v>
      </c>
      <c r="M187" s="234">
        <f t="shared" si="25"/>
        <v>1</v>
      </c>
      <c r="N187" s="234">
        <f t="shared" si="25"/>
        <v>1.0000000000000002</v>
      </c>
      <c r="O187" s="234">
        <f t="shared" si="25"/>
        <v>0.99999999999999989</v>
      </c>
      <c r="P187" s="234">
        <f t="shared" si="25"/>
        <v>1</v>
      </c>
      <c r="Q187" s="234">
        <f t="shared" si="25"/>
        <v>0.99999999999999989</v>
      </c>
      <c r="R187" s="234">
        <f t="shared" si="25"/>
        <v>1.0000000000000004</v>
      </c>
      <c r="S187" s="234">
        <f t="shared" si="25"/>
        <v>0.99999999999999956</v>
      </c>
      <c r="T187" s="234">
        <f t="shared" si="25"/>
        <v>1</v>
      </c>
      <c r="U187" s="234">
        <f t="shared" si="25"/>
        <v>1.0000000000000004</v>
      </c>
      <c r="V187" s="234">
        <f t="shared" si="25"/>
        <v>1</v>
      </c>
      <c r="W187" s="234">
        <f t="shared" si="25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1.6435223583302087E-3</v>
      </c>
      <c r="C188" s="301">
        <f t="shared" si="26"/>
        <v>1.6435223583302707E-3</v>
      </c>
      <c r="D188" s="301">
        <f t="shared" si="26"/>
        <v>1.6435223583303391E-3</v>
      </c>
      <c r="E188" s="301">
        <f t="shared" si="26"/>
        <v>1.6435223583302248E-3</v>
      </c>
      <c r="F188" s="301">
        <f t="shared" si="26"/>
        <v>1.6435223583301797E-3</v>
      </c>
      <c r="G188" s="301">
        <f t="shared" si="26"/>
        <v>1.6435223583304182E-3</v>
      </c>
      <c r="H188" s="301">
        <f t="shared" si="26"/>
        <v>1.6435223583301055E-3</v>
      </c>
      <c r="I188" s="301">
        <f t="shared" si="26"/>
        <v>1.6435223583304045E-3</v>
      </c>
      <c r="J188" s="301">
        <f t="shared" si="26"/>
        <v>1.6435223583301114E-3</v>
      </c>
      <c r="K188" s="301">
        <f t="shared" si="26"/>
        <v>1.6435223583300574E-3</v>
      </c>
      <c r="L188" s="301">
        <f t="shared" si="26"/>
        <v>1.6435223583302844E-3</v>
      </c>
      <c r="M188" s="301">
        <f t="shared" si="26"/>
        <v>1.6435223583304921E-3</v>
      </c>
      <c r="N188" s="301">
        <f t="shared" si="26"/>
        <v>1.6435223583303803E-3</v>
      </c>
      <c r="O188" s="301">
        <f t="shared" si="26"/>
        <v>1.6435223583304551E-3</v>
      </c>
      <c r="P188" s="301">
        <f t="shared" si="26"/>
        <v>1.643522358330354E-3</v>
      </c>
      <c r="Q188" s="301">
        <f t="shared" si="26"/>
        <v>1.6435223583303523E-3</v>
      </c>
      <c r="R188" s="301">
        <f t="shared" si="26"/>
        <v>1.6435223583301834E-3</v>
      </c>
      <c r="S188" s="301">
        <f t="shared" si="26"/>
        <v>1.6435223583303857E-3</v>
      </c>
      <c r="T188" s="301">
        <f t="shared" si="26"/>
        <v>1.6435223583303616E-3</v>
      </c>
      <c r="U188" s="301">
        <f t="shared" si="26"/>
        <v>1.6435223583304765E-3</v>
      </c>
      <c r="V188" s="301">
        <f t="shared" si="26"/>
        <v>1.6435223583302838E-3</v>
      </c>
      <c r="W188" s="301">
        <f t="shared" si="26"/>
        <v>1.6435223583304286E-3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8.5490907884597841E-4</v>
      </c>
      <c r="C189" s="235">
        <f t="shared" si="27"/>
        <v>8.5490907884601126E-4</v>
      </c>
      <c r="D189" s="235">
        <f t="shared" si="27"/>
        <v>8.5490907884604671E-4</v>
      </c>
      <c r="E189" s="235">
        <f t="shared" si="27"/>
        <v>8.5490907884598665E-4</v>
      </c>
      <c r="F189" s="235">
        <f t="shared" si="27"/>
        <v>8.5490907884596301E-4</v>
      </c>
      <c r="G189" s="235">
        <f t="shared" si="27"/>
        <v>8.5490907884608715E-4</v>
      </c>
      <c r="H189" s="235">
        <f t="shared" si="27"/>
        <v>8.549090788459242E-4</v>
      </c>
      <c r="I189" s="235">
        <f t="shared" si="27"/>
        <v>8.5490907884608032E-4</v>
      </c>
      <c r="J189" s="235">
        <f t="shared" si="27"/>
        <v>8.5490907884592788E-4</v>
      </c>
      <c r="K189" s="235">
        <f t="shared" si="27"/>
        <v>8.5490907884589948E-4</v>
      </c>
      <c r="L189" s="235">
        <f t="shared" si="27"/>
        <v>8.5490907884601776E-4</v>
      </c>
      <c r="M189" s="235">
        <f t="shared" si="27"/>
        <v>8.5490907884612575E-4</v>
      </c>
      <c r="N189" s="235">
        <f t="shared" si="27"/>
        <v>8.5490907884606753E-4</v>
      </c>
      <c r="O189" s="235">
        <f t="shared" si="27"/>
        <v>8.5490907884610634E-4</v>
      </c>
      <c r="P189" s="235">
        <f t="shared" si="27"/>
        <v>8.5490907884605365E-4</v>
      </c>
      <c r="Q189" s="235">
        <f t="shared" si="27"/>
        <v>8.5490907884605289E-4</v>
      </c>
      <c r="R189" s="235">
        <f t="shared" si="27"/>
        <v>8.5490907884596486E-4</v>
      </c>
      <c r="S189" s="235">
        <f t="shared" si="27"/>
        <v>8.5490907884607057E-4</v>
      </c>
      <c r="T189" s="235">
        <f t="shared" si="27"/>
        <v>8.5490907884605766E-4</v>
      </c>
      <c r="U189" s="235">
        <f t="shared" si="27"/>
        <v>8.5490907884611773E-4</v>
      </c>
      <c r="V189" s="235">
        <f t="shared" si="27"/>
        <v>8.5490907884601766E-4</v>
      </c>
      <c r="W189" s="235">
        <f t="shared" si="27"/>
        <v>8.5490907884609247E-4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2.001076308355234E-2</v>
      </c>
      <c r="C190" s="235">
        <f t="shared" si="28"/>
        <v>2.0010763083553103E-2</v>
      </c>
      <c r="D190" s="235">
        <f t="shared" si="28"/>
        <v>2.0010763083553932E-2</v>
      </c>
      <c r="E190" s="235">
        <f t="shared" si="28"/>
        <v>2.0010763083552534E-2</v>
      </c>
      <c r="F190" s="235">
        <f t="shared" si="28"/>
        <v>2.0010763083551996E-2</v>
      </c>
      <c r="G190" s="235">
        <f t="shared" si="28"/>
        <v>2.0010763083554886E-2</v>
      </c>
      <c r="H190" s="235">
        <f t="shared" si="28"/>
        <v>2.0010763083551073E-2</v>
      </c>
      <c r="I190" s="235">
        <f t="shared" si="28"/>
        <v>2.0010763083554726E-2</v>
      </c>
      <c r="J190" s="235">
        <f t="shared" si="28"/>
        <v>2.0010763083551163E-2</v>
      </c>
      <c r="K190" s="235">
        <f t="shared" si="28"/>
        <v>2.0010763083550501E-2</v>
      </c>
      <c r="L190" s="235">
        <f t="shared" si="28"/>
        <v>2.0010763083553255E-2</v>
      </c>
      <c r="M190" s="235">
        <f t="shared" si="28"/>
        <v>2.0010763083555795E-2</v>
      </c>
      <c r="N190" s="235">
        <f t="shared" si="28"/>
        <v>2.0010763083554421E-2</v>
      </c>
      <c r="O190" s="235">
        <f t="shared" si="28"/>
        <v>2.0010763083555334E-2</v>
      </c>
      <c r="P190" s="235">
        <f t="shared" si="28"/>
        <v>2.0010763083554102E-2</v>
      </c>
      <c r="Q190" s="235">
        <f t="shared" si="28"/>
        <v>2.0010763083554085E-2</v>
      </c>
      <c r="R190" s="235">
        <f t="shared" si="28"/>
        <v>2.0010763083552024E-2</v>
      </c>
      <c r="S190" s="235">
        <f t="shared" si="28"/>
        <v>2.0010763083554498E-2</v>
      </c>
      <c r="T190" s="235">
        <f t="shared" si="28"/>
        <v>2.0010763083554206E-2</v>
      </c>
      <c r="U190" s="235">
        <f t="shared" si="28"/>
        <v>2.0010763083555608E-2</v>
      </c>
      <c r="V190" s="235">
        <f t="shared" si="28"/>
        <v>2.0010763083553262E-2</v>
      </c>
      <c r="W190" s="235">
        <f t="shared" si="28"/>
        <v>2.0010763083555021E-2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5.4784078611006958E-4</v>
      </c>
      <c r="C191" s="235">
        <f t="shared" si="29"/>
        <v>5.4784078611009039E-4</v>
      </c>
      <c r="D191" s="235">
        <f t="shared" si="29"/>
        <v>5.4784078611011327E-4</v>
      </c>
      <c r="E191" s="235">
        <f t="shared" si="29"/>
        <v>5.47840786110075E-4</v>
      </c>
      <c r="F191" s="235">
        <f t="shared" si="29"/>
        <v>5.4784078611005993E-4</v>
      </c>
      <c r="G191" s="235">
        <f t="shared" si="29"/>
        <v>5.4784078611013951E-4</v>
      </c>
      <c r="H191" s="235">
        <f t="shared" si="29"/>
        <v>5.478407861100351E-4</v>
      </c>
      <c r="I191" s="235">
        <f t="shared" si="29"/>
        <v>5.4784078611013506E-4</v>
      </c>
      <c r="J191" s="235">
        <f t="shared" si="29"/>
        <v>5.4784078611003727E-4</v>
      </c>
      <c r="K191" s="235">
        <f t="shared" si="29"/>
        <v>5.4784078611001916E-4</v>
      </c>
      <c r="L191" s="235">
        <f t="shared" si="29"/>
        <v>5.4784078611009473E-4</v>
      </c>
      <c r="M191" s="235">
        <f t="shared" si="29"/>
        <v>5.478407861101639E-4</v>
      </c>
      <c r="N191" s="235">
        <f t="shared" si="29"/>
        <v>5.4784078611012671E-4</v>
      </c>
      <c r="O191" s="235">
        <f t="shared" si="29"/>
        <v>5.4784078611015154E-4</v>
      </c>
      <c r="P191" s="235">
        <f t="shared" si="29"/>
        <v>5.4784078611011782E-4</v>
      </c>
      <c r="Q191" s="235">
        <f t="shared" si="29"/>
        <v>5.4784078611011728E-4</v>
      </c>
      <c r="R191" s="235">
        <f t="shared" si="29"/>
        <v>5.4784078611006112E-4</v>
      </c>
      <c r="S191" s="235">
        <f t="shared" si="29"/>
        <v>5.4784078611012867E-4</v>
      </c>
      <c r="T191" s="235">
        <f t="shared" si="29"/>
        <v>5.4784078611012043E-4</v>
      </c>
      <c r="U191" s="235">
        <f t="shared" si="29"/>
        <v>5.4784078611015891E-4</v>
      </c>
      <c r="V191" s="235">
        <f t="shared" si="29"/>
        <v>5.4784078611009484E-4</v>
      </c>
      <c r="W191" s="235">
        <f t="shared" si="29"/>
        <v>5.4784078611014298E-4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2.6556273327671695E-3</v>
      </c>
      <c r="C192" s="302">
        <f t="shared" si="30"/>
        <v>2.6593882241776621E-3</v>
      </c>
      <c r="D192" s="302">
        <f t="shared" si="30"/>
        <v>2.6606930464129434E-3</v>
      </c>
      <c r="E192" s="302">
        <f t="shared" si="30"/>
        <v>2.575210491477211E-3</v>
      </c>
      <c r="F192" s="302">
        <f t="shared" si="30"/>
        <v>2.5840813969665575E-3</v>
      </c>
      <c r="G192" s="302">
        <f t="shared" si="30"/>
        <v>2.5938788965098559E-3</v>
      </c>
      <c r="H192" s="302">
        <f t="shared" si="30"/>
        <v>2.7019140960812399E-3</v>
      </c>
      <c r="I192" s="302">
        <f t="shared" si="30"/>
        <v>2.7016853200336225E-3</v>
      </c>
      <c r="J192" s="302">
        <f t="shared" si="30"/>
        <v>2.6362062314511719E-3</v>
      </c>
      <c r="K192" s="302">
        <f t="shared" si="30"/>
        <v>2.6533018799740188E-3</v>
      </c>
      <c r="L192" s="302">
        <f t="shared" si="30"/>
        <v>2.6530914404026759E-3</v>
      </c>
      <c r="M192" s="302">
        <f t="shared" si="30"/>
        <v>2.7174871834217459E-3</v>
      </c>
      <c r="N192" s="302">
        <f t="shared" si="30"/>
        <v>2.7141001634699083E-3</v>
      </c>
      <c r="O192" s="302">
        <f t="shared" si="30"/>
        <v>2.7134211529541191E-3</v>
      </c>
      <c r="P192" s="302">
        <f t="shared" si="30"/>
        <v>2.7020924262397628E-3</v>
      </c>
      <c r="Q192" s="302">
        <f t="shared" si="30"/>
        <v>2.6916209294125695E-3</v>
      </c>
      <c r="R192" s="302">
        <f t="shared" si="30"/>
        <v>2.6861476306793909E-3</v>
      </c>
      <c r="S192" s="302">
        <f t="shared" si="30"/>
        <v>2.7001612267774258E-3</v>
      </c>
      <c r="T192" s="302">
        <f t="shared" si="30"/>
        <v>2.8510207826611287E-3</v>
      </c>
      <c r="U192" s="302">
        <f t="shared" si="30"/>
        <v>2.8233628792040037E-3</v>
      </c>
      <c r="V192" s="302">
        <f t="shared" si="30"/>
        <v>2.8007326106627424E-3</v>
      </c>
      <c r="W192" s="302">
        <f t="shared" si="30"/>
        <v>2.8353344373559801E-3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0.22976590743083705</v>
      </c>
      <c r="C193" s="303">
        <f t="shared" si="31"/>
        <v>0.23008304137783381</v>
      </c>
      <c r="D193" s="303">
        <f t="shared" si="31"/>
        <v>0.2301999852334129</v>
      </c>
      <c r="E193" s="303">
        <f t="shared" si="31"/>
        <v>0.22233705818567104</v>
      </c>
      <c r="F193" s="303">
        <f t="shared" si="31"/>
        <v>0.22336007207051606</v>
      </c>
      <c r="G193" s="303">
        <f t="shared" si="31"/>
        <v>0.22416246052313685</v>
      </c>
      <c r="H193" s="303">
        <f t="shared" si="31"/>
        <v>0.23320969175607756</v>
      </c>
      <c r="I193" s="303">
        <f t="shared" si="31"/>
        <v>0.23318531591837469</v>
      </c>
      <c r="J193" s="303">
        <f t="shared" si="31"/>
        <v>0.22768615555419702</v>
      </c>
      <c r="K193" s="303">
        <f t="shared" si="31"/>
        <v>0.22901457758054924</v>
      </c>
      <c r="L193" s="303">
        <f t="shared" si="31"/>
        <v>0.22900641818684095</v>
      </c>
      <c r="M193" s="303">
        <f t="shared" si="31"/>
        <v>0.23439744125651357</v>
      </c>
      <c r="N193" s="303">
        <f t="shared" si="31"/>
        <v>0.23415867572867666</v>
      </c>
      <c r="O193" s="303">
        <f t="shared" si="31"/>
        <v>0.23410222855614443</v>
      </c>
      <c r="P193" s="303">
        <f t="shared" si="31"/>
        <v>0.23322832898208995</v>
      </c>
      <c r="Q193" s="303">
        <f t="shared" si="31"/>
        <v>0.23230719256856103</v>
      </c>
      <c r="R193" s="303">
        <f t="shared" si="31"/>
        <v>0.23184320955639848</v>
      </c>
      <c r="S193" s="303">
        <f t="shared" si="31"/>
        <v>0.23300864904782384</v>
      </c>
      <c r="T193" s="303">
        <f t="shared" si="31"/>
        <v>0.23367303468092909</v>
      </c>
      <c r="U193" s="303">
        <f t="shared" si="31"/>
        <v>0.23384615115967863</v>
      </c>
      <c r="V193" s="303">
        <f t="shared" si="31"/>
        <v>0.23200697129927497</v>
      </c>
      <c r="W193" s="303">
        <f t="shared" si="31"/>
        <v>0.23414562848975312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0.10328478354525443</v>
      </c>
      <c r="C194" s="304">
        <f t="shared" si="32"/>
        <v>0.10158046155631203</v>
      </c>
      <c r="D194" s="304">
        <f t="shared" si="32"/>
        <v>0.10138175334932718</v>
      </c>
      <c r="E194" s="304">
        <f t="shared" si="32"/>
        <v>0.10085832213575772</v>
      </c>
      <c r="F194" s="304">
        <f t="shared" si="32"/>
        <v>9.9858514683261429E-2</v>
      </c>
      <c r="G194" s="304">
        <f t="shared" si="32"/>
        <v>0.10265199714357831</v>
      </c>
      <c r="H194" s="304">
        <f t="shared" si="32"/>
        <v>9.9404920519462481E-2</v>
      </c>
      <c r="I194" s="304">
        <f t="shared" si="32"/>
        <v>9.46872394303091E-2</v>
      </c>
      <c r="J194" s="304">
        <f t="shared" si="32"/>
        <v>9.4366102247832248E-2</v>
      </c>
      <c r="K194" s="304">
        <f t="shared" si="32"/>
        <v>0.10254713866280139</v>
      </c>
      <c r="L194" s="304">
        <f t="shared" si="32"/>
        <v>0.10165477830544772</v>
      </c>
      <c r="M194" s="304">
        <f t="shared" si="32"/>
        <v>9.3884181886212892E-2</v>
      </c>
      <c r="N194" s="304">
        <f t="shared" si="32"/>
        <v>0.10004370183597194</v>
      </c>
      <c r="O194" s="304">
        <f t="shared" si="32"/>
        <v>0.1001363077012066</v>
      </c>
      <c r="P194" s="304">
        <f t="shared" si="32"/>
        <v>0.10198895244251782</v>
      </c>
      <c r="Q194" s="304">
        <f t="shared" si="32"/>
        <v>9.4375321059422493E-2</v>
      </c>
      <c r="R194" s="304">
        <f t="shared" si="32"/>
        <v>9.6734573442454744E-2</v>
      </c>
      <c r="S194" s="304">
        <f t="shared" si="32"/>
        <v>9.411967177184688E-2</v>
      </c>
      <c r="T194" s="304">
        <f t="shared" si="32"/>
        <v>9.6462113228005367E-2</v>
      </c>
      <c r="U194" s="304">
        <f t="shared" si="32"/>
        <v>9.625872966984185E-2</v>
      </c>
      <c r="V194" s="304">
        <f t="shared" si="32"/>
        <v>9.2729098062507884E-2</v>
      </c>
      <c r="W194" s="304">
        <f t="shared" si="32"/>
        <v>9.521586238161478E-2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0.12648112388558261</v>
      </c>
      <c r="C195" s="304">
        <f t="shared" si="33"/>
        <v>0.12850257982152177</v>
      </c>
      <c r="D195" s="304">
        <f t="shared" si="33"/>
        <v>0.12881823188408564</v>
      </c>
      <c r="E195" s="304">
        <f t="shared" si="33"/>
        <v>0.12147873604991342</v>
      </c>
      <c r="F195" s="304">
        <f t="shared" si="33"/>
        <v>0.12350155738725471</v>
      </c>
      <c r="G195" s="304">
        <f t="shared" si="33"/>
        <v>0.12151046337955852</v>
      </c>
      <c r="H195" s="304">
        <f t="shared" si="33"/>
        <v>0.13380477123661508</v>
      </c>
      <c r="I195" s="304">
        <f t="shared" si="33"/>
        <v>0.13849807648806561</v>
      </c>
      <c r="J195" s="304">
        <f t="shared" si="33"/>
        <v>0.1333200533063649</v>
      </c>
      <c r="K195" s="304">
        <f t="shared" si="33"/>
        <v>0.12646743891774789</v>
      </c>
      <c r="L195" s="304">
        <f t="shared" si="33"/>
        <v>0.1273516398813932</v>
      </c>
      <c r="M195" s="304">
        <f t="shared" si="33"/>
        <v>0.14051325937030071</v>
      </c>
      <c r="N195" s="304">
        <f t="shared" si="33"/>
        <v>0.13411497389270477</v>
      </c>
      <c r="O195" s="304">
        <f t="shared" si="33"/>
        <v>0.13396592085493789</v>
      </c>
      <c r="P195" s="304">
        <f t="shared" si="33"/>
        <v>0.13123937653957207</v>
      </c>
      <c r="Q195" s="304">
        <f t="shared" si="33"/>
        <v>0.13793187150913855</v>
      </c>
      <c r="R195" s="304">
        <f t="shared" si="33"/>
        <v>0.13510863611394375</v>
      </c>
      <c r="S195" s="304">
        <f t="shared" si="33"/>
        <v>0.1388889772759769</v>
      </c>
      <c r="T195" s="304">
        <f t="shared" si="33"/>
        <v>0.13721092145292382</v>
      </c>
      <c r="U195" s="304">
        <f t="shared" si="33"/>
        <v>0.13758742148983688</v>
      </c>
      <c r="V195" s="304">
        <f t="shared" si="33"/>
        <v>0.13927787323676713</v>
      </c>
      <c r="W195" s="304">
        <f t="shared" si="33"/>
        <v>0.1389297661081384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0.44067497629081398</v>
      </c>
      <c r="C196" s="303">
        <f t="shared" si="34"/>
        <v>0.44128321707003348</v>
      </c>
      <c r="D196" s="303">
        <f t="shared" si="34"/>
        <v>0.44150750722413373</v>
      </c>
      <c r="E196" s="303">
        <f t="shared" si="34"/>
        <v>0.42642696185913859</v>
      </c>
      <c r="F196" s="303">
        <f t="shared" si="34"/>
        <v>0.42838903109948001</v>
      </c>
      <c r="G196" s="303">
        <f t="shared" si="34"/>
        <v>0.42992795615711138</v>
      </c>
      <c r="H196" s="303">
        <f t="shared" si="34"/>
        <v>0.44727991430292008</v>
      </c>
      <c r="I196" s="303">
        <f t="shared" si="34"/>
        <v>0.44723316314726835</v>
      </c>
      <c r="J196" s="303">
        <f t="shared" si="34"/>
        <v>0.43668615732642946</v>
      </c>
      <c r="K196" s="303">
        <f t="shared" si="34"/>
        <v>0.43923397806934439</v>
      </c>
      <c r="L196" s="303">
        <f t="shared" si="34"/>
        <v>0.43921832892161328</v>
      </c>
      <c r="M196" s="303">
        <f t="shared" si="34"/>
        <v>0.44955793495792801</v>
      </c>
      <c r="N196" s="303">
        <f t="shared" si="34"/>
        <v>0.44909999933773476</v>
      </c>
      <c r="O196" s="303">
        <f t="shared" si="34"/>
        <v>0.4489917375999713</v>
      </c>
      <c r="P196" s="303">
        <f t="shared" si="34"/>
        <v>0.44731565920181737</v>
      </c>
      <c r="Q196" s="303">
        <f t="shared" si="34"/>
        <v>0.44554898384196351</v>
      </c>
      <c r="R196" s="303">
        <f t="shared" si="34"/>
        <v>0.44465909680358484</v>
      </c>
      <c r="S196" s="303">
        <f t="shared" si="34"/>
        <v>0.44689432841820903</v>
      </c>
      <c r="T196" s="303">
        <f t="shared" si="34"/>
        <v>0.44816857369850494</v>
      </c>
      <c r="U196" s="303">
        <f t="shared" si="34"/>
        <v>0.44850059902385264</v>
      </c>
      <c r="V196" s="303">
        <f t="shared" si="34"/>
        <v>0.44497318039834594</v>
      </c>
      <c r="W196" s="303">
        <f t="shared" si="34"/>
        <v>0.44907497564397814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0.1980930071346966</v>
      </c>
      <c r="C197" s="304">
        <f t="shared" si="35"/>
        <v>0.19482423649562705</v>
      </c>
      <c r="D197" s="304">
        <f t="shared" si="35"/>
        <v>0.19444312802143712</v>
      </c>
      <c r="E197" s="304">
        <f t="shared" si="35"/>
        <v>0.1934392234813388</v>
      </c>
      <c r="F197" s="304">
        <f t="shared" si="35"/>
        <v>0.19152166255878619</v>
      </c>
      <c r="G197" s="304">
        <f t="shared" si="35"/>
        <v>0.19687936697513675</v>
      </c>
      <c r="H197" s="304">
        <f t="shared" si="35"/>
        <v>0.19065170060658546</v>
      </c>
      <c r="I197" s="304">
        <f t="shared" si="35"/>
        <v>0.18160351749988984</v>
      </c>
      <c r="J197" s="304">
        <f t="shared" si="35"/>
        <v>0.18098759879438436</v>
      </c>
      <c r="K197" s="304">
        <f t="shared" si="35"/>
        <v>0.19667825572653186</v>
      </c>
      <c r="L197" s="304">
        <f t="shared" si="35"/>
        <v>0.1949667708342919</v>
      </c>
      <c r="M197" s="304">
        <f t="shared" si="35"/>
        <v>0.18006330917150112</v>
      </c>
      <c r="N197" s="304">
        <f t="shared" si="35"/>
        <v>0.19187683859444188</v>
      </c>
      <c r="O197" s="304">
        <f t="shared" si="35"/>
        <v>0.19205445018148279</v>
      </c>
      <c r="P197" s="304">
        <f t="shared" si="35"/>
        <v>0.19560769350892618</v>
      </c>
      <c r="Q197" s="304">
        <f t="shared" si="35"/>
        <v>0.18100527983168166</v>
      </c>
      <c r="R197" s="304">
        <f t="shared" si="35"/>
        <v>0.1855301612624472</v>
      </c>
      <c r="S197" s="304">
        <f t="shared" si="35"/>
        <v>0.18051496233853911</v>
      </c>
      <c r="T197" s="304">
        <f t="shared" si="35"/>
        <v>0.18500760158470739</v>
      </c>
      <c r="U197" s="304">
        <f t="shared" si="35"/>
        <v>0.18461752611322502</v>
      </c>
      <c r="V197" s="304">
        <f t="shared" si="35"/>
        <v>0.17784793900489651</v>
      </c>
      <c r="W197" s="304">
        <f t="shared" si="35"/>
        <v>0.18261737943066186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0.24258196915611738</v>
      </c>
      <c r="C198" s="304">
        <f t="shared" si="36"/>
        <v>0.24645898057440638</v>
      </c>
      <c r="D198" s="304">
        <f t="shared" si="36"/>
        <v>0.24706437920269658</v>
      </c>
      <c r="E198" s="304">
        <f t="shared" si="36"/>
        <v>0.23298773837779979</v>
      </c>
      <c r="F198" s="304">
        <f t="shared" si="36"/>
        <v>0.23686736854069382</v>
      </c>
      <c r="G198" s="304">
        <f t="shared" si="36"/>
        <v>0.23304858918197474</v>
      </c>
      <c r="H198" s="304">
        <f t="shared" si="36"/>
        <v>0.25662821369633471</v>
      </c>
      <c r="I198" s="304">
        <f t="shared" si="36"/>
        <v>0.26562964564737845</v>
      </c>
      <c r="J198" s="304">
        <f t="shared" si="36"/>
        <v>0.25569855853204521</v>
      </c>
      <c r="K198" s="304">
        <f t="shared" si="36"/>
        <v>0.24255572234281253</v>
      </c>
      <c r="L198" s="304">
        <f t="shared" si="36"/>
        <v>0.24425155808732141</v>
      </c>
      <c r="M198" s="304">
        <f t="shared" si="36"/>
        <v>0.26949462578642686</v>
      </c>
      <c r="N198" s="304">
        <f t="shared" si="36"/>
        <v>0.25722316074329288</v>
      </c>
      <c r="O198" s="304">
        <f t="shared" si="36"/>
        <v>0.25693728741848837</v>
      </c>
      <c r="P198" s="304">
        <f t="shared" si="36"/>
        <v>0.25170796569289111</v>
      </c>
      <c r="Q198" s="304">
        <f t="shared" si="36"/>
        <v>0.26454370401028193</v>
      </c>
      <c r="R198" s="304">
        <f t="shared" si="36"/>
        <v>0.25912893554113758</v>
      </c>
      <c r="S198" s="304">
        <f t="shared" si="36"/>
        <v>0.26637936607966989</v>
      </c>
      <c r="T198" s="304">
        <f t="shared" si="36"/>
        <v>0.26316097211379758</v>
      </c>
      <c r="U198" s="304">
        <f t="shared" si="36"/>
        <v>0.26388307291062763</v>
      </c>
      <c r="V198" s="304">
        <f t="shared" si="36"/>
        <v>0.26712524139344945</v>
      </c>
      <c r="W198" s="304">
        <f t="shared" si="36"/>
        <v>0.26645759621331633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0.3038464536387428</v>
      </c>
      <c r="C199" s="303">
        <f t="shared" si="37"/>
        <v>0.30291731802111532</v>
      </c>
      <c r="D199" s="303">
        <f t="shared" si="37"/>
        <v>0.30257477918919995</v>
      </c>
      <c r="E199" s="303">
        <f t="shared" si="37"/>
        <v>0.32560373415687399</v>
      </c>
      <c r="F199" s="303">
        <f t="shared" si="37"/>
        <v>0.32260978012619879</v>
      </c>
      <c r="G199" s="303">
        <f t="shared" si="37"/>
        <v>0.32025866911640011</v>
      </c>
      <c r="H199" s="303">
        <f t="shared" si="37"/>
        <v>0.29375144453808349</v>
      </c>
      <c r="I199" s="303">
        <f t="shared" si="37"/>
        <v>0.29382280030748231</v>
      </c>
      <c r="J199" s="303">
        <f t="shared" si="37"/>
        <v>0.30993444558108546</v>
      </c>
      <c r="K199" s="303">
        <f t="shared" si="37"/>
        <v>0.30604110716329569</v>
      </c>
      <c r="L199" s="303">
        <f t="shared" si="37"/>
        <v>0.30606512614430342</v>
      </c>
      <c r="M199" s="303">
        <f t="shared" si="37"/>
        <v>0.29027010129529407</v>
      </c>
      <c r="N199" s="303">
        <f t="shared" si="37"/>
        <v>0.29097018946327785</v>
      </c>
      <c r="O199" s="303">
        <f t="shared" si="37"/>
        <v>0.29113557738408813</v>
      </c>
      <c r="P199" s="303">
        <f t="shared" si="37"/>
        <v>0.29369688408301242</v>
      </c>
      <c r="Q199" s="303">
        <f t="shared" si="37"/>
        <v>0.29639516735322208</v>
      </c>
      <c r="R199" s="303">
        <f t="shared" si="37"/>
        <v>0.29775451070249936</v>
      </c>
      <c r="S199" s="303">
        <f t="shared" si="37"/>
        <v>0.29433982600034825</v>
      </c>
      <c r="T199" s="303">
        <f t="shared" si="37"/>
        <v>0.29225033553106411</v>
      </c>
      <c r="U199" s="303">
        <f t="shared" si="37"/>
        <v>0.2917728516304226</v>
      </c>
      <c r="V199" s="303">
        <f t="shared" si="37"/>
        <v>0.29716208038487663</v>
      </c>
      <c r="W199" s="303">
        <f t="shared" si="37"/>
        <v>0.29088702612207129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5.2155464132308968E-2</v>
      </c>
      <c r="C200" s="304">
        <f t="shared" si="38"/>
        <v>5.110517876300634E-2</v>
      </c>
      <c r="D200" s="304">
        <f t="shared" si="38"/>
        <v>5.0869911658294908E-2</v>
      </c>
      <c r="E200" s="304">
        <f t="shared" si="38"/>
        <v>5.3457219007394377E-2</v>
      </c>
      <c r="F200" s="304">
        <f t="shared" si="38"/>
        <v>5.1893531957258293E-2</v>
      </c>
      <c r="G200" s="304">
        <f t="shared" si="38"/>
        <v>5.3267387416532398E-2</v>
      </c>
      <c r="H200" s="304">
        <f t="shared" si="38"/>
        <v>4.9565862098006896E-2</v>
      </c>
      <c r="I200" s="304">
        <f t="shared" si="38"/>
        <v>4.7219665619282661E-2</v>
      </c>
      <c r="J200" s="304">
        <f t="shared" si="38"/>
        <v>4.7936168216521038E-2</v>
      </c>
      <c r="K200" s="304">
        <f t="shared" si="38"/>
        <v>5.1938341579727917E-2</v>
      </c>
      <c r="L200" s="304">
        <f t="shared" si="38"/>
        <v>5.1628267837163837E-2</v>
      </c>
      <c r="M200" s="304">
        <f t="shared" si="38"/>
        <v>4.7174339133231866E-2</v>
      </c>
      <c r="N200" s="304">
        <f t="shared" si="38"/>
        <v>4.9924498628023513E-2</v>
      </c>
      <c r="O200" s="304">
        <f t="shared" si="38"/>
        <v>5.0019448672177794E-2</v>
      </c>
      <c r="P200" s="304">
        <f t="shared" si="38"/>
        <v>5.0814112824227653E-2</v>
      </c>
      <c r="Q200" s="304">
        <f t="shared" si="38"/>
        <v>4.7012630370259677E-2</v>
      </c>
      <c r="R200" s="304">
        <f t="shared" si="38"/>
        <v>4.8474609479395893E-2</v>
      </c>
      <c r="S200" s="304">
        <f t="shared" si="38"/>
        <v>4.6938749646230737E-2</v>
      </c>
      <c r="T200" s="304">
        <f t="shared" si="38"/>
        <v>4.8292580446815822E-2</v>
      </c>
      <c r="U200" s="304">
        <f t="shared" si="38"/>
        <v>4.8110194671751448E-2</v>
      </c>
      <c r="V200" s="304">
        <f t="shared" si="38"/>
        <v>4.6535387943874865E-2</v>
      </c>
      <c r="W200" s="304">
        <f t="shared" si="38"/>
        <v>4.7210079791197172E-2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0.18562280646805748</v>
      </c>
      <c r="C201" s="304">
        <f t="shared" si="39"/>
        <v>0.18469367085042546</v>
      </c>
      <c r="D201" s="304">
        <f t="shared" si="39"/>
        <v>0.18435113201850528</v>
      </c>
      <c r="E201" s="304">
        <f t="shared" si="39"/>
        <v>0.20738008698618746</v>
      </c>
      <c r="F201" s="304">
        <f t="shared" si="39"/>
        <v>0.20438613295551553</v>
      </c>
      <c r="G201" s="304">
        <f t="shared" si="39"/>
        <v>0.20203502194569967</v>
      </c>
      <c r="H201" s="304">
        <f t="shared" si="39"/>
        <v>0.17552779736740562</v>
      </c>
      <c r="I201" s="304">
        <f t="shared" si="39"/>
        <v>0.17559915313678284</v>
      </c>
      <c r="J201" s="304">
        <f t="shared" si="39"/>
        <v>0.19171079841040714</v>
      </c>
      <c r="K201" s="304">
        <f t="shared" si="39"/>
        <v>0.18781745999262128</v>
      </c>
      <c r="L201" s="304">
        <f t="shared" si="39"/>
        <v>0.18784147897361272</v>
      </c>
      <c r="M201" s="304">
        <f t="shared" si="39"/>
        <v>0.17204645412458835</v>
      </c>
      <c r="N201" s="304">
        <f t="shared" si="39"/>
        <v>0.17274654229258024</v>
      </c>
      <c r="O201" s="304">
        <f t="shared" si="39"/>
        <v>0.17291193021338511</v>
      </c>
      <c r="P201" s="304">
        <f t="shared" si="39"/>
        <v>0.17547323691231662</v>
      </c>
      <c r="Q201" s="304">
        <f t="shared" si="39"/>
        <v>0.17817152018252641</v>
      </c>
      <c r="R201" s="304">
        <f t="shared" si="39"/>
        <v>0.17953086353181588</v>
      </c>
      <c r="S201" s="304">
        <f t="shared" si="39"/>
        <v>0.17611617882965019</v>
      </c>
      <c r="T201" s="304">
        <f t="shared" si="39"/>
        <v>0.1740266883603678</v>
      </c>
      <c r="U201" s="304">
        <f t="shared" si="39"/>
        <v>0.17354920445971797</v>
      </c>
      <c r="V201" s="304">
        <f t="shared" si="39"/>
        <v>0.17893843321418587</v>
      </c>
      <c r="W201" s="304">
        <f t="shared" si="39"/>
        <v>0.17266337895137013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6.6068183038376388E-2</v>
      </c>
      <c r="C202" s="305">
        <f t="shared" si="40"/>
        <v>6.7118468407683499E-2</v>
      </c>
      <c r="D202" s="305">
        <f t="shared" si="40"/>
        <v>6.7353735512399787E-2</v>
      </c>
      <c r="E202" s="305">
        <f t="shared" si="40"/>
        <v>6.4766428163292145E-2</v>
      </c>
      <c r="F202" s="305">
        <f t="shared" si="40"/>
        <v>6.6330115213424981E-2</v>
      </c>
      <c r="G202" s="305">
        <f t="shared" si="40"/>
        <v>6.4956259754168022E-2</v>
      </c>
      <c r="H202" s="305">
        <f t="shared" si="40"/>
        <v>6.8657785072670965E-2</v>
      </c>
      <c r="I202" s="305">
        <f t="shared" si="40"/>
        <v>7.1003981551416795E-2</v>
      </c>
      <c r="J202" s="305">
        <f t="shared" si="40"/>
        <v>7.0287478954157268E-2</v>
      </c>
      <c r="K202" s="305">
        <f t="shared" si="40"/>
        <v>6.6285305590946531E-2</v>
      </c>
      <c r="L202" s="305">
        <f t="shared" si="40"/>
        <v>6.6595379333526883E-2</v>
      </c>
      <c r="M202" s="305">
        <f t="shared" si="40"/>
        <v>7.1049308037473863E-2</v>
      </c>
      <c r="N202" s="305">
        <f t="shared" si="40"/>
        <v>6.8299148542674118E-2</v>
      </c>
      <c r="O202" s="305">
        <f t="shared" si="40"/>
        <v>6.8204198498525215E-2</v>
      </c>
      <c r="P202" s="305">
        <f t="shared" si="40"/>
        <v>6.7409534346468097E-2</v>
      </c>
      <c r="Q202" s="305">
        <f t="shared" si="40"/>
        <v>7.1211016800435997E-2</v>
      </c>
      <c r="R202" s="305">
        <f t="shared" si="40"/>
        <v>6.974903769128761E-2</v>
      </c>
      <c r="S202" s="305">
        <f t="shared" si="40"/>
        <v>7.1284897524467303E-2</v>
      </c>
      <c r="T202" s="305">
        <f t="shared" si="40"/>
        <v>6.9931066723880511E-2</v>
      </c>
      <c r="U202" s="305">
        <f t="shared" si="40"/>
        <v>7.0113452498953191E-2</v>
      </c>
      <c r="V202" s="305">
        <f t="shared" si="40"/>
        <v>7.1688259226815904E-2</v>
      </c>
      <c r="W202" s="305">
        <f t="shared" si="40"/>
        <v>7.101356737950397E-2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1.0000000000000004</v>
      </c>
      <c r="D204" s="234">
        <f t="shared" si="41"/>
        <v>0.99999999999999978</v>
      </c>
      <c r="E204" s="234">
        <f t="shared" si="41"/>
        <v>1</v>
      </c>
      <c r="F204" s="234">
        <f t="shared" si="41"/>
        <v>0.99999999999999967</v>
      </c>
      <c r="G204" s="234">
        <f t="shared" si="41"/>
        <v>1.0000000000000004</v>
      </c>
      <c r="H204" s="234">
        <f t="shared" si="41"/>
        <v>0.99999999999999967</v>
      </c>
      <c r="I204" s="234">
        <f t="shared" si="41"/>
        <v>1.0000000000000002</v>
      </c>
      <c r="J204" s="234">
        <f t="shared" si="41"/>
        <v>1.0000000000000002</v>
      </c>
      <c r="K204" s="234">
        <f t="shared" si="41"/>
        <v>1.0000000000000002</v>
      </c>
      <c r="L204" s="234">
        <f t="shared" si="41"/>
        <v>0.99999999999999989</v>
      </c>
      <c r="M204" s="234">
        <f t="shared" si="41"/>
        <v>1</v>
      </c>
      <c r="N204" s="234">
        <f t="shared" si="41"/>
        <v>1</v>
      </c>
      <c r="O204" s="234">
        <f t="shared" si="41"/>
        <v>0.99999999999999978</v>
      </c>
      <c r="P204" s="234">
        <f t="shared" si="41"/>
        <v>1.0000000000000002</v>
      </c>
      <c r="Q204" s="234">
        <f t="shared" si="41"/>
        <v>1.0000000000000002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</v>
      </c>
      <c r="U204" s="234">
        <f t="shared" si="41"/>
        <v>0.99999999999999989</v>
      </c>
      <c r="V204" s="234">
        <f t="shared" si="41"/>
        <v>0.99999999999999989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1.6098401267396563E-3</v>
      </c>
      <c r="C205" s="301">
        <f t="shared" si="42"/>
        <v>1.6098401267397014E-3</v>
      </c>
      <c r="D205" s="301">
        <f t="shared" si="42"/>
        <v>1.6098401267397458E-3</v>
      </c>
      <c r="E205" s="301">
        <f t="shared" si="42"/>
        <v>1.6098401267397374E-3</v>
      </c>
      <c r="F205" s="301">
        <f t="shared" si="42"/>
        <v>1.6098401267397411E-3</v>
      </c>
      <c r="G205" s="301">
        <f t="shared" si="42"/>
        <v>1.6098401267398419E-3</v>
      </c>
      <c r="H205" s="301">
        <f t="shared" si="42"/>
        <v>1.6098401267397248E-3</v>
      </c>
      <c r="I205" s="301">
        <f t="shared" si="42"/>
        <v>1.6098401267398497E-3</v>
      </c>
      <c r="J205" s="301">
        <f t="shared" si="42"/>
        <v>1.6098401267397742E-3</v>
      </c>
      <c r="K205" s="301">
        <f t="shared" si="42"/>
        <v>1.6098401267399126E-3</v>
      </c>
      <c r="L205" s="301">
        <f t="shared" si="42"/>
        <v>1.6098401267398957E-3</v>
      </c>
      <c r="M205" s="301">
        <f t="shared" si="42"/>
        <v>1.6098401267399423E-3</v>
      </c>
      <c r="N205" s="301">
        <f t="shared" si="42"/>
        <v>1.6098401267398631E-3</v>
      </c>
      <c r="O205" s="301">
        <f t="shared" si="42"/>
        <v>1.6098401267398794E-3</v>
      </c>
      <c r="P205" s="301">
        <f t="shared" si="42"/>
        <v>1.6098401267398122E-3</v>
      </c>
      <c r="Q205" s="301">
        <f t="shared" si="42"/>
        <v>1.6098401267398571E-3</v>
      </c>
      <c r="R205" s="301">
        <f t="shared" si="42"/>
        <v>1.609840126739792E-3</v>
      </c>
      <c r="S205" s="301">
        <f t="shared" si="42"/>
        <v>1.6098401267398599E-3</v>
      </c>
      <c r="T205" s="301">
        <f t="shared" si="42"/>
        <v>1.6098401267398475E-3</v>
      </c>
      <c r="U205" s="301">
        <f t="shared" si="42"/>
        <v>1.6098401267398961E-3</v>
      </c>
      <c r="V205" s="301">
        <f t="shared" si="42"/>
        <v>1.6098401267398556E-3</v>
      </c>
      <c r="W205" s="301">
        <f t="shared" si="42"/>
        <v>1.6098401267398764E-3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8.03537021969272E-4</v>
      </c>
      <c r="C206" s="235">
        <f t="shared" si="43"/>
        <v>8.0353702196929433E-4</v>
      </c>
      <c r="D206" s="235">
        <f t="shared" si="43"/>
        <v>8.035370219693171E-4</v>
      </c>
      <c r="E206" s="235">
        <f t="shared" si="43"/>
        <v>8.0353702196931298E-4</v>
      </c>
      <c r="F206" s="235">
        <f t="shared" si="43"/>
        <v>8.0353702196931406E-4</v>
      </c>
      <c r="G206" s="235">
        <f t="shared" si="43"/>
        <v>8.0353702196936448E-4</v>
      </c>
      <c r="H206" s="235">
        <f t="shared" si="43"/>
        <v>8.0353702196930615E-4</v>
      </c>
      <c r="I206" s="235">
        <f t="shared" si="43"/>
        <v>8.0353702196936882E-4</v>
      </c>
      <c r="J206" s="235">
        <f t="shared" si="43"/>
        <v>8.0353702196933087E-4</v>
      </c>
      <c r="K206" s="235">
        <f t="shared" si="43"/>
        <v>8.0353702196940004E-4</v>
      </c>
      <c r="L206" s="235">
        <f t="shared" si="43"/>
        <v>8.0353702196939202E-4</v>
      </c>
      <c r="M206" s="235">
        <f t="shared" si="43"/>
        <v>8.0353702196941511E-4</v>
      </c>
      <c r="N206" s="235">
        <f t="shared" si="43"/>
        <v>8.0353702196937543E-4</v>
      </c>
      <c r="O206" s="235">
        <f t="shared" si="43"/>
        <v>8.0353702196938345E-4</v>
      </c>
      <c r="P206" s="235">
        <f t="shared" si="43"/>
        <v>8.0353702196935006E-4</v>
      </c>
      <c r="Q206" s="235">
        <f t="shared" si="43"/>
        <v>8.0353702196937229E-4</v>
      </c>
      <c r="R206" s="235">
        <f t="shared" si="43"/>
        <v>8.0353702196934019E-4</v>
      </c>
      <c r="S206" s="235">
        <f t="shared" si="43"/>
        <v>8.035370219693737E-4</v>
      </c>
      <c r="T206" s="235">
        <f t="shared" si="43"/>
        <v>8.0353702196936773E-4</v>
      </c>
      <c r="U206" s="235">
        <f t="shared" si="43"/>
        <v>8.035370219693918E-4</v>
      </c>
      <c r="V206" s="235">
        <f t="shared" si="43"/>
        <v>8.0353702196937218E-4</v>
      </c>
      <c r="W206" s="235">
        <f t="shared" si="43"/>
        <v>8.0353702196938215E-4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2.0426405626333792E-2</v>
      </c>
      <c r="C207" s="235">
        <f t="shared" si="44"/>
        <v>2.0426405626334361E-2</v>
      </c>
      <c r="D207" s="235">
        <f t="shared" si="44"/>
        <v>2.0426405626334937E-2</v>
      </c>
      <c r="E207" s="235">
        <f t="shared" si="44"/>
        <v>2.0426405626334816E-2</v>
      </c>
      <c r="F207" s="235">
        <f t="shared" si="44"/>
        <v>2.0426405626334861E-2</v>
      </c>
      <c r="G207" s="235">
        <f t="shared" si="44"/>
        <v>2.0426405626336148E-2</v>
      </c>
      <c r="H207" s="235">
        <f t="shared" si="44"/>
        <v>2.0426405626334659E-2</v>
      </c>
      <c r="I207" s="235">
        <f t="shared" si="44"/>
        <v>2.0426405626336248E-2</v>
      </c>
      <c r="J207" s="235">
        <f t="shared" si="44"/>
        <v>2.0426405626335277E-2</v>
      </c>
      <c r="K207" s="235">
        <f t="shared" si="44"/>
        <v>2.0426405626337039E-2</v>
      </c>
      <c r="L207" s="235">
        <f t="shared" si="44"/>
        <v>2.0426405626336835E-2</v>
      </c>
      <c r="M207" s="235">
        <f t="shared" si="44"/>
        <v>2.0426405626337425E-2</v>
      </c>
      <c r="N207" s="235">
        <f t="shared" si="44"/>
        <v>2.0426405626336408E-2</v>
      </c>
      <c r="O207" s="235">
        <f t="shared" si="44"/>
        <v>2.0426405626336623E-2</v>
      </c>
      <c r="P207" s="235">
        <f t="shared" si="44"/>
        <v>2.0426405626335766E-2</v>
      </c>
      <c r="Q207" s="235">
        <f t="shared" si="44"/>
        <v>2.0426405626336332E-2</v>
      </c>
      <c r="R207" s="235">
        <f t="shared" si="44"/>
        <v>2.0426405626335523E-2</v>
      </c>
      <c r="S207" s="235">
        <f t="shared" si="44"/>
        <v>2.042640562633638E-2</v>
      </c>
      <c r="T207" s="235">
        <f t="shared" si="44"/>
        <v>2.0426405626336224E-2</v>
      </c>
      <c r="U207" s="235">
        <f t="shared" si="44"/>
        <v>2.0426405626336835E-2</v>
      </c>
      <c r="V207" s="235">
        <f t="shared" si="44"/>
        <v>2.0426405626336335E-2</v>
      </c>
      <c r="W207" s="235">
        <f t="shared" si="44"/>
        <v>2.0426405626336588E-2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5.3661337557988568E-4</v>
      </c>
      <c r="C208" s="235">
        <f t="shared" si="45"/>
        <v>5.3661337557990075E-4</v>
      </c>
      <c r="D208" s="235">
        <f t="shared" si="45"/>
        <v>5.366133755799155E-4</v>
      </c>
      <c r="E208" s="235">
        <f t="shared" si="45"/>
        <v>5.3661337557991257E-4</v>
      </c>
      <c r="F208" s="235">
        <f t="shared" si="45"/>
        <v>5.3661337557991365E-4</v>
      </c>
      <c r="G208" s="235">
        <f t="shared" si="45"/>
        <v>5.3661337557994748E-4</v>
      </c>
      <c r="H208" s="235">
        <f t="shared" si="45"/>
        <v>5.3661337557990823E-4</v>
      </c>
      <c r="I208" s="235">
        <f t="shared" si="45"/>
        <v>5.3661337557995008E-4</v>
      </c>
      <c r="J208" s="235">
        <f t="shared" si="45"/>
        <v>5.3661337557992482E-4</v>
      </c>
      <c r="K208" s="235">
        <f t="shared" si="45"/>
        <v>5.3661337557997101E-4</v>
      </c>
      <c r="L208" s="235">
        <f t="shared" si="45"/>
        <v>5.3661337557996559E-4</v>
      </c>
      <c r="M208" s="235">
        <f t="shared" si="45"/>
        <v>5.3661337557998109E-4</v>
      </c>
      <c r="N208" s="235">
        <f t="shared" si="45"/>
        <v>5.3661337557995431E-4</v>
      </c>
      <c r="O208" s="235">
        <f t="shared" si="45"/>
        <v>5.3661337557995995E-4</v>
      </c>
      <c r="P208" s="235">
        <f t="shared" si="45"/>
        <v>5.3661337557993729E-4</v>
      </c>
      <c r="Q208" s="235">
        <f t="shared" si="45"/>
        <v>5.3661337557995236E-4</v>
      </c>
      <c r="R208" s="235">
        <f t="shared" si="45"/>
        <v>5.3661337557993089E-4</v>
      </c>
      <c r="S208" s="235">
        <f t="shared" si="45"/>
        <v>5.3661337557995355E-4</v>
      </c>
      <c r="T208" s="235">
        <f t="shared" si="45"/>
        <v>5.3661337557994932E-4</v>
      </c>
      <c r="U208" s="235">
        <f t="shared" si="45"/>
        <v>5.3661337557996526E-4</v>
      </c>
      <c r="V208" s="235">
        <f t="shared" si="45"/>
        <v>5.3661337557995225E-4</v>
      </c>
      <c r="W208" s="235">
        <f t="shared" si="45"/>
        <v>5.3661337557995908E-4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2.618510626219245E-3</v>
      </c>
      <c r="C209" s="302">
        <f t="shared" si="46"/>
        <v>2.6202307382587548E-3</v>
      </c>
      <c r="D209" s="302">
        <f t="shared" si="46"/>
        <v>2.6211116232655921E-3</v>
      </c>
      <c r="E209" s="302">
        <f t="shared" si="46"/>
        <v>2.5859600626041033E-3</v>
      </c>
      <c r="F209" s="302">
        <f t="shared" si="46"/>
        <v>2.5918932796075282E-3</v>
      </c>
      <c r="G209" s="302">
        <f t="shared" si="46"/>
        <v>2.5972426267000513E-3</v>
      </c>
      <c r="H209" s="302">
        <f t="shared" si="46"/>
        <v>2.6613717077020702E-3</v>
      </c>
      <c r="I209" s="302">
        <f t="shared" si="46"/>
        <v>2.6609671469612988E-3</v>
      </c>
      <c r="J209" s="302">
        <f t="shared" si="46"/>
        <v>2.633491085378132E-3</v>
      </c>
      <c r="K209" s="302">
        <f t="shared" si="46"/>
        <v>2.6408979105446164E-3</v>
      </c>
      <c r="L209" s="302">
        <f t="shared" si="46"/>
        <v>2.6417609366755873E-3</v>
      </c>
      <c r="M209" s="302">
        <f t="shared" si="46"/>
        <v>2.6690890729510188E-3</v>
      </c>
      <c r="N209" s="302">
        <f t="shared" si="46"/>
        <v>2.6664600219431338E-3</v>
      </c>
      <c r="O209" s="302">
        <f t="shared" si="46"/>
        <v>2.6655739817755173E-3</v>
      </c>
      <c r="P209" s="302">
        <f t="shared" si="46"/>
        <v>2.6599431763509192E-3</v>
      </c>
      <c r="Q209" s="302">
        <f t="shared" si="46"/>
        <v>2.6570550832784447E-3</v>
      </c>
      <c r="R209" s="302">
        <f t="shared" si="46"/>
        <v>2.655133059868176E-3</v>
      </c>
      <c r="S209" s="302">
        <f t="shared" si="46"/>
        <v>2.6614929667177923E-3</v>
      </c>
      <c r="T209" s="302">
        <f t="shared" si="46"/>
        <v>2.805219476365466E-3</v>
      </c>
      <c r="U209" s="302">
        <f t="shared" si="46"/>
        <v>2.7774037038986381E-3</v>
      </c>
      <c r="V209" s="302">
        <f t="shared" si="46"/>
        <v>2.767286627276972E-3</v>
      </c>
      <c r="W209" s="302">
        <f t="shared" si="46"/>
        <v>2.7859359572916238E-3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0.57119027108433429</v>
      </c>
      <c r="C210" s="303">
        <f t="shared" si="47"/>
        <v>0.57147653962354672</v>
      </c>
      <c r="D210" s="303">
        <f t="shared" si="47"/>
        <v>0.57153463770411217</v>
      </c>
      <c r="E210" s="303">
        <f t="shared" si="47"/>
        <v>0.56422858118246078</v>
      </c>
      <c r="F210" s="303">
        <f t="shared" si="47"/>
        <v>0.56466657133256093</v>
      </c>
      <c r="G210" s="303">
        <f t="shared" si="47"/>
        <v>0.56531258702462928</v>
      </c>
      <c r="H210" s="303">
        <f t="shared" si="47"/>
        <v>0.57133008291195142</v>
      </c>
      <c r="I210" s="303">
        <f t="shared" si="47"/>
        <v>0.5713579694849561</v>
      </c>
      <c r="J210" s="303">
        <f t="shared" si="47"/>
        <v>0.5660028431876285</v>
      </c>
      <c r="K210" s="303">
        <f t="shared" si="47"/>
        <v>0.56738571389590109</v>
      </c>
      <c r="L210" s="303">
        <f t="shared" si="47"/>
        <v>0.56722110327315911</v>
      </c>
      <c r="M210" s="303">
        <f t="shared" si="47"/>
        <v>0.57238107512560721</v>
      </c>
      <c r="N210" s="303">
        <f t="shared" si="47"/>
        <v>0.57229902447255343</v>
      </c>
      <c r="O210" s="303">
        <f t="shared" si="47"/>
        <v>0.57233671673018927</v>
      </c>
      <c r="P210" s="303">
        <f t="shared" si="47"/>
        <v>0.57157569130678998</v>
      </c>
      <c r="Q210" s="303">
        <f t="shared" si="47"/>
        <v>0.57050576309565959</v>
      </c>
      <c r="R210" s="303">
        <f t="shared" si="47"/>
        <v>0.57000609289541104</v>
      </c>
      <c r="S210" s="303">
        <f t="shared" si="47"/>
        <v>0.57105912309752571</v>
      </c>
      <c r="T210" s="303">
        <f t="shared" si="47"/>
        <v>0.57164669505414611</v>
      </c>
      <c r="U210" s="303">
        <f t="shared" si="47"/>
        <v>0.57173721262034527</v>
      </c>
      <c r="V210" s="303">
        <f t="shared" si="47"/>
        <v>0.57009067184485163</v>
      </c>
      <c r="W210" s="303">
        <f t="shared" si="47"/>
        <v>0.57218483728260727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0.27954836730158927</v>
      </c>
      <c r="C211" s="304">
        <f t="shared" si="48"/>
        <v>0.27561936522782338</v>
      </c>
      <c r="D211" s="304">
        <f t="shared" si="48"/>
        <v>0.27485014838513017</v>
      </c>
      <c r="E211" s="304">
        <f t="shared" si="48"/>
        <v>0.27932446755259205</v>
      </c>
      <c r="F211" s="304">
        <f t="shared" si="48"/>
        <v>0.27381784211911803</v>
      </c>
      <c r="G211" s="304">
        <f t="shared" si="48"/>
        <v>0.27903589143606083</v>
      </c>
      <c r="H211" s="304">
        <f t="shared" si="48"/>
        <v>0.25028358664792028</v>
      </c>
      <c r="I211" s="304">
        <f t="shared" si="48"/>
        <v>0.23941294243498756</v>
      </c>
      <c r="J211" s="304">
        <f t="shared" si="48"/>
        <v>0.2413338759422147</v>
      </c>
      <c r="K211" s="304">
        <f t="shared" si="48"/>
        <v>0.26167012539402218</v>
      </c>
      <c r="L211" s="304">
        <f t="shared" si="48"/>
        <v>0.2581849061092969</v>
      </c>
      <c r="M211" s="304">
        <f t="shared" si="48"/>
        <v>0.23689806794654913</v>
      </c>
      <c r="N211" s="304">
        <f t="shared" si="48"/>
        <v>0.25225889353618369</v>
      </c>
      <c r="O211" s="304">
        <f t="shared" si="48"/>
        <v>0.25322410353193897</v>
      </c>
      <c r="P211" s="304">
        <f t="shared" si="48"/>
        <v>0.25810008955031122</v>
      </c>
      <c r="Q211" s="304">
        <f t="shared" si="48"/>
        <v>0.23936783450448298</v>
      </c>
      <c r="R211" s="304">
        <f t="shared" si="48"/>
        <v>0.24468485372516333</v>
      </c>
      <c r="S211" s="304">
        <f t="shared" si="48"/>
        <v>0.23736930512092111</v>
      </c>
      <c r="T211" s="304">
        <f t="shared" si="48"/>
        <v>0.2426164521470032</v>
      </c>
      <c r="U211" s="304">
        <f t="shared" si="48"/>
        <v>0.24145359473557293</v>
      </c>
      <c r="V211" s="304">
        <f t="shared" si="48"/>
        <v>0.23493245123167619</v>
      </c>
      <c r="W211" s="304">
        <f t="shared" si="48"/>
        <v>0.24028307289628664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0.29164190378274502</v>
      </c>
      <c r="C212" s="304">
        <f t="shared" si="49"/>
        <v>0.29585717439572329</v>
      </c>
      <c r="D212" s="304">
        <f t="shared" si="49"/>
        <v>0.29668448931898217</v>
      </c>
      <c r="E212" s="304">
        <f t="shared" si="49"/>
        <v>0.28490411362986867</v>
      </c>
      <c r="F212" s="304">
        <f t="shared" si="49"/>
        <v>0.29084872921344296</v>
      </c>
      <c r="G212" s="304">
        <f t="shared" si="49"/>
        <v>0.28627669558856844</v>
      </c>
      <c r="H212" s="304">
        <f t="shared" si="49"/>
        <v>0.32104649626403109</v>
      </c>
      <c r="I212" s="304">
        <f t="shared" si="49"/>
        <v>0.33194502704996864</v>
      </c>
      <c r="J212" s="304">
        <f t="shared" si="49"/>
        <v>0.32466896724541372</v>
      </c>
      <c r="K212" s="304">
        <f t="shared" si="49"/>
        <v>0.30571558850187897</v>
      </c>
      <c r="L212" s="304">
        <f t="shared" si="49"/>
        <v>0.30903619716386227</v>
      </c>
      <c r="M212" s="304">
        <f t="shared" si="49"/>
        <v>0.33548300717905805</v>
      </c>
      <c r="N212" s="304">
        <f t="shared" si="49"/>
        <v>0.32004013093636968</v>
      </c>
      <c r="O212" s="304">
        <f t="shared" si="49"/>
        <v>0.31911261319825035</v>
      </c>
      <c r="P212" s="304">
        <f t="shared" si="49"/>
        <v>0.31347560175647876</v>
      </c>
      <c r="Q212" s="304">
        <f t="shared" si="49"/>
        <v>0.33113792859117674</v>
      </c>
      <c r="R212" s="304">
        <f t="shared" si="49"/>
        <v>0.32532123917024763</v>
      </c>
      <c r="S212" s="304">
        <f t="shared" si="49"/>
        <v>0.33368981797660452</v>
      </c>
      <c r="T212" s="304">
        <f t="shared" si="49"/>
        <v>0.32903024290714306</v>
      </c>
      <c r="U212" s="304">
        <f t="shared" si="49"/>
        <v>0.33028361788477251</v>
      </c>
      <c r="V212" s="304">
        <f t="shared" si="49"/>
        <v>0.33515822061317541</v>
      </c>
      <c r="W212" s="304">
        <f t="shared" si="49"/>
        <v>0.33190176438632063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0.28760332463441729</v>
      </c>
      <c r="C213" s="303">
        <f t="shared" si="50"/>
        <v>0.28778192143022407</v>
      </c>
      <c r="D213" s="303">
        <f t="shared" si="50"/>
        <v>0.28788373977927184</v>
      </c>
      <c r="E213" s="303">
        <f t="shared" si="50"/>
        <v>0.28342753396526599</v>
      </c>
      <c r="F213" s="303">
        <f t="shared" si="50"/>
        <v>0.28440522432753079</v>
      </c>
      <c r="G213" s="303">
        <f t="shared" si="50"/>
        <v>0.28493566580122953</v>
      </c>
      <c r="H213" s="303">
        <f t="shared" si="50"/>
        <v>0.29160951879180036</v>
      </c>
      <c r="I213" s="303">
        <f t="shared" si="50"/>
        <v>0.29155940213952447</v>
      </c>
      <c r="J213" s="303">
        <f t="shared" si="50"/>
        <v>0.28874215742581094</v>
      </c>
      <c r="K213" s="303">
        <f t="shared" si="50"/>
        <v>0.2893671177304159</v>
      </c>
      <c r="L213" s="303">
        <f t="shared" si="50"/>
        <v>0.28947432665470862</v>
      </c>
      <c r="M213" s="303">
        <f t="shared" si="50"/>
        <v>0.29226010232052735</v>
      </c>
      <c r="N213" s="303">
        <f t="shared" si="50"/>
        <v>0.29203880420741379</v>
      </c>
      <c r="O213" s="303">
        <f t="shared" si="50"/>
        <v>0.29194442414128741</v>
      </c>
      <c r="P213" s="303">
        <f t="shared" si="50"/>
        <v>0.2914570482198105</v>
      </c>
      <c r="Q213" s="303">
        <f t="shared" si="50"/>
        <v>0.29111891253398997</v>
      </c>
      <c r="R213" s="303">
        <f t="shared" si="50"/>
        <v>0.29091887236221931</v>
      </c>
      <c r="S213" s="303">
        <f t="shared" si="50"/>
        <v>0.29156055665618374</v>
      </c>
      <c r="T213" s="303">
        <f t="shared" si="50"/>
        <v>0.29187450659839326</v>
      </c>
      <c r="U213" s="303">
        <f t="shared" si="50"/>
        <v>0.29202742491564271</v>
      </c>
      <c r="V213" s="303">
        <f t="shared" si="50"/>
        <v>0.29100780257673187</v>
      </c>
      <c r="W213" s="303">
        <f t="shared" si="50"/>
        <v>0.29206128555605748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0.12928396324725844</v>
      </c>
      <c r="C214" s="304">
        <f t="shared" si="51"/>
        <v>0.12705421586651888</v>
      </c>
      <c r="D214" s="304">
        <f t="shared" si="51"/>
        <v>0.12678609979053876</v>
      </c>
      <c r="E214" s="304">
        <f t="shared" si="51"/>
        <v>0.12857067443493991</v>
      </c>
      <c r="F214" s="304">
        <f t="shared" si="51"/>
        <v>0.1271502243272058</v>
      </c>
      <c r="G214" s="304">
        <f t="shared" si="51"/>
        <v>0.13048221849310249</v>
      </c>
      <c r="H214" s="304">
        <f t="shared" si="51"/>
        <v>0.12429766884875702</v>
      </c>
      <c r="I214" s="304">
        <f t="shared" si="51"/>
        <v>0.11839062339674337</v>
      </c>
      <c r="J214" s="304">
        <f t="shared" si="51"/>
        <v>0.11967118459434793</v>
      </c>
      <c r="K214" s="304">
        <f t="shared" si="51"/>
        <v>0.12957153321787671</v>
      </c>
      <c r="L214" s="304">
        <f t="shared" si="51"/>
        <v>0.12849617375000741</v>
      </c>
      <c r="M214" s="304">
        <f t="shared" si="51"/>
        <v>0.11706015414356016</v>
      </c>
      <c r="N214" s="304">
        <f t="shared" si="51"/>
        <v>0.12477284030472606</v>
      </c>
      <c r="O214" s="304">
        <f t="shared" si="51"/>
        <v>0.12487807940902332</v>
      </c>
      <c r="P214" s="304">
        <f t="shared" si="51"/>
        <v>0.12745192301321834</v>
      </c>
      <c r="Q214" s="304">
        <f t="shared" si="51"/>
        <v>0.11826771497295197</v>
      </c>
      <c r="R214" s="304">
        <f t="shared" si="51"/>
        <v>0.12138338266695434</v>
      </c>
      <c r="S214" s="304">
        <f t="shared" si="51"/>
        <v>0.11777066648055948</v>
      </c>
      <c r="T214" s="304">
        <f t="shared" si="51"/>
        <v>0.1204881502151357</v>
      </c>
      <c r="U214" s="304">
        <f t="shared" si="51"/>
        <v>0.12020804623780282</v>
      </c>
      <c r="V214" s="304">
        <f t="shared" si="51"/>
        <v>0.11631069062698042</v>
      </c>
      <c r="W214" s="304">
        <f t="shared" si="51"/>
        <v>0.11876739852830544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0.15831936138715882</v>
      </c>
      <c r="C215" s="304">
        <f t="shared" si="52"/>
        <v>0.16072770556370519</v>
      </c>
      <c r="D215" s="304">
        <f t="shared" si="52"/>
        <v>0.16109763998873308</v>
      </c>
      <c r="E215" s="304">
        <f t="shared" si="52"/>
        <v>0.1548568595303261</v>
      </c>
      <c r="F215" s="304">
        <f t="shared" si="52"/>
        <v>0.15725500000032494</v>
      </c>
      <c r="G215" s="304">
        <f t="shared" si="52"/>
        <v>0.15445344730812716</v>
      </c>
      <c r="H215" s="304">
        <f t="shared" si="52"/>
        <v>0.16731184994304332</v>
      </c>
      <c r="I215" s="304">
        <f t="shared" si="52"/>
        <v>0.17316877874278111</v>
      </c>
      <c r="J215" s="304">
        <f t="shared" si="52"/>
        <v>0.16907097283146297</v>
      </c>
      <c r="K215" s="304">
        <f t="shared" si="52"/>
        <v>0.1597955845125392</v>
      </c>
      <c r="L215" s="304">
        <f t="shared" si="52"/>
        <v>0.16097815290470119</v>
      </c>
      <c r="M215" s="304">
        <f t="shared" si="52"/>
        <v>0.17519994817696719</v>
      </c>
      <c r="N215" s="304">
        <f t="shared" si="52"/>
        <v>0.16726596390268775</v>
      </c>
      <c r="O215" s="304">
        <f t="shared" si="52"/>
        <v>0.16706634473226403</v>
      </c>
      <c r="P215" s="304">
        <f t="shared" si="52"/>
        <v>0.16400512520659213</v>
      </c>
      <c r="Q215" s="304">
        <f t="shared" si="52"/>
        <v>0.17285119756103803</v>
      </c>
      <c r="R215" s="304">
        <f t="shared" si="52"/>
        <v>0.16953548969526497</v>
      </c>
      <c r="S215" s="304">
        <f t="shared" si="52"/>
        <v>0.17378989017562424</v>
      </c>
      <c r="T215" s="304">
        <f t="shared" si="52"/>
        <v>0.17138635638325753</v>
      </c>
      <c r="U215" s="304">
        <f t="shared" si="52"/>
        <v>0.17181937867783997</v>
      </c>
      <c r="V215" s="304">
        <f t="shared" si="52"/>
        <v>0.17469711194975143</v>
      </c>
      <c r="W215" s="304">
        <f t="shared" si="52"/>
        <v>0.17329388702775197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0.11521149750440646</v>
      </c>
      <c r="C216" s="303">
        <f t="shared" si="53"/>
        <v>0.11474491205734755</v>
      </c>
      <c r="D216" s="303">
        <f t="shared" si="53"/>
        <v>0.11458411474272624</v>
      </c>
      <c r="E216" s="303">
        <f t="shared" si="53"/>
        <v>0.12638152863904525</v>
      </c>
      <c r="F216" s="303">
        <f t="shared" si="53"/>
        <v>0.1249599149096766</v>
      </c>
      <c r="G216" s="303">
        <f t="shared" si="53"/>
        <v>0.1237781083968162</v>
      </c>
      <c r="H216" s="303">
        <f t="shared" si="53"/>
        <v>0.11102263043792206</v>
      </c>
      <c r="I216" s="303">
        <f t="shared" si="53"/>
        <v>0.11104526507793279</v>
      </c>
      <c r="J216" s="303">
        <f t="shared" si="53"/>
        <v>0.11924511215055847</v>
      </c>
      <c r="K216" s="303">
        <f t="shared" si="53"/>
        <v>0.11722987431251249</v>
      </c>
      <c r="L216" s="303">
        <f t="shared" si="53"/>
        <v>0.11728641298483046</v>
      </c>
      <c r="M216" s="303">
        <f t="shared" si="53"/>
        <v>0.10931333733028774</v>
      </c>
      <c r="N216" s="303">
        <f t="shared" si="53"/>
        <v>0.10961931514746404</v>
      </c>
      <c r="O216" s="303">
        <f t="shared" si="53"/>
        <v>0.10967688899612184</v>
      </c>
      <c r="P216" s="303">
        <f t="shared" si="53"/>
        <v>0.11093092114642386</v>
      </c>
      <c r="Q216" s="303">
        <f t="shared" si="53"/>
        <v>0.11234187313644642</v>
      </c>
      <c r="R216" s="303">
        <f t="shared" si="53"/>
        <v>0.11304350553187655</v>
      </c>
      <c r="S216" s="303">
        <f t="shared" si="53"/>
        <v>0.11134243112894739</v>
      </c>
      <c r="T216" s="303">
        <f t="shared" si="53"/>
        <v>0.11029718272046989</v>
      </c>
      <c r="U216" s="303">
        <f t="shared" si="53"/>
        <v>0.11008156260948716</v>
      </c>
      <c r="V216" s="303">
        <f t="shared" si="53"/>
        <v>0.11275784280051399</v>
      </c>
      <c r="W216" s="303">
        <f t="shared" si="53"/>
        <v>0.10959154505341794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1.3736667406127463E-2</v>
      </c>
      <c r="C217" s="304">
        <f t="shared" si="54"/>
        <v>1.346768394020845E-2</v>
      </c>
      <c r="D217" s="304">
        <f t="shared" si="54"/>
        <v>1.3408744363819678E-2</v>
      </c>
      <c r="E217" s="304">
        <f t="shared" si="54"/>
        <v>1.389254718212316E-2</v>
      </c>
      <c r="F217" s="304">
        <f t="shared" si="54"/>
        <v>1.3515790304049535E-2</v>
      </c>
      <c r="G217" s="304">
        <f t="shared" si="54"/>
        <v>1.3901389033655388E-2</v>
      </c>
      <c r="H217" s="304">
        <f t="shared" si="54"/>
        <v>1.3250148163657091E-2</v>
      </c>
      <c r="I217" s="304">
        <f t="shared" si="54"/>
        <v>1.2621235899028816E-2</v>
      </c>
      <c r="J217" s="304">
        <f t="shared" si="54"/>
        <v>1.2680568219968862E-2</v>
      </c>
      <c r="K217" s="304">
        <f t="shared" si="54"/>
        <v>1.3776951510864924E-2</v>
      </c>
      <c r="L217" s="304">
        <f t="shared" si="54"/>
        <v>1.3699365511321285E-2</v>
      </c>
      <c r="M217" s="304">
        <f t="shared" si="54"/>
        <v>1.2645760867885915E-2</v>
      </c>
      <c r="N217" s="304">
        <f t="shared" si="54"/>
        <v>1.3370195489932027E-2</v>
      </c>
      <c r="O217" s="304">
        <f t="shared" si="54"/>
        <v>1.3391116140232825E-2</v>
      </c>
      <c r="P217" s="304">
        <f t="shared" si="54"/>
        <v>1.3575596000089344E-2</v>
      </c>
      <c r="Q217" s="304">
        <f t="shared" si="54"/>
        <v>1.2546152153056383E-2</v>
      </c>
      <c r="R217" s="304">
        <f t="shared" si="54"/>
        <v>1.2927437968646255E-2</v>
      </c>
      <c r="S217" s="304">
        <f t="shared" si="54"/>
        <v>1.2547151759543891E-2</v>
      </c>
      <c r="T217" s="304">
        <f t="shared" si="54"/>
        <v>1.2925479137832785E-2</v>
      </c>
      <c r="U217" s="304">
        <f t="shared" si="54"/>
        <v>1.2883659495776715E-2</v>
      </c>
      <c r="V217" s="304">
        <f t="shared" si="54"/>
        <v>1.2416518566915641E-2</v>
      </c>
      <c r="W217" s="304">
        <f t="shared" si="54"/>
        <v>1.2643019835136991E-2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8.4073841119961759E-2</v>
      </c>
      <c r="C218" s="304">
        <f t="shared" si="55"/>
        <v>8.3589581953970246E-2</v>
      </c>
      <c r="D218" s="304">
        <f t="shared" si="55"/>
        <v>8.3421672918202891E-2</v>
      </c>
      <c r="E218" s="304">
        <f t="shared" si="55"/>
        <v>9.5657378994555564E-2</v>
      </c>
      <c r="F218" s="304">
        <f t="shared" si="55"/>
        <v>9.4168292835176443E-2</v>
      </c>
      <c r="G218" s="304">
        <f t="shared" si="55"/>
        <v>9.2924841660714921E-2</v>
      </c>
      <c r="H218" s="304">
        <f t="shared" si="55"/>
        <v>7.9418603489656972E-2</v>
      </c>
      <c r="I218" s="304">
        <f t="shared" si="55"/>
        <v>7.9445538137561958E-2</v>
      </c>
      <c r="J218" s="304">
        <f t="shared" si="55"/>
        <v>8.7971377120468153E-2</v>
      </c>
      <c r="K218" s="304">
        <f t="shared" si="55"/>
        <v>8.5870354447833031E-2</v>
      </c>
      <c r="L218" s="304">
        <f t="shared" si="55"/>
        <v>8.5916215561570405E-2</v>
      </c>
      <c r="M218" s="304">
        <f t="shared" si="55"/>
        <v>7.762178640410014E-2</v>
      </c>
      <c r="N218" s="304">
        <f t="shared" si="55"/>
        <v>7.7958040269528336E-2</v>
      </c>
      <c r="O218" s="304">
        <f t="shared" si="55"/>
        <v>7.8026268451290001E-2</v>
      </c>
      <c r="P218" s="304">
        <f t="shared" si="55"/>
        <v>7.9346064451233378E-2</v>
      </c>
      <c r="Q218" s="304">
        <f t="shared" si="55"/>
        <v>8.0791801298068469E-2</v>
      </c>
      <c r="R218" s="304">
        <f t="shared" si="55"/>
        <v>8.1515064526575642E-2</v>
      </c>
      <c r="S218" s="304">
        <f t="shared" si="55"/>
        <v>7.9740182372910542E-2</v>
      </c>
      <c r="T218" s="304">
        <f t="shared" si="55"/>
        <v>7.8654697043271105E-2</v>
      </c>
      <c r="U218" s="304">
        <f t="shared" si="55"/>
        <v>7.8421885801100738E-2</v>
      </c>
      <c r="V218" s="304">
        <f t="shared" si="55"/>
        <v>8.1213545546265392E-2</v>
      </c>
      <c r="W218" s="304">
        <f t="shared" si="55"/>
        <v>7.7930850498944507E-2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1.7400988978317228E-2</v>
      </c>
      <c r="C219" s="305">
        <f t="shared" si="56"/>
        <v>1.7687646163168855E-2</v>
      </c>
      <c r="D219" s="305">
        <f t="shared" si="56"/>
        <v>1.7753697460703689E-2</v>
      </c>
      <c r="E219" s="305">
        <f t="shared" si="56"/>
        <v>1.6831602462366532E-2</v>
      </c>
      <c r="F219" s="305">
        <f t="shared" si="56"/>
        <v>1.7275831770450625E-2</v>
      </c>
      <c r="G219" s="305">
        <f t="shared" si="56"/>
        <v>1.6951877702445887E-2</v>
      </c>
      <c r="H219" s="305">
        <f t="shared" si="56"/>
        <v>1.8353878784607997E-2</v>
      </c>
      <c r="I219" s="305">
        <f t="shared" si="56"/>
        <v>1.897849104134201E-2</v>
      </c>
      <c r="J219" s="305">
        <f t="shared" si="56"/>
        <v>1.8593166810121443E-2</v>
      </c>
      <c r="K219" s="305">
        <f t="shared" si="56"/>
        <v>1.758256835381454E-2</v>
      </c>
      <c r="L219" s="305">
        <f t="shared" si="56"/>
        <v>1.7670831911938766E-2</v>
      </c>
      <c r="M219" s="305">
        <f t="shared" si="56"/>
        <v>1.9045790058301676E-2</v>
      </c>
      <c r="N219" s="305">
        <f t="shared" si="56"/>
        <v>1.829107938800368E-2</v>
      </c>
      <c r="O219" s="305">
        <f t="shared" si="56"/>
        <v>1.825950440459902E-2</v>
      </c>
      <c r="P219" s="305">
        <f t="shared" si="56"/>
        <v>1.8009260695101136E-2</v>
      </c>
      <c r="Q219" s="305">
        <f t="shared" si="56"/>
        <v>1.9003919685321564E-2</v>
      </c>
      <c r="R219" s="305">
        <f t="shared" si="56"/>
        <v>1.8601003036654639E-2</v>
      </c>
      <c r="S219" s="305">
        <f t="shared" si="56"/>
        <v>1.9055096996492958E-2</v>
      </c>
      <c r="T219" s="305">
        <f t="shared" si="56"/>
        <v>1.8717006539365994E-2</v>
      </c>
      <c r="U219" s="305">
        <f t="shared" si="56"/>
        <v>1.8776017312609704E-2</v>
      </c>
      <c r="V219" s="305">
        <f t="shared" si="56"/>
        <v>1.912777868733297E-2</v>
      </c>
      <c r="W219" s="305">
        <f t="shared" si="56"/>
        <v>1.9017674719336432E-2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381.37648216179053</v>
      </c>
      <c r="C224" s="274">
        <f t="shared" si="57"/>
        <v>379.33897611259943</v>
      </c>
      <c r="D224" s="274">
        <f t="shared" si="57"/>
        <v>369.9745919303715</v>
      </c>
      <c r="E224" s="274">
        <f t="shared" si="57"/>
        <v>356.0450360195166</v>
      </c>
      <c r="F224" s="274">
        <f t="shared" si="57"/>
        <v>310.67579488841983</v>
      </c>
      <c r="G224" s="274">
        <f t="shared" si="57"/>
        <v>318.1888994863387</v>
      </c>
      <c r="H224" s="274">
        <f t="shared" si="57"/>
        <v>284.48489176781629</v>
      </c>
      <c r="I224" s="274">
        <f t="shared" si="57"/>
        <v>282.71380712964776</v>
      </c>
      <c r="J224" s="274">
        <f t="shared" si="57"/>
        <v>293.14576251945647</v>
      </c>
      <c r="K224" s="274">
        <f t="shared" si="57"/>
        <v>283.90808960018927</v>
      </c>
      <c r="L224" s="274">
        <f t="shared" si="57"/>
        <v>291.49454199001673</v>
      </c>
      <c r="M224" s="274">
        <f t="shared" si="57"/>
        <v>243.94543761084446</v>
      </c>
      <c r="N224" s="274">
        <f t="shared" si="57"/>
        <v>256.88254042821177</v>
      </c>
      <c r="O224" s="274">
        <f t="shared" si="57"/>
        <v>236.6904624152279</v>
      </c>
      <c r="P224" s="274">
        <f t="shared" si="57"/>
        <v>249.48788934578505</v>
      </c>
      <c r="Q224" s="274">
        <f t="shared" si="57"/>
        <v>260.82758143553974</v>
      </c>
      <c r="R224" s="274">
        <f t="shared" si="57"/>
        <v>265.68466512877814</v>
      </c>
      <c r="S224" s="274">
        <f t="shared" si="57"/>
        <v>268.17211403200844</v>
      </c>
      <c r="T224" s="274">
        <f t="shared" si="57"/>
        <v>287.81973790068071</v>
      </c>
      <c r="U224" s="274">
        <f t="shared" si="57"/>
        <v>280.30115190661866</v>
      </c>
      <c r="V224" s="274">
        <f t="shared" si="57"/>
        <v>272.32039084494727</v>
      </c>
      <c r="W224" s="274">
        <f t="shared" si="57"/>
        <v>287.87825098586234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0.57206472324234203</v>
      </c>
      <c r="C225" s="275">
        <f>IF(C$6=0,0,C$6/NFM!C$11*1000)</f>
        <v>0.56900846416859585</v>
      </c>
      <c r="D225" s="275">
        <f>IF(D$6=0,0,D$6/NFM!D$11*1000)</f>
        <v>0.5549618878953102</v>
      </c>
      <c r="E225" s="275">
        <f>IF(E$6=0,0,E$6/NFM!E$11*1000)</f>
        <v>0.53406755402890105</v>
      </c>
      <c r="F225" s="275">
        <f>IF(F$6=0,0,F$6/NFM!F$11*1000)</f>
        <v>0.46601369233224649</v>
      </c>
      <c r="G225" s="275">
        <f>IF(G$6=0,0,G$6/NFM!G$11*1000)</f>
        <v>0.47728334922931021</v>
      </c>
      <c r="H225" s="275">
        <f>IF(H$6=0,0,H$6/NFM!H$11*1000)</f>
        <v>0.42672733765133802</v>
      </c>
      <c r="I225" s="275">
        <f>IF(I$6=0,0,I$6/NFM!I$11*1000)</f>
        <v>0.42407071069428925</v>
      </c>
      <c r="J225" s="275">
        <f>IF(J$6=0,0,J$6/NFM!J$11*1000)</f>
        <v>0.43971864377875441</v>
      </c>
      <c r="K225" s="275">
        <f>IF(K$6=0,0,K$6/NFM!K$11*1000)</f>
        <v>0.42586213439970277</v>
      </c>
      <c r="L225" s="275">
        <f>IF(L$6=0,0,L$6/NFM!L$11*1000)</f>
        <v>0.43724181298467463</v>
      </c>
      <c r="M225" s="275">
        <f>IF(M$6=0,0,M$6/NFM!M$11*1000)</f>
        <v>0.36591815641610959</v>
      </c>
      <c r="N225" s="275">
        <f>IF(N$6=0,0,N$6/NFM!N$11*1000)</f>
        <v>0.38532381064210752</v>
      </c>
      <c r="O225" s="275">
        <f>IF(O$6=0,0,O$6/NFM!O$11*1000)</f>
        <v>0.35503569362269966</v>
      </c>
      <c r="P225" s="275">
        <f>IF(P$6=0,0,P$6/NFM!P$11*1000)</f>
        <v>0.37423183401848509</v>
      </c>
      <c r="Q225" s="275">
        <f>IF(Q$6=0,0,Q$6/NFM!Q$11*1000)</f>
        <v>0.39124137215307853</v>
      </c>
      <c r="R225" s="275">
        <f>IF(R$6=0,0,R$6/NFM!R$11*1000)</f>
        <v>0.39852699769281669</v>
      </c>
      <c r="S225" s="275">
        <f>IF(S$6=0,0,S$6/NFM!S$11*1000)</f>
        <v>0.40225817104780776</v>
      </c>
      <c r="T225" s="275">
        <f>IF(T$6=0,0,T$6/NFM!T$11*1000)</f>
        <v>0.4317296068507811</v>
      </c>
      <c r="U225" s="275">
        <f>IF(U$6=0,0,U$6/NFM!U$11*1000)</f>
        <v>0.42045172785977708</v>
      </c>
      <c r="V225" s="275">
        <f>IF(V$6=0,0,V$6/NFM!V$11*1000)</f>
        <v>0.40848058626710948</v>
      </c>
      <c r="W225" s="275">
        <f>IF(W$6=0,0,W$6/NFM!W$11*1000)</f>
        <v>0.43181737647859814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0.28603236162117102</v>
      </c>
      <c r="C226" s="276">
        <f>IF(C$7=0,0,C$7/NFM!C$11*1000)</f>
        <v>0.28450423208429787</v>
      </c>
      <c r="D226" s="276">
        <f>IF(D$7=0,0,D$7/NFM!D$11*1000)</f>
        <v>0.2774809439476551</v>
      </c>
      <c r="E226" s="276">
        <f>IF(E$7=0,0,E$7/NFM!E$11*1000)</f>
        <v>0.26703377701445058</v>
      </c>
      <c r="F226" s="276">
        <f>IF(F$7=0,0,F$7/NFM!F$11*1000)</f>
        <v>0.23300684616612327</v>
      </c>
      <c r="G226" s="276">
        <f>IF(G$7=0,0,G$7/NFM!G$11*1000)</f>
        <v>0.23864167461465516</v>
      </c>
      <c r="H226" s="276">
        <f>IF(H$7=0,0,H$7/NFM!H$11*1000)</f>
        <v>0.21336366882566901</v>
      </c>
      <c r="I226" s="276">
        <f>IF(I$7=0,0,I$7/NFM!I$11*1000)</f>
        <v>0.2120353553471446</v>
      </c>
      <c r="J226" s="276">
        <f>IF(J$7=0,0,J$7/NFM!J$11*1000)</f>
        <v>0.21985932188937721</v>
      </c>
      <c r="K226" s="276">
        <f>IF(K$7=0,0,K$7/NFM!K$11*1000)</f>
        <v>0.21293106719985139</v>
      </c>
      <c r="L226" s="276">
        <f>IF(L$7=0,0,L$7/NFM!L$11*1000)</f>
        <v>0.21862090649233734</v>
      </c>
      <c r="M226" s="276">
        <f>IF(M$7=0,0,M$7/NFM!M$11*1000)</f>
        <v>0.18295907820805482</v>
      </c>
      <c r="N226" s="276">
        <f>IF(N$7=0,0,N$7/NFM!N$11*1000)</f>
        <v>0.19266190532105387</v>
      </c>
      <c r="O226" s="276">
        <f>IF(O$7=0,0,O$7/NFM!O$11*1000)</f>
        <v>0.17751784681134986</v>
      </c>
      <c r="P226" s="276">
        <f>IF(P$7=0,0,P$7/NFM!P$11*1000)</f>
        <v>0.18711591700924263</v>
      </c>
      <c r="Q226" s="276">
        <f>IF(Q$7=0,0,Q$7/NFM!Q$11*1000)</f>
        <v>0.19562068607653929</v>
      </c>
      <c r="R226" s="276">
        <f>IF(R$7=0,0,R$7/NFM!R$11*1000)</f>
        <v>0.19926349884640834</v>
      </c>
      <c r="S226" s="276">
        <f>IF(S$7=0,0,S$7/NFM!S$11*1000)</f>
        <v>0.20112908552390391</v>
      </c>
      <c r="T226" s="276">
        <f>IF(T$7=0,0,T$7/NFM!T$11*1000)</f>
        <v>0.21586480342539049</v>
      </c>
      <c r="U226" s="276">
        <f>IF(U$7=0,0,U$7/NFM!U$11*1000)</f>
        <v>0.2102258639298886</v>
      </c>
      <c r="V226" s="276">
        <f>IF(V$7=0,0,V$7/NFM!V$11*1000)</f>
        <v>0.20424029313355468</v>
      </c>
      <c r="W226" s="276">
        <f>IF(W$7=0,0,W$7/NFM!W$11*1000)</f>
        <v>0.21590868823929907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7.2461531610696603</v>
      </c>
      <c r="C227" s="276">
        <f>IF(C$8=0,0,C$8/NFM!C$11*1000)</f>
        <v>7.2074405461355422</v>
      </c>
      <c r="D227" s="276">
        <f>IF(D$8=0,0,D$8/NFM!D$11*1000)</f>
        <v>7.0295172466739242</v>
      </c>
      <c r="E227" s="276">
        <f>IF(E$8=0,0,E$8/NFM!E$11*1000)</f>
        <v>6.7648556843660765</v>
      </c>
      <c r="F227" s="276">
        <f>IF(F$8=0,0,F$8/NFM!F$11*1000)</f>
        <v>5.9028401028751176</v>
      </c>
      <c r="G227" s="276">
        <f>IF(G$8=0,0,G$8/NFM!G$11*1000)</f>
        <v>6.0455890902379252</v>
      </c>
      <c r="H227" s="276">
        <f>IF(H$8=0,0,H$8/NFM!H$11*1000)</f>
        <v>5.4052129435836118</v>
      </c>
      <c r="I227" s="276">
        <f>IF(I$8=0,0,I$8/NFM!I$11*1000)</f>
        <v>5.3715623354609923</v>
      </c>
      <c r="J227" s="276">
        <f>IF(J$8=0,0,J$8/NFM!J$11*1000)</f>
        <v>5.5697694878642174</v>
      </c>
      <c r="K227" s="276">
        <f>IF(K$8=0,0,K$8/NFM!K$11*1000)</f>
        <v>5.39425370239623</v>
      </c>
      <c r="L227" s="276">
        <f>IF(L$8=0,0,L$8/NFM!L$11*1000)</f>
        <v>5.5383962978058747</v>
      </c>
      <c r="M227" s="276">
        <f>IF(M$8=0,0,M$8/NFM!M$11*1000)</f>
        <v>4.6349633146040512</v>
      </c>
      <c r="N227" s="276">
        <f>IF(N$8=0,0,N$8/NFM!N$11*1000)</f>
        <v>4.8807682681333588</v>
      </c>
      <c r="O227" s="276">
        <f>IF(O$8=0,0,O$8/NFM!O$11*1000)</f>
        <v>4.4971187858875261</v>
      </c>
      <c r="P227" s="276">
        <f>IF(P$8=0,0,P$8/NFM!P$11*1000)</f>
        <v>4.7402698975674742</v>
      </c>
      <c r="Q227" s="276">
        <f>IF(Q$8=0,0,Q$8/NFM!Q$11*1000)</f>
        <v>4.9557240472723247</v>
      </c>
      <c r="R227" s="276">
        <f>IF(R$8=0,0,R$8/NFM!R$11*1000)</f>
        <v>5.048008637442341</v>
      </c>
      <c r="S227" s="276">
        <f>IF(S$8=0,0,S$8/NFM!S$11*1000)</f>
        <v>5.0952701666055589</v>
      </c>
      <c r="T227" s="276">
        <f>IF(T$8=0,0,T$8/NFM!T$11*1000)</f>
        <v>5.4685750201098893</v>
      </c>
      <c r="U227" s="276">
        <f>IF(U$8=0,0,U$8/NFM!U$11*1000)</f>
        <v>5.325721886223838</v>
      </c>
      <c r="V227" s="276">
        <f>IF(V$8=0,0,V$8/NFM!V$11*1000)</f>
        <v>5.1740874260500469</v>
      </c>
      <c r="W227" s="276">
        <f>IF(W$8=0,0,W$8/NFM!W$11*1000)</f>
        <v>5.4696867687289084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0.19068824108078128</v>
      </c>
      <c r="C228" s="276">
        <f>IF(C$9=0,0,C$9/NFM!C$11*1000)</f>
        <v>0.18966948805619929</v>
      </c>
      <c r="D228" s="276">
        <f>IF(D$9=0,0,D$9/NFM!D$11*1000)</f>
        <v>0.18498729596510405</v>
      </c>
      <c r="E228" s="276">
        <f>IF(E$9=0,0,E$9/NFM!E$11*1000)</f>
        <v>0.17802251800963437</v>
      </c>
      <c r="F228" s="276">
        <f>IF(F$9=0,0,F$9/NFM!F$11*1000)</f>
        <v>0.15533789744408263</v>
      </c>
      <c r="G228" s="276">
        <f>IF(G$9=0,0,G$9/NFM!G$11*1000)</f>
        <v>0.15909444974310399</v>
      </c>
      <c r="H228" s="276">
        <f>IF(H$9=0,0,H$9/NFM!H$11*1000)</f>
        <v>0.14224244588377985</v>
      </c>
      <c r="I228" s="276">
        <f>IF(I$9=0,0,I$9/NFM!I$11*1000)</f>
        <v>0.14135690356476355</v>
      </c>
      <c r="J228" s="276">
        <f>IF(J$9=0,0,J$9/NFM!J$11*1000)</f>
        <v>0.14657288125958523</v>
      </c>
      <c r="K228" s="276">
        <f>IF(K$9=0,0,K$9/NFM!K$11*1000)</f>
        <v>0.14195404479990145</v>
      </c>
      <c r="L228" s="276">
        <f>IF(L$9=0,0,L$9/NFM!L$11*1000)</f>
        <v>0.14574727099489204</v>
      </c>
      <c r="M228" s="276">
        <f>IF(M$9=0,0,M$9/NFM!M$11*1000)</f>
        <v>0.12197271880537028</v>
      </c>
      <c r="N228" s="276">
        <f>IF(N$9=0,0,N$9/NFM!N$11*1000)</f>
        <v>0.12844127021403628</v>
      </c>
      <c r="O228" s="276">
        <f>IF(O$9=0,0,O$9/NFM!O$11*1000)</f>
        <v>0.11834523120756697</v>
      </c>
      <c r="P228" s="276">
        <f>IF(P$9=0,0,P$9/NFM!P$11*1000)</f>
        <v>0.1247439446728288</v>
      </c>
      <c r="Q228" s="276">
        <f>IF(Q$9=0,0,Q$9/NFM!Q$11*1000)</f>
        <v>0.13041379071769335</v>
      </c>
      <c r="R228" s="276">
        <f>IF(R$9=0,0,R$9/NFM!R$11*1000)</f>
        <v>0.13284233256427266</v>
      </c>
      <c r="S228" s="276">
        <f>IF(S$9=0,0,S$9/NFM!S$11*1000)</f>
        <v>0.13408605701593637</v>
      </c>
      <c r="T228" s="276">
        <f>IF(T$9=0,0,T$9/NFM!T$11*1000)</f>
        <v>0.14390986895026081</v>
      </c>
      <c r="U228" s="276">
        <f>IF(U$9=0,0,U$9/NFM!U$11*1000)</f>
        <v>0.14015057595325947</v>
      </c>
      <c r="V228" s="276">
        <f>IF(V$9=0,0,V$9/NFM!V$11*1000)</f>
        <v>0.13616019542237026</v>
      </c>
      <c r="W228" s="276">
        <f>IF(W$9=0,0,W$9/NFM!W$11*1000)</f>
        <v>0.14393912549286653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0.87839780924264876</v>
      </c>
      <c r="C229" s="277">
        <f>IF(C$10=0,0,C$10/NFM!C$11*1000)</f>
        <v>0.87706664735576212</v>
      </c>
      <c r="D229" s="277">
        <f>IF(D$10=0,0,D$10/NFM!D$11*1000)</f>
        <v>0.85660180901353855</v>
      </c>
      <c r="E229" s="277">
        <f>IF(E$10=0,0,E$10/NFM!E$11*1000)</f>
        <v>0.75253728840563638</v>
      </c>
      <c r="F229" s="277">
        <f>IF(F$10=0,0,F$10/NFM!F$11*1000)</f>
        <v>0.66381012703718056</v>
      </c>
      <c r="G229" s="277">
        <f>IF(G$10=0,0,G$10/NFM!G$11*1000)</f>
        <v>0.68645178827551134</v>
      </c>
      <c r="H229" s="277">
        <f>IF(H$10=0,0,H$10/NFM!H$11*1000)</f>
        <v>0.68467146485033747</v>
      </c>
      <c r="I229" s="277">
        <f>IF(I$10=0,0,I$10/NFM!I$11*1000)</f>
        <v>0.6802214121788932</v>
      </c>
      <c r="J229" s="277">
        <f>IF(J$10=0,0,J$10/NFM!J$11*1000)</f>
        <v>0.65977259028642443</v>
      </c>
      <c r="K229" s="277">
        <f>IF(K$10=0,0,K$10/NFM!K$11*1000)</f>
        <v>0.64961533019931939</v>
      </c>
      <c r="L229" s="277">
        <f>IF(L$10=0,0,L$10/NFM!L$11*1000)</f>
        <v>0.66687963587248256</v>
      </c>
      <c r="M229" s="277">
        <f>IF(M$10=0,0,M$10/NFM!M$11*1000)</f>
        <v>0.59604403006244933</v>
      </c>
      <c r="N229" s="277">
        <f>IF(N$10=0,0,N$10/NFM!N$11*1000)</f>
        <v>0.62568792311673782</v>
      </c>
      <c r="O229" s="277">
        <f>IF(O$10=0,0,O$10/NFM!O$11*1000)</f>
        <v>0.57610491236909678</v>
      </c>
      <c r="P229" s="277">
        <f>IF(P$10=0,0,P$10/NFM!P$11*1000)</f>
        <v>0.60057133843277488</v>
      </c>
      <c r="Q229" s="277">
        <f>IF(Q$10=0,0,Q$10/NFM!Q$11*1000)</f>
        <v>0.62094871722647538</v>
      </c>
      <c r="R229" s="277">
        <f>IF(R$10=0,0,R$10/NFM!R$11*1000)</f>
        <v>0.62895282758563942</v>
      </c>
      <c r="S229" s="277">
        <f>IF(S$10=0,0,S$10/NFM!S$11*1000)</f>
        <v>0.64397813986538521</v>
      </c>
      <c r="T229" s="277">
        <f>IF(T$10=0,0,T$10/NFM!T$11*1000)</f>
        <v>0.7338426998726163</v>
      </c>
      <c r="U229" s="277">
        <f>IF(U$10=0,0,U$10/NFM!U$11*1000)</f>
        <v>0.70865551014126471</v>
      </c>
      <c r="V229" s="277">
        <f>IF(V$10=0,0,V$10/NFM!V$11*1000)</f>
        <v>0.67319575584029112</v>
      </c>
      <c r="W229" s="277">
        <f>IF(W$10=0,0,W$10/NFM!W$11*1000)</f>
        <v>0.73264285013395336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222.15369432275784</v>
      </c>
      <c r="C230" s="278">
        <f>IF(C$16=0,0,C$16/NFM!C$11*1000)</f>
        <v>220.39460492117456</v>
      </c>
      <c r="D230" s="278">
        <f>IF(D$16=0,0,D$16/NFM!D$11*1000)</f>
        <v>214.74749796504511</v>
      </c>
      <c r="E230" s="278">
        <f>IF(E$16=0,0,E$16/NFM!E$11*1000)</f>
        <v>219.27061498532919</v>
      </c>
      <c r="F230" s="278">
        <f>IF(F$16=0,0,F$16/NFM!F$11*1000)</f>
        <v>189.97095329614274</v>
      </c>
      <c r="G230" s="278">
        <f>IF(G$16=0,0,G$16/NFM!G$11*1000)</f>
        <v>193.4572879892126</v>
      </c>
      <c r="H230" s="278">
        <f>IF(H$16=0,0,H$16/NFM!H$11*1000)</f>
        <v>160.93654931478221</v>
      </c>
      <c r="I230" s="278">
        <f>IF(I$16=0,0,I$16/NFM!I$11*1000)</f>
        <v>159.96907881433333</v>
      </c>
      <c r="J230" s="278">
        <f>IF(J$16=0,0,J$16/NFM!J$11*1000)</f>
        <v>173.60393062043084</v>
      </c>
      <c r="K230" s="278">
        <f>IF(K$16=0,0,K$16/NFM!K$11*1000)</f>
        <v>166.38097102849187</v>
      </c>
      <c r="L230" s="278">
        <f>IF(L$16=0,0,L$16/NFM!L$11*1000)</f>
        <v>170.8381372975862</v>
      </c>
      <c r="M230" s="278">
        <f>IF(M$16=0,0,M$16/NFM!M$11*1000)</f>
        <v>136.53835160068368</v>
      </c>
      <c r="N230" s="278">
        <f>IF(N$16=0,0,N$16/NFM!N$11*1000)</f>
        <v>144.09182953914691</v>
      </c>
      <c r="O230" s="278">
        <f>IF(O$16=0,0,O$16/NFM!O$11*1000)</f>
        <v>132.83344072621168</v>
      </c>
      <c r="P230" s="278">
        <f>IF(P$16=0,0,P$16/NFM!P$11*1000)</f>
        <v>141.1150651625284</v>
      </c>
      <c r="Q230" s="278">
        <f>IF(Q$16=0,0,Q$16/NFM!Q$11*1000)</f>
        <v>148.72302634903863</v>
      </c>
      <c r="R230" s="278">
        <f>IF(R$16=0,0,R$16/NFM!R$11*1000)</f>
        <v>152.09866672175997</v>
      </c>
      <c r="S230" s="278">
        <f>IF(S$16=0,0,S$16/NFM!S$11*1000)</f>
        <v>151.97731721056726</v>
      </c>
      <c r="T230" s="278">
        <f>IF(T$16=0,0,T$16/NFM!T$11*1000)</f>
        <v>162.07519104990291</v>
      </c>
      <c r="U230" s="278">
        <f>IF(U$16=0,0,U$16/NFM!U$11*1000)</f>
        <v>157.61196599133953</v>
      </c>
      <c r="V230" s="278">
        <f>IF(V$16=0,0,V$16/NFM!V$11*1000)</f>
        <v>155.62216132682153</v>
      </c>
      <c r="W230" s="278">
        <f>IF(W$16=0,0,W$16/NFM!W$11*1000)</f>
        <v>161.43078168020659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150.0494515427761</v>
      </c>
      <c r="C231" s="279">
        <f>IF(C$27=0,0,C$27/NFM!C$11*1000)</f>
        <v>149.81668181362448</v>
      </c>
      <c r="D231" s="279">
        <f>IF(D$27=0,0,D$27/NFM!D$11*1000)</f>
        <v>146.32354478183086</v>
      </c>
      <c r="E231" s="279">
        <f>IF(E$27=0,0,E$27/NFM!E$11*1000)</f>
        <v>128.27790421236276</v>
      </c>
      <c r="F231" s="279">
        <f>IF(F$27=0,0,F$27/NFM!F$11*1000)</f>
        <v>113.28383292642233</v>
      </c>
      <c r="G231" s="279">
        <f>IF(G$27=0,0,G$27/NFM!G$11*1000)</f>
        <v>117.12455114502558</v>
      </c>
      <c r="H231" s="279">
        <f>IF(H$27=0,0,H$27/NFM!H$11*1000)</f>
        <v>116.67612459223933</v>
      </c>
      <c r="I231" s="279">
        <f>IF(I$27=0,0,I$27/NFM!I$11*1000)</f>
        <v>115.91548159806831</v>
      </c>
      <c r="J231" s="279">
        <f>IF(J$27=0,0,J$27/NFM!J$11*1000)</f>
        <v>112.50613897394724</v>
      </c>
      <c r="K231" s="279">
        <f>IF(K$27=0,0,K$27/NFM!K$11*1000)</f>
        <v>110.70250229270242</v>
      </c>
      <c r="L231" s="279">
        <f>IF(L$27=0,0,L$27/NFM!L$11*1000)</f>
        <v>113.64951876828026</v>
      </c>
      <c r="M231" s="279">
        <f>IF(M$27=0,0,M$27/NFM!M$11*1000)</f>
        <v>101.50522871206472</v>
      </c>
      <c r="N231" s="279">
        <f>IF(N$27=0,0,N$27/NFM!N$11*1000)</f>
        <v>106.57782771163754</v>
      </c>
      <c r="O231" s="279">
        <f>IF(O$27=0,0,O$27/NFM!O$11*1000)</f>
        <v>98.132899219117974</v>
      </c>
      <c r="P231" s="279">
        <f>IF(P$27=0,0,P$27/NFM!P$11*1000)</f>
        <v>102.34589125155587</v>
      </c>
      <c r="Q231" s="279">
        <f>IF(Q$27=0,0,Q$27/NFM!Q$11*1000)</f>
        <v>105.81060647305497</v>
      </c>
      <c r="R231" s="279">
        <f>IF(R$27=0,0,R$27/NFM!R$11*1000)</f>
        <v>107.17840411288668</v>
      </c>
      <c r="S231" s="279">
        <f>IF(S$27=0,0,S$27/NFM!S$11*1000)</f>
        <v>109.71807520138259</v>
      </c>
      <c r="T231" s="279">
        <f>IF(T$27=0,0,T$27/NFM!T$11*1000)</f>
        <v>118.75062485156884</v>
      </c>
      <c r="U231" s="279">
        <f>IF(U$27=0,0,U$27/NFM!U$11*1000)</f>
        <v>115.88398035117106</v>
      </c>
      <c r="V231" s="279">
        <f>IF(V$27=0,0,V$27/NFM!V$11*1000)</f>
        <v>110.10206526141238</v>
      </c>
      <c r="W231" s="279">
        <f>IF(W$27=0,0,W$27/NFM!W$11*1000)</f>
        <v>119.45347449658212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1309.3925887554806</v>
      </c>
      <c r="C233" s="274">
        <f t="shared" si="58"/>
        <v>1311.6681822078399</v>
      </c>
      <c r="D233" s="274">
        <f t="shared" si="58"/>
        <v>1279.2882646373534</v>
      </c>
      <c r="E233" s="274">
        <f t="shared" si="58"/>
        <v>1266.848482055058</v>
      </c>
      <c r="F233" s="274">
        <f t="shared" si="58"/>
        <v>1231.1239321547819</v>
      </c>
      <c r="G233" s="274">
        <f t="shared" si="58"/>
        <v>1275.5076922241356</v>
      </c>
      <c r="H233" s="274">
        <f t="shared" si="58"/>
        <v>1168.2110530267335</v>
      </c>
      <c r="I233" s="274">
        <f t="shared" si="58"/>
        <v>1170.9618788774815</v>
      </c>
      <c r="J233" s="274">
        <f t="shared" si="58"/>
        <v>1214.1696097189201</v>
      </c>
      <c r="K233" s="274">
        <f t="shared" si="58"/>
        <v>1175.908433344749</v>
      </c>
      <c r="L233" s="274">
        <f t="shared" si="58"/>
        <v>1219.5930928428972</v>
      </c>
      <c r="M233" s="274">
        <f t="shared" si="58"/>
        <v>1146.4834617984166</v>
      </c>
      <c r="N233" s="274">
        <f t="shared" si="58"/>
        <v>1207.2846580370551</v>
      </c>
      <c r="O233" s="274">
        <f t="shared" si="58"/>
        <v>1112.3868656128348</v>
      </c>
      <c r="P233" s="274">
        <f t="shared" si="58"/>
        <v>1130.8754153683331</v>
      </c>
      <c r="Q233" s="274">
        <f t="shared" si="58"/>
        <v>1182.2758221607323</v>
      </c>
      <c r="R233" s="274">
        <f t="shared" si="58"/>
        <v>1204.2919470855652</v>
      </c>
      <c r="S233" s="274">
        <f t="shared" si="58"/>
        <v>1215.5670226775092</v>
      </c>
      <c r="T233" s="274">
        <f t="shared" si="58"/>
        <v>1240.3673849787328</v>
      </c>
      <c r="U233" s="274">
        <f t="shared" si="58"/>
        <v>1207.9658237925069</v>
      </c>
      <c r="V233" s="274">
        <f t="shared" si="58"/>
        <v>1173.5725059456906</v>
      </c>
      <c r="W233" s="274">
        <f t="shared" si="58"/>
        <v>1240.619548791344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1.5049420175109816</v>
      </c>
      <c r="C234" s="275">
        <f>IF(C$35=0,0,C$35/NFM!C$13*1000)</f>
        <v>1.5075574563263023</v>
      </c>
      <c r="D234" s="275">
        <f>IF(D$35=0,0,D$35/NFM!D$13*1000)</f>
        <v>1.4703418046615728</v>
      </c>
      <c r="E234" s="275">
        <f>IF(E$35=0,0,E$35/NFM!E$13*1000)</f>
        <v>1.4560442199208459</v>
      </c>
      <c r="F234" s="275">
        <f>IF(F$35=0,0,F$35/NFM!F$13*1000)</f>
        <v>1.4149844364280462</v>
      </c>
      <c r="G234" s="275">
        <f>IF(G$35=0,0,G$35/NFM!G$13*1000)</f>
        <v>1.4659966278797094</v>
      </c>
      <c r="H234" s="275">
        <f>IF(H$35=0,0,H$35/NFM!H$13*1000)</f>
        <v>1.3426759202084146</v>
      </c>
      <c r="I234" s="275">
        <f>IF(I$35=0,0,I$35/NFM!I$13*1000)</f>
        <v>1.3458375643481011</v>
      </c>
      <c r="J234" s="275">
        <f>IF(J$35=0,0,J$35/NFM!J$13*1000)</f>
        <v>1.3954980941109885</v>
      </c>
      <c r="K234" s="275">
        <f>IF(K$35=0,0,K$35/NFM!K$13*1000)</f>
        <v>1.3515228551655691</v>
      </c>
      <c r="L234" s="275">
        <f>IF(L$35=0,0,L$35/NFM!L$13*1000)</f>
        <v>1.4017315398358907</v>
      </c>
      <c r="M234" s="275">
        <f>IF(M$35=0,0,M$35/NFM!M$13*1000)</f>
        <v>1.3177034518591362</v>
      </c>
      <c r="N234" s="275">
        <f>IF(N$35=0,0,N$35/NFM!N$13*1000)</f>
        <v>1.387584918823634</v>
      </c>
      <c r="O234" s="275">
        <f>IF(O$35=0,0,O$35/NFM!O$13*1000)</f>
        <v>1.2785147465811952</v>
      </c>
      <c r="P234" s="275">
        <f>IF(P$35=0,0,P$35/NFM!P$13*1000)</f>
        <v>1.2997644432794713</v>
      </c>
      <c r="Q234" s="275">
        <f>IF(Q$35=0,0,Q$35/NFM!Q$13*1000)</f>
        <v>1.3588411728740748</v>
      </c>
      <c r="R234" s="275">
        <f>IF(R$35=0,0,R$35/NFM!R$13*1000)</f>
        <v>1.3841452655863593</v>
      </c>
      <c r="S234" s="275">
        <f>IF(S$35=0,0,S$35/NFM!S$13*1000)</f>
        <v>1.3971042017786204</v>
      </c>
      <c r="T234" s="275">
        <f>IF(T$35=0,0,T$35/NFM!T$13*1000)</f>
        <v>1.4256083399548045</v>
      </c>
      <c r="U234" s="275">
        <f>IF(U$35=0,0,U$35/NFM!U$13*1000)</f>
        <v>1.3883678123382548</v>
      </c>
      <c r="V234" s="275">
        <f>IF(V$35=0,0,V$35/NFM!V$13*1000)</f>
        <v>1.3488380719126842</v>
      </c>
      <c r="W234" s="275">
        <f>IF(W$35=0,0,W$35/NFM!W$13*1000)</f>
        <v>1.4258981628238032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0.69938600688477748</v>
      </c>
      <c r="C235" s="276">
        <f>IF(C$36=0,0,C$36/NFM!C$13*1000)</f>
        <v>0.70060146986475591</v>
      </c>
      <c r="D235" s="276">
        <f>IF(D$36=0,0,D$36/NFM!D$13*1000)</f>
        <v>0.68330638094534524</v>
      </c>
      <c r="E235" s="276">
        <f>IF(E$36=0,0,E$36/NFM!E$13*1000)</f>
        <v>0.6766619185118673</v>
      </c>
      <c r="F235" s="276">
        <f>IF(F$36=0,0,F$36/NFM!F$13*1000)</f>
        <v>0.65758036075984405</v>
      </c>
      <c r="G235" s="276">
        <f>IF(G$36=0,0,G$36/NFM!G$13*1000)</f>
        <v>0.68128706338804657</v>
      </c>
      <c r="H235" s="276">
        <f>IF(H$36=0,0,H$36/NFM!H$13*1000)</f>
        <v>0.62397669773882514</v>
      </c>
      <c r="I235" s="276">
        <f>IF(I$36=0,0,I$36/NFM!I$13*1000)</f>
        <v>0.62544599665155187</v>
      </c>
      <c r="J235" s="276">
        <f>IF(J$36=0,0,J$36/NFM!J$13*1000)</f>
        <v>0.64852454665980519</v>
      </c>
      <c r="K235" s="276">
        <f>IF(K$36=0,0,K$36/NFM!K$13*1000)</f>
        <v>0.62808810033165563</v>
      </c>
      <c r="L235" s="276">
        <f>IF(L$36=0,0,L$36/NFM!L$13*1000)</f>
        <v>0.65142139229501617</v>
      </c>
      <c r="M235" s="276">
        <f>IF(M$36=0,0,M$36/NFM!M$13*1000)</f>
        <v>0.61237133705539859</v>
      </c>
      <c r="N235" s="276">
        <f>IF(N$36=0,0,N$36/NFM!N$13*1000)</f>
        <v>0.64484708666360169</v>
      </c>
      <c r="O235" s="276">
        <f>IF(O$36=0,0,O$36/NFM!O$13*1000)</f>
        <v>0.59415931839925551</v>
      </c>
      <c r="P235" s="276">
        <f>IF(P$36=0,0,P$36/NFM!P$13*1000)</f>
        <v>0.60403460950575238</v>
      </c>
      <c r="Q235" s="276">
        <f>IF(Q$36=0,0,Q$36/NFM!Q$13*1000)</f>
        <v>0.6314891144170558</v>
      </c>
      <c r="R235" s="276">
        <f>IF(R$36=0,0,R$36/NFM!R$13*1000)</f>
        <v>0.64324858963534748</v>
      </c>
      <c r="S235" s="276">
        <f>IF(S$36=0,0,S$36/NFM!S$13*1000)</f>
        <v>0.64927094699631094</v>
      </c>
      <c r="T235" s="276">
        <f>IF(T$36=0,0,T$36/NFM!T$13*1000)</f>
        <v>0.66251756722936439</v>
      </c>
      <c r="U235" s="276">
        <f>IF(U$36=0,0,U$36/NFM!U$13*1000)</f>
        <v>0.6452109178030313</v>
      </c>
      <c r="V235" s="276">
        <f>IF(V$36=0,0,V$36/NFM!V$13*1000)</f>
        <v>0.6268404111737087</v>
      </c>
      <c r="W235" s="276">
        <f>IF(W$36=0,0,W$36/NFM!W$13*1000)</f>
        <v>0.66265225551415863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20.509493861625593</v>
      </c>
      <c r="C236" s="276">
        <f>IF(C$37=0,0,C$37/NFM!C$13*1000)</f>
        <v>20.545137312140039</v>
      </c>
      <c r="D236" s="276">
        <f>IF(D$37=0,0,D$37/NFM!D$13*1000)</f>
        <v>20.037958849120894</v>
      </c>
      <c r="E236" s="276">
        <f>IF(E$37=0,0,E$37/NFM!E$13*1000)</f>
        <v>19.843109995767058</v>
      </c>
      <c r="F236" s="276">
        <f>IF(F$37=0,0,F$37/NFM!F$13*1000)</f>
        <v>19.283543336250155</v>
      </c>
      <c r="G236" s="276">
        <f>IF(G$37=0,0,G$37/NFM!G$13*1000)</f>
        <v>19.97874236403484</v>
      </c>
      <c r="H236" s="276">
        <f>IF(H$37=0,0,H$37/NFM!H$13*1000)</f>
        <v>18.298115956129209</v>
      </c>
      <c r="I236" s="276">
        <f>IF(I$37=0,0,I$37/NFM!I$13*1000)</f>
        <v>18.341203145084698</v>
      </c>
      <c r="J236" s="276">
        <f>IF(J$37=0,0,J$37/NFM!J$13*1000)</f>
        <v>19.017981597999128</v>
      </c>
      <c r="K236" s="276">
        <f>IF(K$37=0,0,K$37/NFM!K$13*1000)</f>
        <v>18.418682832518279</v>
      </c>
      <c r="L236" s="276">
        <f>IF(L$37=0,0,L$37/NFM!L$13*1000)</f>
        <v>19.102931592978411</v>
      </c>
      <c r="M236" s="276">
        <f>IF(M$37=0,0,M$37/NFM!M$13*1000)</f>
        <v>17.95778876720119</v>
      </c>
      <c r="N236" s="276">
        <f>IF(N$37=0,0,N$37/NFM!N$13*1000)</f>
        <v>18.910140087765811</v>
      </c>
      <c r="O236" s="276">
        <f>IF(O$37=0,0,O$37/NFM!O$13*1000)</f>
        <v>17.423721340688445</v>
      </c>
      <c r="P236" s="276">
        <f>IF(P$37=0,0,P$37/NFM!P$13*1000)</f>
        <v>17.713314241227891</v>
      </c>
      <c r="Q236" s="276">
        <f>IF(Q$37=0,0,Q$37/NFM!Q$13*1000)</f>
        <v>18.518417566729681</v>
      </c>
      <c r="R236" s="276">
        <f>IF(R$37=0,0,R$37/NFM!R$13*1000)</f>
        <v>18.863264164218485</v>
      </c>
      <c r="S236" s="276">
        <f>IF(S$37=0,0,S$37/NFM!S$13*1000)</f>
        <v>19.039869787023765</v>
      </c>
      <c r="T236" s="276">
        <f>IF(T$37=0,0,T$37/NFM!T$13*1000)</f>
        <v>19.428326910390055</v>
      </c>
      <c r="U236" s="276">
        <f>IF(U$37=0,0,U$37/NFM!U$13*1000)</f>
        <v>18.920809435518471</v>
      </c>
      <c r="V236" s="276">
        <f>IF(V$37=0,0,V$37/NFM!V$13*1000)</f>
        <v>18.382094349371322</v>
      </c>
      <c r="W236" s="276">
        <f>IF(W$37=0,0,W$37/NFM!W$13*1000)</f>
        <v>19.432276644189457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0.501647339170327</v>
      </c>
      <c r="C237" s="276">
        <f>IF(C$38=0,0,C$38/NFM!C$13*1000)</f>
        <v>0.5025191521087673</v>
      </c>
      <c r="D237" s="276">
        <f>IF(D$38=0,0,D$38/NFM!D$13*1000)</f>
        <v>0.49011393488719079</v>
      </c>
      <c r="E237" s="276">
        <f>IF(E$38=0,0,E$38/NFM!E$13*1000)</f>
        <v>0.48534807330694851</v>
      </c>
      <c r="F237" s="276">
        <f>IF(F$38=0,0,F$38/NFM!F$13*1000)</f>
        <v>0.47166147880934861</v>
      </c>
      <c r="G237" s="276">
        <f>IF(G$38=0,0,G$38/NFM!G$13*1000)</f>
        <v>0.48866554262656975</v>
      </c>
      <c r="H237" s="276">
        <f>IF(H$38=0,0,H$38/NFM!H$13*1000)</f>
        <v>0.44755864006947144</v>
      </c>
      <c r="I237" s="276">
        <f>IF(I$38=0,0,I$38/NFM!I$13*1000)</f>
        <v>0.44861252144936686</v>
      </c>
      <c r="J237" s="276">
        <f>IF(J$38=0,0,J$38/NFM!J$13*1000)</f>
        <v>0.46516603137032941</v>
      </c>
      <c r="K237" s="276">
        <f>IF(K$38=0,0,K$38/NFM!K$13*1000)</f>
        <v>0.45050761838852305</v>
      </c>
      <c r="L237" s="276">
        <f>IF(L$38=0,0,L$38/NFM!L$13*1000)</f>
        <v>0.4672438466119635</v>
      </c>
      <c r="M237" s="276">
        <f>IF(M$38=0,0,M$38/NFM!M$13*1000)</f>
        <v>0.43923448395304532</v>
      </c>
      <c r="N237" s="276">
        <f>IF(N$38=0,0,N$38/NFM!N$13*1000)</f>
        <v>0.46252830627454461</v>
      </c>
      <c r="O237" s="276">
        <f>IF(O$38=0,0,O$38/NFM!O$13*1000)</f>
        <v>0.42617158219373147</v>
      </c>
      <c r="P237" s="276">
        <f>IF(P$38=0,0,P$38/NFM!P$13*1000)</f>
        <v>0.43325481442649022</v>
      </c>
      <c r="Q237" s="276">
        <f>IF(Q$38=0,0,Q$38/NFM!Q$13*1000)</f>
        <v>0.45294705762469167</v>
      </c>
      <c r="R237" s="276">
        <f>IF(R$38=0,0,R$38/NFM!R$13*1000)</f>
        <v>0.46138175519545277</v>
      </c>
      <c r="S237" s="276">
        <f>IF(S$38=0,0,S$38/NFM!S$13*1000)</f>
        <v>0.46570140059287329</v>
      </c>
      <c r="T237" s="276">
        <f>IF(T$38=0,0,T$38/NFM!T$13*1000)</f>
        <v>0.47520277998493482</v>
      </c>
      <c r="U237" s="276">
        <f>IF(U$38=0,0,U$38/NFM!U$13*1000)</f>
        <v>0.46278927077941812</v>
      </c>
      <c r="V237" s="276">
        <f>IF(V$38=0,0,V$38/NFM!V$13*1000)</f>
        <v>0.44961269063756143</v>
      </c>
      <c r="W237" s="276">
        <f>IF(W$38=0,0,W$38/NFM!W$13*1000)</f>
        <v>0.47529938760793439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2.6435549163676582</v>
      </c>
      <c r="C238" s="277">
        <f>IF(C$39=0,0,C$39/NFM!C$13*1000)</f>
        <v>2.6359563160117561</v>
      </c>
      <c r="D238" s="277">
        <f>IF(D$39=0,0,D$39/NFM!D$13*1000)</f>
        <v>2.5677427639500006</v>
      </c>
      <c r="E238" s="277">
        <f>IF(E$39=0,0,E$39/NFM!E$13*1000)</f>
        <v>2.579207881015372</v>
      </c>
      <c r="F238" s="277">
        <f>IF(F$39=0,0,F$39/NFM!F$13*1000)</f>
        <v>2.4825476779061684</v>
      </c>
      <c r="G238" s="277">
        <f>IF(G$39=0,0,G$39/NFM!G$13*1000)</f>
        <v>2.5780457033019291</v>
      </c>
      <c r="H238" s="277">
        <f>IF(H$39=0,0,H$39/NFM!H$13*1000)</f>
        <v>2.2757446297664541</v>
      </c>
      <c r="I238" s="277">
        <f>IF(I$39=0,0,I$39/NFM!I$13*1000)</f>
        <v>2.2787095570659401</v>
      </c>
      <c r="J238" s="277">
        <f>IF(J$39=0,0,J$39/NFM!J$13*1000)</f>
        <v>2.3988998754232944</v>
      </c>
      <c r="K238" s="277">
        <f>IF(K$39=0,0,K$39/NFM!K$13*1000)</f>
        <v>2.2798190388714668</v>
      </c>
      <c r="L238" s="277">
        <f>IF(L$39=0,0,L$39/NFM!L$13*1000)</f>
        <v>2.3796856361060379</v>
      </c>
      <c r="M238" s="277">
        <f>IF(M$39=0,0,M$39/NFM!M$13*1000)</f>
        <v>2.1804529338912051</v>
      </c>
      <c r="N238" s="277">
        <f>IF(N$39=0,0,N$39/NFM!N$13*1000)</f>
        <v>2.3248430824136852</v>
      </c>
      <c r="O238" s="277">
        <f>IF(O$39=0,0,O$39/NFM!O$13*1000)</f>
        <v>2.1476667202010105</v>
      </c>
      <c r="P238" s="277">
        <f>IF(P$39=0,0,P$39/NFM!P$13*1000)</f>
        <v>2.2110509195410581</v>
      </c>
      <c r="Q238" s="277">
        <f>IF(Q$39=0,0,Q$39/NFM!Q$13*1000)</f>
        <v>2.2935412677345877</v>
      </c>
      <c r="R238" s="277">
        <f>IF(R$39=0,0,R$39/NFM!R$13*1000)</f>
        <v>2.3459261913570786</v>
      </c>
      <c r="S238" s="277">
        <f>IF(S$39=0,0,S$39/NFM!S$13*1000)</f>
        <v>2.3559945288260091</v>
      </c>
      <c r="T238" s="277">
        <f>IF(T$39=0,0,T$39/NFM!T$13*1000)</f>
        <v>2.5251476335467995</v>
      </c>
      <c r="U238" s="277">
        <f>IF(U$39=0,0,U$39/NFM!U$13*1000)</f>
        <v>2.4265719362188305</v>
      </c>
      <c r="V238" s="277">
        <f>IF(V$39=0,0,V$39/NFM!V$13*1000)</f>
        <v>2.3672603964382115</v>
      </c>
      <c r="W238" s="277">
        <f>IF(W$39=0,0,W$39/NFM!W$13*1000)</f>
        <v>2.49621224845608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1088.98717569168</v>
      </c>
      <c r="C239" s="278">
        <f>IF(C$45=0,0,C$45/NFM!C$13*1000)</f>
        <v>1091.9039713876064</v>
      </c>
      <c r="D239" s="278">
        <f>IF(D$45=0,0,D$45/NFM!D$13*1000)</f>
        <v>1065.2287502586983</v>
      </c>
      <c r="E239" s="278">
        <f>IF(E$45=0,0,E$45/NFM!E$13*1000)</f>
        <v>1047.7189575780446</v>
      </c>
      <c r="F239" s="278">
        <f>IF(F$45=0,0,F$45/NFM!F$13*1000)</f>
        <v>1020.27650667656</v>
      </c>
      <c r="G239" s="278">
        <f>IF(G$45=0,0,G$45/NFM!G$13*1000)</f>
        <v>1057.2131073260121</v>
      </c>
      <c r="H239" s="278">
        <f>IF(H$45=0,0,H$45/NFM!H$13*1000)</f>
        <v>979.3369402313233</v>
      </c>
      <c r="I239" s="278">
        <f>IF(I$45=0,0,I$45/NFM!I$13*1000)</f>
        <v>981.79053583888663</v>
      </c>
      <c r="J239" s="278">
        <f>IF(J$45=0,0,J$45/NFM!J$13*1000)</f>
        <v>1012.3507997150924</v>
      </c>
      <c r="K239" s="278">
        <f>IF(K$45=0,0,K$45/NFM!K$13*1000)</f>
        <v>984.21495020576617</v>
      </c>
      <c r="L239" s="278">
        <f>IF(L$45=0,0,L$45/NFM!L$13*1000)</f>
        <v>1019.752154770779</v>
      </c>
      <c r="M239" s="278">
        <f>IF(M$45=0,0,M$45/NFM!M$13*1000)</f>
        <v>965.31145739621081</v>
      </c>
      <c r="N239" s="278">
        <f>IF(N$45=0,0,N$45/NFM!N$13*1000)</f>
        <v>1014.4562842158391</v>
      </c>
      <c r="O239" s="278">
        <f>IF(O$45=0,0,O$45/NFM!O$13*1000)</f>
        <v>934.32085228547533</v>
      </c>
      <c r="P239" s="278">
        <f>IF(P$45=0,0,P$45/NFM!P$13*1000)</f>
        <v>947.51595710981655</v>
      </c>
      <c r="Q239" s="278">
        <f>IF(Q$45=0,0,Q$45/NFM!Q$13*1000)</f>
        <v>991.27985450875599</v>
      </c>
      <c r="R239" s="278">
        <f>IF(R$45=0,0,R$45/NFM!R$13*1000)</f>
        <v>1008.835677439301</v>
      </c>
      <c r="S239" s="278">
        <f>IF(S$45=0,0,S$45/NFM!S$13*1000)</f>
        <v>1019.7480458816326</v>
      </c>
      <c r="T239" s="278">
        <f>IF(T$45=0,0,T$45/NFM!T$13*1000)</f>
        <v>1041.1994849517009</v>
      </c>
      <c r="U239" s="278">
        <f>IF(U$45=0,0,U$45/NFM!U$13*1000)</f>
        <v>1014.5553257163328</v>
      </c>
      <c r="V239" s="278">
        <f>IF(V$45=0,0,V$45/NFM!V$13*1000)</f>
        <v>984.04311439823562</v>
      </c>
      <c r="W239" s="278">
        <f>IF(W$45=0,0,W$45/NFM!W$13*1000)</f>
        <v>1042.350900494954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142.12424854761196</v>
      </c>
      <c r="C240" s="278">
        <f>IF(C$46=0,0,C$46/NFM!C$13*1000)</f>
        <v>141.71064110646719</v>
      </c>
      <c r="D240" s="278">
        <f>IF(D$46=0,0,D$46/NFM!D$13*1000)</f>
        <v>138.04586958161158</v>
      </c>
      <c r="E240" s="278">
        <f>IF(E$46=0,0,E$46/NFM!E$13*1000)</f>
        <v>138.3715657277049</v>
      </c>
      <c r="F240" s="278">
        <f>IF(F$46=0,0,F$46/NFM!F$13*1000)</f>
        <v>133.33935053960835</v>
      </c>
      <c r="G240" s="278">
        <f>IF(G$46=0,0,G$46/NFM!G$13*1000)</f>
        <v>138.44114654144528</v>
      </c>
      <c r="H240" s="278">
        <f>IF(H$46=0,0,H$46/NFM!H$13*1000)</f>
        <v>122.05623528034116</v>
      </c>
      <c r="I240" s="278">
        <f>IF(I$46=0,0,I$46/NFM!I$13*1000)</f>
        <v>122.21282846868129</v>
      </c>
      <c r="J240" s="278">
        <f>IF(J$46=0,0,J$46/NFM!J$13*1000)</f>
        <v>128.74511210217543</v>
      </c>
      <c r="K240" s="278">
        <f>IF(K$46=0,0,K$46/NFM!K$13*1000)</f>
        <v>122.27515582695324</v>
      </c>
      <c r="L240" s="278">
        <f>IF(L$46=0,0,L$46/NFM!L$13*1000)</f>
        <v>127.63694795681435</v>
      </c>
      <c r="M240" s="278">
        <f>IF(M$46=0,0,M$46/NFM!M$13*1000)</f>
        <v>116.86742218016283</v>
      </c>
      <c r="N240" s="278">
        <f>IF(N$46=0,0,N$46/NFM!N$13*1000)</f>
        <v>124.63482641133244</v>
      </c>
      <c r="O240" s="278">
        <f>IF(O$46=0,0,O$46/NFM!O$13*1000)</f>
        <v>115.13745223238446</v>
      </c>
      <c r="P240" s="278">
        <f>IF(P$46=0,0,P$46/NFM!P$13*1000)</f>
        <v>118.5881327303658</v>
      </c>
      <c r="Q240" s="278">
        <f>IF(Q$46=0,0,Q$46/NFM!Q$13*1000)</f>
        <v>123.00328342066958</v>
      </c>
      <c r="R240" s="278">
        <f>IF(R$46=0,0,R$46/NFM!R$13*1000)</f>
        <v>125.8172627513143</v>
      </c>
      <c r="S240" s="278">
        <f>IF(S$46=0,0,S$46/NFM!S$13*1000)</f>
        <v>126.33334890018513</v>
      </c>
      <c r="T240" s="278">
        <f>IF(T$46=0,0,T$46/NFM!T$13*1000)</f>
        <v>128.60456237989783</v>
      </c>
      <c r="U240" s="278">
        <f>IF(U$46=0,0,U$46/NFM!U$13*1000)</f>
        <v>124.88724419823269</v>
      </c>
      <c r="V240" s="278">
        <f>IF(V$46=0,0,V$46/NFM!V$13*1000)</f>
        <v>121.85316248090271</v>
      </c>
      <c r="W240" s="278">
        <f>IF(W$46=0,0,W$46/NFM!W$13*1000)</f>
        <v>128.09278168043096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52.422140374629116</v>
      </c>
      <c r="C241" s="279">
        <f>IF(C$53=0,0,C$53/NFM!C$13*1000)</f>
        <v>52.161798007314808</v>
      </c>
      <c r="D241" s="279">
        <f>IF(D$53=0,0,D$53/NFM!D$13*1000)</f>
        <v>50.764181063478311</v>
      </c>
      <c r="E241" s="279">
        <f>IF(E$53=0,0,E$53/NFM!E$13*1000)</f>
        <v>55.717586660786324</v>
      </c>
      <c r="F241" s="279">
        <f>IF(F$53=0,0,F$53/NFM!F$13*1000)</f>
        <v>53.197757648459906</v>
      </c>
      <c r="G241" s="279">
        <f>IF(G$53=0,0,G$53/NFM!G$13*1000)</f>
        <v>54.660701055447149</v>
      </c>
      <c r="H241" s="279">
        <f>IF(H$53=0,0,H$53/NFM!H$13*1000)</f>
        <v>43.829805671156713</v>
      </c>
      <c r="I241" s="279">
        <f>IF(I$53=0,0,I$53/NFM!I$13*1000)</f>
        <v>43.918705785313946</v>
      </c>
      <c r="J241" s="279">
        <f>IF(J$53=0,0,J$53/NFM!J$13*1000)</f>
        <v>49.147627756088617</v>
      </c>
      <c r="K241" s="279">
        <f>IF(K$53=0,0,K$53/NFM!K$13*1000)</f>
        <v>46.289706866754251</v>
      </c>
      <c r="L241" s="279">
        <f>IF(L$53=0,0,L$53/NFM!L$13*1000)</f>
        <v>48.200976107476627</v>
      </c>
      <c r="M241" s="279">
        <f>IF(M$53=0,0,M$53/NFM!M$13*1000)</f>
        <v>41.797031248083037</v>
      </c>
      <c r="N241" s="279">
        <f>IF(N$53=0,0,N$53/NFM!N$13*1000)</f>
        <v>44.46360392794233</v>
      </c>
      <c r="O241" s="279">
        <f>IF(O$53=0,0,O$53/NFM!O$13*1000)</f>
        <v>41.058327386911351</v>
      </c>
      <c r="P241" s="279">
        <f>IF(P$53=0,0,P$53/NFM!P$13*1000)</f>
        <v>42.509906500170082</v>
      </c>
      <c r="Q241" s="279">
        <f>IF(Q$53=0,0,Q$53/NFM!Q$13*1000)</f>
        <v>44.737448051926812</v>
      </c>
      <c r="R241" s="279">
        <f>IF(R$53=0,0,R$53/NFM!R$13*1000)</f>
        <v>45.941040928957165</v>
      </c>
      <c r="S241" s="279">
        <f>IF(S$53=0,0,S$53/NFM!S$13*1000)</f>
        <v>45.577687030473655</v>
      </c>
      <c r="T241" s="279">
        <f>IF(T$53=0,0,T$53/NFM!T$13*1000)</f>
        <v>46.046534416028237</v>
      </c>
      <c r="U241" s="279">
        <f>IF(U$53=0,0,U$53/NFM!U$13*1000)</f>
        <v>44.67950450528317</v>
      </c>
      <c r="V241" s="279">
        <f>IF(V$53=0,0,V$53/NFM!V$13*1000)</f>
        <v>44.501583147018948</v>
      </c>
      <c r="W241" s="279">
        <f>IF(W$53=0,0,W$53/NFM!W$13*1000)</f>
        <v>45.683527917367343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187.12872724738514</v>
      </c>
      <c r="C243" s="274">
        <f t="shared" si="59"/>
        <v>191.58078712572157</v>
      </c>
      <c r="D243" s="274">
        <f t="shared" si="59"/>
        <v>182.03896885024724</v>
      </c>
      <c r="E243" s="274">
        <f t="shared" si="59"/>
        <v>175.66682822817504</v>
      </c>
      <c r="F243" s="274">
        <f t="shared" si="59"/>
        <v>170.71310372224158</v>
      </c>
      <c r="G243" s="274">
        <f t="shared" si="59"/>
        <v>173.08276843796963</v>
      </c>
      <c r="H243" s="274">
        <f t="shared" si="59"/>
        <v>151.95154604801456</v>
      </c>
      <c r="I243" s="274">
        <f t="shared" si="59"/>
        <v>147.79091464821562</v>
      </c>
      <c r="J243" s="274">
        <f t="shared" si="59"/>
        <v>153.24430316249558</v>
      </c>
      <c r="K243" s="274">
        <f t="shared" si="59"/>
        <v>148.41523540729571</v>
      </c>
      <c r="L243" s="274">
        <f t="shared" si="59"/>
        <v>153.92881864154788</v>
      </c>
      <c r="M243" s="274">
        <f t="shared" si="59"/>
        <v>144.701413858725</v>
      </c>
      <c r="N243" s="274">
        <f t="shared" si="59"/>
        <v>152.37533097413797</v>
      </c>
      <c r="O243" s="274">
        <f t="shared" si="59"/>
        <v>140.39797134060592</v>
      </c>
      <c r="P243" s="274">
        <f t="shared" si="59"/>
        <v>147.98903673925236</v>
      </c>
      <c r="Q243" s="274">
        <f t="shared" si="59"/>
        <v>154.71541577786223</v>
      </c>
      <c r="R243" s="274">
        <f t="shared" si="59"/>
        <v>153.39437297097612</v>
      </c>
      <c r="S243" s="274">
        <f t="shared" si="59"/>
        <v>150.849040354209</v>
      </c>
      <c r="T243" s="274">
        <f t="shared" si="59"/>
        <v>161.90099188365065</v>
      </c>
      <c r="U243" s="274">
        <f t="shared" si="59"/>
        <v>153.0537933398644</v>
      </c>
      <c r="V243" s="274">
        <f t="shared" si="59"/>
        <v>148.69603117613696</v>
      </c>
      <c r="W243" s="274">
        <f t="shared" si="59"/>
        <v>157.19114257550575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0.30755024711695289</v>
      </c>
      <c r="C244" s="275">
        <f>IF(C$73=0,0,C$73/NFM!C$14*1000)</f>
        <v>0.31486730706763555</v>
      </c>
      <c r="D244" s="275">
        <f>IF(D$73=0,0,D$73/NFM!D$14*1000)</f>
        <v>0.29918511539278148</v>
      </c>
      <c r="E244" s="275">
        <f>IF(E$73=0,0,E$73/NFM!E$14*1000)</f>
        <v>0.28871235980996085</v>
      </c>
      <c r="F244" s="275">
        <f>IF(F$73=0,0,F$73/NFM!F$14*1000)</f>
        <v>0.28057080282744318</v>
      </c>
      <c r="G244" s="275">
        <f>IF(G$73=0,0,G$73/NFM!G$14*1000)</f>
        <v>0.28446539976952961</v>
      </c>
      <c r="H244" s="275">
        <f>IF(H$73=0,0,H$73/NFM!H$14*1000)</f>
        <v>0.24973576331273861</v>
      </c>
      <c r="I244" s="275">
        <f>IF(I$73=0,0,I$73/NFM!I$14*1000)</f>
        <v>0.2428976725824428</v>
      </c>
      <c r="J244" s="275">
        <f>IF(J$73=0,0,J$73/NFM!J$14*1000)</f>
        <v>0.25186043853427914</v>
      </c>
      <c r="K244" s="275">
        <f>IF(K$73=0,0,K$73/NFM!K$14*1000)</f>
        <v>0.24392375770870936</v>
      </c>
      <c r="L244" s="275">
        <f>IF(L$73=0,0,L$73/NFM!L$14*1000)</f>
        <v>0.25298545502875142</v>
      </c>
      <c r="M244" s="275">
        <f>IF(M$73=0,0,M$73/NFM!M$14*1000)</f>
        <v>0.23782000895884825</v>
      </c>
      <c r="N244" s="275">
        <f>IF(N$73=0,0,N$73/NFM!N$14*1000)</f>
        <v>0.25043226331398738</v>
      </c>
      <c r="O244" s="275">
        <f>IF(O$73=0,0,O$73/NFM!O$14*1000)</f>
        <v>0.23074720496252427</v>
      </c>
      <c r="P244" s="275">
        <f>IF(P$73=0,0,P$73/NFM!P$14*1000)</f>
        <v>0.24322329066873341</v>
      </c>
      <c r="Q244" s="275">
        <f>IF(Q$73=0,0,Q$73/NFM!Q$14*1000)</f>
        <v>0.25427824500929319</v>
      </c>
      <c r="R244" s="275">
        <f>IF(R$73=0,0,R$73/NFM!R$14*1000)</f>
        <v>0.25210708161983836</v>
      </c>
      <c r="S244" s="275">
        <f>IF(S$73=0,0,S$73/NFM!S$14*1000)</f>
        <v>0.24792377055482517</v>
      </c>
      <c r="T244" s="275">
        <f>IF(T$73=0,0,T$73/NFM!T$14*1000)</f>
        <v>0.26608789999664223</v>
      </c>
      <c r="U244" s="275">
        <f>IF(U$73=0,0,U$73/NFM!U$14*1000)</f>
        <v>0.25154733138135921</v>
      </c>
      <c r="V244" s="275">
        <f>IF(V$73=0,0,V$73/NFM!V$14*1000)</f>
        <v>0.24438525183295798</v>
      </c>
      <c r="W244" s="275">
        <f>IF(W$73=0,0,W$73/NFM!W$14*1000)</f>
        <v>0.25834715735434977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0.1599780478366824</v>
      </c>
      <c r="C245" s="276">
        <f>IF(C$74=0,0,C$74/NFM!C$14*1000)</f>
        <v>0.16378415424624446</v>
      </c>
      <c r="D245" s="276">
        <f>IF(D$74=0,0,D$74/NFM!D$14*1000)</f>
        <v>0.15562676717384905</v>
      </c>
      <c r="E245" s="276">
        <f>IF(E$74=0,0,E$74/NFM!E$14*1000)</f>
        <v>0.15017916630434533</v>
      </c>
      <c r="F245" s="276">
        <f>IF(F$74=0,0,F$74/NFM!F$14*1000)</f>
        <v>0.14594418225011693</v>
      </c>
      <c r="G245" s="276">
        <f>IF(G$74=0,0,G$74/NFM!G$14*1000)</f>
        <v>0.14797003012943527</v>
      </c>
      <c r="H245" s="276">
        <f>IF(H$74=0,0,H$74/NFM!H$14*1000)</f>
        <v>0.12990475626112222</v>
      </c>
      <c r="I245" s="276">
        <f>IF(I$74=0,0,I$74/NFM!I$14*1000)</f>
        <v>0.12634779470372567</v>
      </c>
      <c r="J245" s="276">
        <f>IF(J$74=0,0,J$74/NFM!J$14*1000)</f>
        <v>0.13100994605503513</v>
      </c>
      <c r="K245" s="276">
        <f>IF(K$74=0,0,K$74/NFM!K$14*1000)</f>
        <v>0.12688153218874854</v>
      </c>
      <c r="L245" s="276">
        <f>IF(L$74=0,0,L$74/NFM!L$14*1000)</f>
        <v>0.13159514455270141</v>
      </c>
      <c r="M245" s="276">
        <f>IF(M$74=0,0,M$74/NFM!M$14*1000)</f>
        <v>0.12370655242969461</v>
      </c>
      <c r="N245" s="276">
        <f>IF(N$74=0,0,N$74/NFM!N$14*1000)</f>
        <v>0.13026705384196491</v>
      </c>
      <c r="O245" s="276">
        <f>IF(O$74=0,0,O$74/NFM!O$14*1000)</f>
        <v>0.12002750035065943</v>
      </c>
      <c r="P245" s="276">
        <f>IF(P$74=0,0,P$74/NFM!P$14*1000)</f>
        <v>0.12651717107806901</v>
      </c>
      <c r="Q245" s="276">
        <f>IF(Q$74=0,0,Q$74/NFM!Q$14*1000)</f>
        <v>0.13226761358593633</v>
      </c>
      <c r="R245" s="276">
        <f>IF(R$74=0,0,R$74/NFM!R$14*1000)</f>
        <v>0.13113824209677152</v>
      </c>
      <c r="S245" s="276">
        <f>IF(S$74=0,0,S$74/NFM!S$14*1000)</f>
        <v>0.12896221413403058</v>
      </c>
      <c r="T245" s="276">
        <f>IF(T$74=0,0,T$74/NFM!T$14*1000)</f>
        <v>0.13841062783551483</v>
      </c>
      <c r="U245" s="276">
        <f>IF(U$74=0,0,U$74/NFM!U$14*1000)</f>
        <v>0.13084707747808749</v>
      </c>
      <c r="V245" s="276">
        <f>IF(V$74=0,0,V$74/NFM!V$14*1000)</f>
        <v>0.12712158704084997</v>
      </c>
      <c r="W245" s="276">
        <f>IF(W$74=0,0,W$74/NFM!W$14*1000)</f>
        <v>0.13438413490199039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3.7445886270741107</v>
      </c>
      <c r="C246" s="276">
        <f>IF(C$75=0,0,C$75/NFM!C$14*1000)</f>
        <v>3.8336777425334359</v>
      </c>
      <c r="D246" s="276">
        <f>IF(D$75=0,0,D$75/NFM!D$14*1000)</f>
        <v>3.6427386776367512</v>
      </c>
      <c r="E246" s="276">
        <f>IF(E$75=0,0,E$75/NFM!E$14*1000)</f>
        <v>3.51522728131313</v>
      </c>
      <c r="F246" s="276">
        <f>IF(F$75=0,0,F$75/NFM!F$14*1000)</f>
        <v>3.4160994738436163</v>
      </c>
      <c r="G246" s="276">
        <f>IF(G$75=0,0,G$75/NFM!G$14*1000)</f>
        <v>3.463518273058003</v>
      </c>
      <c r="H246" s="276">
        <f>IF(H$75=0,0,H$75/NFM!H$14*1000)</f>
        <v>3.0406663881461227</v>
      </c>
      <c r="I246" s="276">
        <f>IF(I$75=0,0,I$75/NFM!I$14*1000)</f>
        <v>2.9574089789272997</v>
      </c>
      <c r="J246" s="276">
        <f>IF(J$75=0,0,J$75/NFM!J$14*1000)</f>
        <v>3.0665354444885877</v>
      </c>
      <c r="K246" s="276">
        <f>IF(K$75=0,0,K$75/NFM!K$14*1000)</f>
        <v>2.9699021137247708</v>
      </c>
      <c r="L246" s="276">
        <f>IF(L$75=0,0,L$75/NFM!L$14*1000)</f>
        <v>3.0802331215672507</v>
      </c>
      <c r="M246" s="276">
        <f>IF(M$75=0,0,M$75/NFM!M$14*1000)</f>
        <v>2.8955857105825031</v>
      </c>
      <c r="N246" s="276">
        <f>IF(N$75=0,0,N$75/NFM!N$14*1000)</f>
        <v>3.049146647901666</v>
      </c>
      <c r="O246" s="276">
        <f>IF(O$75=0,0,O$75/NFM!O$14*1000)</f>
        <v>2.8094705419086563</v>
      </c>
      <c r="P246" s="276">
        <f>IF(P$75=0,0,P$75/NFM!P$14*1000)</f>
        <v>2.9613735531525625</v>
      </c>
      <c r="Q246" s="276">
        <f>IF(Q$75=0,0,Q$75/NFM!Q$14*1000)</f>
        <v>3.0959735305043674</v>
      </c>
      <c r="R246" s="276">
        <f>IF(R$75=0,0,R$75/NFM!R$14*1000)</f>
        <v>3.0695384558722183</v>
      </c>
      <c r="S246" s="276">
        <f>IF(S$75=0,0,S$75/NFM!S$14*1000)</f>
        <v>3.018604407909629</v>
      </c>
      <c r="T246" s="276">
        <f>IF(T$75=0,0,T$75/NFM!T$14*1000)</f>
        <v>3.2397623915761655</v>
      </c>
      <c r="U246" s="276">
        <f>IF(U$75=0,0,U$75/NFM!U$14*1000)</f>
        <v>3.0627231975635065</v>
      </c>
      <c r="V246" s="276">
        <f>IF(V$75=0,0,V$75/NFM!V$14*1000)</f>
        <v>2.9755210513303263</v>
      </c>
      <c r="W246" s="276">
        <f>IF(W$75=0,0,W$75/NFM!W$14*1000)</f>
        <v>3.1455147129117638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0.10251674903898432</v>
      </c>
      <c r="C247" s="276">
        <f>IF(C$76=0,0,C$76/NFM!C$14*1000)</f>
        <v>0.10495576902254523</v>
      </c>
      <c r="D247" s="276">
        <f>IF(D$76=0,0,D$76/NFM!D$14*1000)</f>
        <v>9.9728371797593862E-2</v>
      </c>
      <c r="E247" s="276">
        <f>IF(E$76=0,0,E$76/NFM!E$14*1000)</f>
        <v>9.623745326998695E-2</v>
      </c>
      <c r="F247" s="276">
        <f>IF(F$76=0,0,F$76/NFM!F$14*1000)</f>
        <v>9.3523600942481078E-2</v>
      </c>
      <c r="G247" s="276">
        <f>IF(G$76=0,0,G$76/NFM!G$14*1000)</f>
        <v>9.4821799923176561E-2</v>
      </c>
      <c r="H247" s="276">
        <f>IF(H$76=0,0,H$76/NFM!H$14*1000)</f>
        <v>8.3245254437579533E-2</v>
      </c>
      <c r="I247" s="276">
        <f>IF(I$76=0,0,I$76/NFM!I$14*1000)</f>
        <v>8.096589086081428E-2</v>
      </c>
      <c r="J247" s="276">
        <f>IF(J$76=0,0,J$76/NFM!J$14*1000)</f>
        <v>8.3953479511426413E-2</v>
      </c>
      <c r="K247" s="276">
        <f>IF(K$76=0,0,K$76/NFM!K$14*1000)</f>
        <v>8.1307919236236453E-2</v>
      </c>
      <c r="L247" s="276">
        <f>IF(L$76=0,0,L$76/NFM!L$14*1000)</f>
        <v>8.4328485009583787E-2</v>
      </c>
      <c r="M247" s="276">
        <f>IF(M$76=0,0,M$76/NFM!M$14*1000)</f>
        <v>7.9273336319616056E-2</v>
      </c>
      <c r="N247" s="276">
        <f>IF(N$76=0,0,N$76/NFM!N$14*1000)</f>
        <v>8.3477421104662469E-2</v>
      </c>
      <c r="O247" s="276">
        <f>IF(O$76=0,0,O$76/NFM!O$14*1000)</f>
        <v>7.6915734987508061E-2</v>
      </c>
      <c r="P247" s="276">
        <f>IF(P$76=0,0,P$76/NFM!P$14*1000)</f>
        <v>8.1074430222911123E-2</v>
      </c>
      <c r="Q247" s="276">
        <f>IF(Q$76=0,0,Q$76/NFM!Q$14*1000)</f>
        <v>8.4759415003097721E-2</v>
      </c>
      <c r="R247" s="276">
        <f>IF(R$76=0,0,R$76/NFM!R$14*1000)</f>
        <v>8.403569387327943E-2</v>
      </c>
      <c r="S247" s="276">
        <f>IF(S$76=0,0,S$76/NFM!S$14*1000)</f>
        <v>8.2641256851608405E-2</v>
      </c>
      <c r="T247" s="276">
        <f>IF(T$76=0,0,T$76/NFM!T$14*1000)</f>
        <v>8.869596666554741E-2</v>
      </c>
      <c r="U247" s="276">
        <f>IF(U$76=0,0,U$76/NFM!U$14*1000)</f>
        <v>8.3849110460453083E-2</v>
      </c>
      <c r="V247" s="276">
        <f>IF(V$76=0,0,V$76/NFM!V$14*1000)</f>
        <v>8.1461750610986039E-2</v>
      </c>
      <c r="W247" s="276">
        <f>IF(W$76=0,0,W$76/NFM!W$14*1000)</f>
        <v>8.6115719118116621E-2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0.49694416282408865</v>
      </c>
      <c r="C248" s="277">
        <f>IF(C$77=0,0,C$77/NFM!C$14*1000)</f>
        <v>0.50948768926083154</v>
      </c>
      <c r="D248" s="277">
        <f>IF(D$77=0,0,D$77/NFM!D$14*1000)</f>
        <v>0.48434981859603521</v>
      </c>
      <c r="E248" s="277">
        <f>IF(E$77=0,0,E$77/NFM!E$14*1000)</f>
        <v>0.45237905905772158</v>
      </c>
      <c r="F248" s="277">
        <f>IF(F$77=0,0,F$77/NFM!F$14*1000)</f>
        <v>0.44113655554706704</v>
      </c>
      <c r="G248" s="277">
        <f>IF(G$77=0,0,G$77/NFM!G$14*1000)</f>
        <v>0.44895574040075176</v>
      </c>
      <c r="H248" s="277">
        <f>IF(H$77=0,0,H$77/NFM!H$14*1000)</f>
        <v>0.41056002418846832</v>
      </c>
      <c r="I248" s="277">
        <f>IF(I$77=0,0,I$77/NFM!I$14*1000)</f>
        <v>0.39928454453942608</v>
      </c>
      <c r="J248" s="277">
        <f>IF(J$77=0,0,J$77/NFM!J$14*1000)</f>
        <v>0.40398358693136321</v>
      </c>
      <c r="K248" s="277">
        <f>IF(K$77=0,0,K$77/NFM!K$14*1000)</f>
        <v>0.39379042312296436</v>
      </c>
      <c r="L248" s="277">
        <f>IF(L$77=0,0,L$77/NFM!L$14*1000)</f>
        <v>0.40838723116918657</v>
      </c>
      <c r="M248" s="277">
        <f>IF(M$77=0,0,M$77/NFM!M$14*1000)</f>
        <v>0.39322423758409103</v>
      </c>
      <c r="N248" s="277">
        <f>IF(N$77=0,0,N$77/NFM!N$14*1000)</f>
        <v>0.41356191070568915</v>
      </c>
      <c r="O248" s="277">
        <f>IF(O$77=0,0,O$77/NFM!O$14*1000)</f>
        <v>0.38095882526744629</v>
      </c>
      <c r="P248" s="277">
        <f>IF(P$77=0,0,P$77/NFM!P$14*1000)</f>
        <v>0.39988005533965176</v>
      </c>
      <c r="Q248" s="277">
        <f>IF(Q$77=0,0,Q$77/NFM!Q$14*1000)</f>
        <v>0.41643525121046177</v>
      </c>
      <c r="R248" s="277">
        <f>IF(R$77=0,0,R$77/NFM!R$14*1000)</f>
        <v>0.41203993151553819</v>
      </c>
      <c r="S248" s="277">
        <f>IF(S$77=0,0,S$77/NFM!S$14*1000)</f>
        <v>0.40731672986101847</v>
      </c>
      <c r="T248" s="277">
        <f>IF(T$77=0,0,T$77/NFM!T$14*1000)</f>
        <v>0.4615830925937387</v>
      </c>
      <c r="U248" s="277">
        <f>IF(U$77=0,0,U$77/NFM!U$14*1000)</f>
        <v>0.43212639863713398</v>
      </c>
      <c r="V248" s="277">
        <f>IF(V$77=0,0,V$77/NFM!V$14*1000)</f>
        <v>0.41645782359113054</v>
      </c>
      <c r="W248" s="277">
        <f>IF(W$77=0,0,W$77/NFM!W$14*1000)</f>
        <v>0.44568945979166513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42.995801822373068</v>
      </c>
      <c r="C249" s="278">
        <f>IF(C$83=0,0,C$83/NFM!C$14*1000)</f>
        <v>44.079490171445379</v>
      </c>
      <c r="D249" s="278">
        <f>IF(D$83=0,0,D$83/NFM!D$14*1000)</f>
        <v>41.905367941232626</v>
      </c>
      <c r="E249" s="278">
        <f>IF(E$83=0,0,E$83/NFM!E$14*1000)</f>
        <v>39.057245809060042</v>
      </c>
      <c r="F249" s="278">
        <f>IF(F$83=0,0,F$83/NFM!F$14*1000)</f>
        <v>38.130491150781374</v>
      </c>
      <c r="G249" s="278">
        <f>IF(G$83=0,0,G$83/NFM!G$14*1000)</f>
        <v>38.798659247211617</v>
      </c>
      <c r="H249" s="278">
        <f>IF(H$83=0,0,H$83/NFM!H$14*1000)</f>
        <v>35.436573215716919</v>
      </c>
      <c r="I249" s="278">
        <f>IF(I$83=0,0,I$83/NFM!I$14*1000)</f>
        <v>34.462671122109697</v>
      </c>
      <c r="J249" s="278">
        <f>IF(J$83=0,0,J$83/NFM!J$14*1000)</f>
        <v>34.891606247650479</v>
      </c>
      <c r="K249" s="278">
        <f>IF(K$83=0,0,K$83/NFM!K$14*1000)</f>
        <v>33.989252443319614</v>
      </c>
      <c r="L249" s="278">
        <f>IF(L$83=0,0,L$83/NFM!L$14*1000)</f>
        <v>35.250687412832711</v>
      </c>
      <c r="M249" s="278">
        <f>IF(M$83=0,0,M$83/NFM!M$14*1000)</f>
        <v>33.917641154684951</v>
      </c>
      <c r="N249" s="278">
        <f>IF(N$83=0,0,N$83/NFM!N$14*1000)</f>
        <v>35.680005714622943</v>
      </c>
      <c r="O249" s="278">
        <f>IF(O$83=0,0,O$83/NFM!O$14*1000)</f>
        <v>32.867477975597538</v>
      </c>
      <c r="P249" s="278">
        <f>IF(P$83=0,0,P$83/NFM!P$14*1000)</f>
        <v>34.515235746364944</v>
      </c>
      <c r="Q249" s="278">
        <f>IF(Q$83=0,0,Q$83/NFM!Q$14*1000)</f>
        <v>35.941503886432834</v>
      </c>
      <c r="R249" s="278">
        <f>IF(R$83=0,0,R$83/NFM!R$14*1000)</f>
        <v>35.563443757482347</v>
      </c>
      <c r="S249" s="278">
        <f>IF(S$83=0,0,S$83/NFM!S$14*1000)</f>
        <v>35.149131103094916</v>
      </c>
      <c r="T249" s="278">
        <f>IF(T$83=0,0,T$83/NFM!T$14*1000)</f>
        <v>37.831896091305119</v>
      </c>
      <c r="U249" s="278">
        <f>IF(U$83=0,0,U$83/NFM!U$14*1000)</f>
        <v>35.791040492916132</v>
      </c>
      <c r="V249" s="278">
        <f>IF(V$83=0,0,V$83/NFM!V$14*1000)</f>
        <v>34.498515837398102</v>
      </c>
      <c r="W249" s="278">
        <f>IF(W$83=0,0,W$83/NFM!W$14*1000)</f>
        <v>36.805618871364175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82.46294744307167</v>
      </c>
      <c r="C250" s="278">
        <f>IF(C$90=0,0,C$90/NFM!C$14*1000)</f>
        <v>84.541386071647693</v>
      </c>
      <c r="D250" s="278">
        <f>IF(D$90=0,0,D$90/NFM!D$14*1000)</f>
        <v>80.371571354724395</v>
      </c>
      <c r="E250" s="278">
        <f>IF(E$90=0,0,E$90/NFM!E$14*1000)</f>
        <v>74.90907186077186</v>
      </c>
      <c r="F250" s="278">
        <f>IF(F$90=0,0,F$90/NFM!F$14*1000)</f>
        <v>73.131621099556142</v>
      </c>
      <c r="G250" s="278">
        <f>IF(G$90=0,0,G$90/NFM!G$14*1000)</f>
        <v>74.413120880550892</v>
      </c>
      <c r="H250" s="278">
        <f>IF(H$90=0,0,H$90/NFM!H$14*1000)</f>
        <v>67.964874494552205</v>
      </c>
      <c r="I250" s="278">
        <f>IF(I$90=0,0,I$90/NFM!I$14*1000)</f>
        <v>66.096998242549404</v>
      </c>
      <c r="J250" s="278">
        <f>IF(J$90=0,0,J$90/NFM!J$14*1000)</f>
        <v>66.919665880196575</v>
      </c>
      <c r="K250" s="278">
        <f>IF(K$90=0,0,K$90/NFM!K$14*1000)</f>
        <v>65.189014254044736</v>
      </c>
      <c r="L250" s="278">
        <f>IF(L$90=0,0,L$90/NFM!L$14*1000)</f>
        <v>67.608358496618735</v>
      </c>
      <c r="M250" s="278">
        <f>IF(M$90=0,0,M$90/NFM!M$14*1000)</f>
        <v>65.051668799820916</v>
      </c>
      <c r="N250" s="278">
        <f>IF(N$90=0,0,N$90/NFM!N$14*1000)</f>
        <v>68.431761039572464</v>
      </c>
      <c r="O250" s="278">
        <f>IF(O$90=0,0,O$90/NFM!O$14*1000)</f>
        <v>63.037529107729611</v>
      </c>
      <c r="P250" s="278">
        <f>IF(P$90=0,0,P$90/NFM!P$14*1000)</f>
        <v>66.197813523660628</v>
      </c>
      <c r="Q250" s="278">
        <f>IF(Q$90=0,0,Q$90/NFM!Q$14*1000)</f>
        <v>68.933296284513432</v>
      </c>
      <c r="R250" s="278">
        <f>IF(R$90=0,0,R$90/NFM!R$14*1000)</f>
        <v>68.208203340026444</v>
      </c>
      <c r="S250" s="278">
        <f>IF(S$90=0,0,S$90/NFM!S$14*1000)</f>
        <v>67.413580581625567</v>
      </c>
      <c r="T250" s="278">
        <f>IF(T$90=0,0,T$90/NFM!T$14*1000)</f>
        <v>72.558936612868933</v>
      </c>
      <c r="U250" s="278">
        <f>IF(U$90=0,0,U$90/NFM!U$14*1000)</f>
        <v>68.644717995802111</v>
      </c>
      <c r="V250" s="278">
        <f>IF(V$90=0,0,V$90/NFM!V$14*1000)</f>
        <v>66.165745905057264</v>
      </c>
      <c r="W250" s="278">
        <f>IF(W$90=0,0,W$90/NFM!W$14*1000)</f>
        <v>70.590608523544319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56.858400148049576</v>
      </c>
      <c r="C251" s="279">
        <f>IF(C$97=0,0,C$97/NFM!C$14*1000)</f>
        <v>58.033138220497811</v>
      </c>
      <c r="D251" s="279">
        <f>IF(D$97=0,0,D$97/NFM!D$14*1000)</f>
        <v>55.080400803693202</v>
      </c>
      <c r="E251" s="279">
        <f>IF(E$97=0,0,E$97/NFM!E$14*1000)</f>
        <v>57.197775238587973</v>
      </c>
      <c r="F251" s="279">
        <f>IF(F$97=0,0,F$97/NFM!F$14*1000)</f>
        <v>55.073716856493348</v>
      </c>
      <c r="G251" s="279">
        <f>IF(G$97=0,0,G$97/NFM!G$14*1000)</f>
        <v>55.431257066926243</v>
      </c>
      <c r="H251" s="279">
        <f>IF(H$97=0,0,H$97/NFM!H$14*1000)</f>
        <v>44.635986151399408</v>
      </c>
      <c r="I251" s="279">
        <f>IF(I$97=0,0,I$97/NFM!I$14*1000)</f>
        <v>43.424340401942807</v>
      </c>
      <c r="J251" s="279">
        <f>IF(J$97=0,0,J$97/NFM!J$14*1000)</f>
        <v>47.495688139127829</v>
      </c>
      <c r="K251" s="279">
        <f>IF(K$97=0,0,K$97/NFM!K$14*1000)</f>
        <v>45.421162963949953</v>
      </c>
      <c r="L251" s="279">
        <f>IF(L$97=0,0,L$97/NFM!L$14*1000)</f>
        <v>47.112243294768959</v>
      </c>
      <c r="M251" s="279">
        <f>IF(M$97=0,0,M$97/NFM!M$14*1000)</f>
        <v>42.002494058344375</v>
      </c>
      <c r="N251" s="279">
        <f>IF(N$97=0,0,N$97/NFM!N$14*1000)</f>
        <v>44.336678923074587</v>
      </c>
      <c r="O251" s="279">
        <f>IF(O$97=0,0,O$97/NFM!O$14*1000)</f>
        <v>40.874844449801955</v>
      </c>
      <c r="P251" s="279">
        <f>IF(P$97=0,0,P$97/NFM!P$14*1000)</f>
        <v>43.463918968764858</v>
      </c>
      <c r="Q251" s="279">
        <f>IF(Q$97=0,0,Q$97/NFM!Q$14*1000)</f>
        <v>45.856901551602832</v>
      </c>
      <c r="R251" s="279">
        <f>IF(R$97=0,0,R$97/NFM!R$14*1000)</f>
        <v>45.67386646848967</v>
      </c>
      <c r="S251" s="279">
        <f>IF(S$97=0,0,S$97/NFM!S$14*1000)</f>
        <v>44.400880290177398</v>
      </c>
      <c r="T251" s="279">
        <f>IF(T$97=0,0,T$97/NFM!T$14*1000)</f>
        <v>47.315619200808989</v>
      </c>
      <c r="U251" s="279">
        <f>IF(U$97=0,0,U$97/NFM!U$14*1000)</f>
        <v>44.656941735625608</v>
      </c>
      <c r="V251" s="279">
        <f>IF(V$97=0,0,V$97/NFM!V$14*1000)</f>
        <v>44.186821969275336</v>
      </c>
      <c r="W251" s="279">
        <f>IF(W$97=0,0,W$97/NFM!W$14*1000)</f>
        <v>45.724863996519368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434.76918966444123</v>
      </c>
      <c r="C253" s="274">
        <f t="shared" si="60"/>
        <v>445.11297008829331</v>
      </c>
      <c r="D253" s="274">
        <f t="shared" si="60"/>
        <v>434.12488523839363</v>
      </c>
      <c r="E253" s="274">
        <f t="shared" si="60"/>
        <v>439.82221377259594</v>
      </c>
      <c r="F253" s="274">
        <f t="shared" si="60"/>
        <v>427.41942776800579</v>
      </c>
      <c r="G253" s="274">
        <f t="shared" si="60"/>
        <v>421.82954623673851</v>
      </c>
      <c r="H253" s="274">
        <f t="shared" si="60"/>
        <v>386.34493653874102</v>
      </c>
      <c r="I253" s="274">
        <f t="shared" si="60"/>
        <v>387.25467595267872</v>
      </c>
      <c r="J253" s="274">
        <f t="shared" si="60"/>
        <v>383.75264243174098</v>
      </c>
      <c r="K253" s="274">
        <f t="shared" si="60"/>
        <v>371.65974583920149</v>
      </c>
      <c r="L253" s="274">
        <f t="shared" si="60"/>
        <v>385.46679831519475</v>
      </c>
      <c r="M253" s="274">
        <f t="shared" si="60"/>
        <v>362.35963612306597</v>
      </c>
      <c r="N253" s="274">
        <f t="shared" si="60"/>
        <v>381.57657215310667</v>
      </c>
      <c r="O253" s="274">
        <f t="shared" si="60"/>
        <v>351.58300427574574</v>
      </c>
      <c r="P253" s="274">
        <f t="shared" si="60"/>
        <v>370.59246397822983</v>
      </c>
      <c r="Q253" s="274">
        <f t="shared" si="60"/>
        <v>366.22434268707627</v>
      </c>
      <c r="R253" s="274">
        <f t="shared" si="60"/>
        <v>373.04410566284128</v>
      </c>
      <c r="S253" s="274">
        <f t="shared" si="60"/>
        <v>354.99528080458509</v>
      </c>
      <c r="T253" s="274">
        <f t="shared" si="60"/>
        <v>381.00400202296527</v>
      </c>
      <c r="U253" s="274">
        <f t="shared" si="60"/>
        <v>371.05120526835196</v>
      </c>
      <c r="V253" s="274">
        <f t="shared" si="60"/>
        <v>360.48660005446277</v>
      </c>
      <c r="W253" s="274">
        <f t="shared" si="60"/>
        <v>381.08145925292291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0.69990888739190182</v>
      </c>
      <c r="C254" s="275">
        <f>IF(C$116=0,0,C$116/NFM!C$15*1000)</f>
        <v>0.71656072018042272</v>
      </c>
      <c r="D254" s="275">
        <f>IF(D$116=0,0,D$116/NFM!D$15*1000)</f>
        <v>0.69887166027305336</v>
      </c>
      <c r="E254" s="275">
        <f>IF(E$116=0,0,E$116/NFM!E$15*1000)</f>
        <v>0.70804344836262789</v>
      </c>
      <c r="F254" s="275">
        <f>IF(F$116=0,0,F$116/NFM!F$15*1000)</f>
        <v>0.68807694576907441</v>
      </c>
      <c r="G254" s="275">
        <f>IF(G$116=0,0,G$116/NFM!G$15*1000)</f>
        <v>0.67907813017636087</v>
      </c>
      <c r="H254" s="275">
        <f>IF(H$116=0,0,H$116/NFM!H$15*1000)</f>
        <v>0.62195358160277803</v>
      </c>
      <c r="I254" s="275">
        <f>IF(I$116=0,0,I$116/NFM!I$15*1000)</f>
        <v>0.62341811661625968</v>
      </c>
      <c r="J254" s="275">
        <f>IF(J$116=0,0,J$116/NFM!J$15*1000)</f>
        <v>0.6177804025290371</v>
      </c>
      <c r="K254" s="275">
        <f>IF(K$116=0,0,K$116/NFM!K$15*1000)</f>
        <v>0.59831277234590352</v>
      </c>
      <c r="L254" s="275">
        <f>IF(L$116=0,0,L$116/NFM!L$15*1000)</f>
        <v>0.62053991945375497</v>
      </c>
      <c r="M254" s="275">
        <f>IF(M$116=0,0,M$116/NFM!M$15*1000)</f>
        <v>0.58334108254179584</v>
      </c>
      <c r="N254" s="275">
        <f>IF(N$116=0,0,N$116/NFM!N$15*1000)</f>
        <v>0.61427727727591974</v>
      </c>
      <c r="O254" s="275">
        <f>IF(O$116=0,0,O$116/NFM!O$15*1000)</f>
        <v>0.56599242816285422</v>
      </c>
      <c r="P254" s="275">
        <f>IF(P$116=0,0,P$116/NFM!P$15*1000)</f>
        <v>0.59659461917953271</v>
      </c>
      <c r="Q254" s="275">
        <f>IF(Q$116=0,0,Q$116/NFM!Q$15*1000)</f>
        <v>0.58956264224658372</v>
      </c>
      <c r="R254" s="275">
        <f>IF(R$116=0,0,R$116/NFM!R$15*1000)</f>
        <v>0.60054137033980104</v>
      </c>
      <c r="S254" s="275">
        <f>IF(S$116=0,0,S$116/NFM!S$15*1000)</f>
        <v>0.57148564784250544</v>
      </c>
      <c r="T254" s="275">
        <f>IF(T$116=0,0,T$116/NFM!T$15*1000)</f>
        <v>0.61335553090503947</v>
      </c>
      <c r="U254" s="275">
        <f>IF(U$116=0,0,U$116/NFM!U$15*1000)</f>
        <v>0.59733311931619504</v>
      </c>
      <c r="V254" s="275">
        <f>IF(V$116=0,0,V$116/NFM!V$15*1000)</f>
        <v>0.58032579391969596</v>
      </c>
      <c r="W254" s="275">
        <f>IF(W$116=0,0,W$116/NFM!W$15*1000)</f>
        <v>0.61348022466194241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0.34935313990695877</v>
      </c>
      <c r="C255" s="276">
        <f>IF(C$117=0,0,C$117/NFM!C$15*1000)</f>
        <v>0.35766475042465473</v>
      </c>
      <c r="D255" s="276">
        <f>IF(D$117=0,0,D$117/NFM!D$15*1000)</f>
        <v>0.3488354174472304</v>
      </c>
      <c r="E255" s="276">
        <f>IF(E$117=0,0,E$117/NFM!E$15*1000)</f>
        <v>0.35341343185078233</v>
      </c>
      <c r="F255" s="276">
        <f>IF(F$117=0,0,F$117/NFM!F$15*1000)</f>
        <v>0.34344733412053191</v>
      </c>
      <c r="G255" s="276">
        <f>IF(G$117=0,0,G$117/NFM!G$15*1000)</f>
        <v>0.33895565736175709</v>
      </c>
      <c r="H255" s="276">
        <f>IF(H$117=0,0,H$117/NFM!H$15*1000)</f>
        <v>0.31044245975926066</v>
      </c>
      <c r="I255" s="276">
        <f>IF(I$117=0,0,I$117/NFM!I$15*1000)</f>
        <v>0.31117346905872839</v>
      </c>
      <c r="J255" s="276">
        <f>IF(J$117=0,0,J$117/NFM!J$15*1000)</f>
        <v>0.30835945547246257</v>
      </c>
      <c r="K255" s="276">
        <f>IF(K$117=0,0,K$117/NFM!K$15*1000)</f>
        <v>0.29864236535753597</v>
      </c>
      <c r="L255" s="276">
        <f>IF(L$117=0,0,L$117/NFM!L$15*1000)</f>
        <v>0.30973684318626787</v>
      </c>
      <c r="M255" s="276">
        <f>IF(M$117=0,0,M$117/NFM!M$15*1000)</f>
        <v>0.29116938289224931</v>
      </c>
      <c r="N255" s="276">
        <f>IF(N$117=0,0,N$117/NFM!N$15*1000)</f>
        <v>0.30661090244118983</v>
      </c>
      <c r="O255" s="276">
        <f>IF(O$117=0,0,O$117/NFM!O$15*1000)</f>
        <v>0.28250996023078179</v>
      </c>
      <c r="P255" s="276">
        <f>IF(P$117=0,0,P$117/NFM!P$15*1000)</f>
        <v>0.2977847648693504</v>
      </c>
      <c r="Q255" s="276">
        <f>IF(Q$117=0,0,Q$117/NFM!Q$15*1000)</f>
        <v>0.2942748176954641</v>
      </c>
      <c r="R255" s="276">
        <f>IF(R$117=0,0,R$117/NFM!R$15*1000)</f>
        <v>0.29975474972753552</v>
      </c>
      <c r="S255" s="276">
        <f>IF(S$117=0,0,S$117/NFM!S$15*1000)</f>
        <v>0.28525185075089782</v>
      </c>
      <c r="T255" s="276">
        <f>IF(T$117=0,0,T$117/NFM!T$15*1000)</f>
        <v>0.30615082114394443</v>
      </c>
      <c r="U255" s="276">
        <f>IF(U$117=0,0,U$117/NFM!U$15*1000)</f>
        <v>0.29815338047948509</v>
      </c>
      <c r="V255" s="276">
        <f>IF(V$117=0,0,V$117/NFM!V$15*1000)</f>
        <v>0.28966432906762712</v>
      </c>
      <c r="W255" s="276">
        <f>IF(W$117=0,0,W$117/NFM!W$15*1000)</f>
        <v>0.30621306089584011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8.8807718219183265</v>
      </c>
      <c r="C256" s="276">
        <f>IF(C$118=0,0,C$118/NFM!C$15*1000)</f>
        <v>9.0920580765659107</v>
      </c>
      <c r="D256" s="276">
        <f>IF(D$118=0,0,D$118/NFM!D$15*1000)</f>
        <v>8.8676109983655333</v>
      </c>
      <c r="E256" s="276">
        <f>IF(E$118=0,0,E$118/NFM!E$15*1000)</f>
        <v>8.9839869419915903</v>
      </c>
      <c r="F256" s="276">
        <f>IF(F$118=0,0,F$118/NFM!F$15*1000)</f>
        <v>8.7306426041652241</v>
      </c>
      <c r="G256" s="276">
        <f>IF(G$118=0,0,G$118/NFM!G$15*1000)</f>
        <v>8.6164614166049365</v>
      </c>
      <c r="H256" s="276">
        <f>IF(H$118=0,0,H$118/NFM!H$15*1000)</f>
        <v>7.8916383854208512</v>
      </c>
      <c r="I256" s="276">
        <f>IF(I$118=0,0,I$118/NFM!I$15*1000)</f>
        <v>7.9102210917048161</v>
      </c>
      <c r="J256" s="276">
        <f>IF(J$118=0,0,J$118/NFM!J$15*1000)</f>
        <v>7.8386871344887421</v>
      </c>
      <c r="K256" s="276">
        <f>IF(K$118=0,0,K$118/NFM!K$15*1000)</f>
        <v>7.5916727234928567</v>
      </c>
      <c r="L256" s="276">
        <f>IF(L$118=0,0,L$118/NFM!L$15*1000)</f>
        <v>7.8737011778715429</v>
      </c>
      <c r="M256" s="276">
        <f>IF(M$118=0,0,M$118/NFM!M$15*1000)</f>
        <v>7.4017049100617758</v>
      </c>
      <c r="N256" s="276">
        <f>IF(N$118=0,0,N$118/NFM!N$15*1000)</f>
        <v>7.7942378403063772</v>
      </c>
      <c r="O256" s="276">
        <f>IF(O$118=0,0,O$118/NFM!O$15*1000)</f>
        <v>7.1815770566624266</v>
      </c>
      <c r="P256" s="276">
        <f>IF(P$118=0,0,P$118/NFM!P$15*1000)</f>
        <v>7.5698719912825476</v>
      </c>
      <c r="Q256" s="276">
        <f>IF(Q$118=0,0,Q$118/NFM!Q$15*1000)</f>
        <v>7.4806469739646175</v>
      </c>
      <c r="R256" s="276">
        <f>IF(R$118=0,0,R$118/NFM!R$15*1000)</f>
        <v>7.6199502187827681</v>
      </c>
      <c r="S256" s="276">
        <f>IF(S$118=0,0,S$118/NFM!S$15*1000)</f>
        <v>7.2512776011496403</v>
      </c>
      <c r="T256" s="276">
        <f>IF(T$118=0,0,T$118/NFM!T$15*1000)</f>
        <v>7.7825422905785153</v>
      </c>
      <c r="U256" s="276">
        <f>IF(U$118=0,0,U$118/NFM!U$15*1000)</f>
        <v>7.57924242695253</v>
      </c>
      <c r="V256" s="276">
        <f>IF(V$118=0,0,V$118/NFM!V$15*1000)</f>
        <v>7.3634455155713354</v>
      </c>
      <c r="W256" s="276">
        <f>IF(W$118=0,0,W$118/NFM!W$15*1000)</f>
        <v>7.784124463376461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0.23330296246396739</v>
      </c>
      <c r="C257" s="276">
        <f>IF(C$119=0,0,C$119/NFM!C$15*1000)</f>
        <v>0.23885357339347441</v>
      </c>
      <c r="D257" s="276">
        <f>IF(D$119=0,0,D$119/NFM!D$15*1000)</f>
        <v>0.23295722009101788</v>
      </c>
      <c r="E257" s="276">
        <f>IF(E$119=0,0,E$119/NFM!E$15*1000)</f>
        <v>0.2360144827875427</v>
      </c>
      <c r="F257" s="276">
        <f>IF(F$119=0,0,F$119/NFM!F$15*1000)</f>
        <v>0.22935898192302479</v>
      </c>
      <c r="G257" s="276">
        <f>IF(G$119=0,0,G$119/NFM!G$15*1000)</f>
        <v>0.2263593767254537</v>
      </c>
      <c r="H257" s="276">
        <f>IF(H$119=0,0,H$119/NFM!H$15*1000)</f>
        <v>0.20731786053425932</v>
      </c>
      <c r="I257" s="276">
        <f>IF(I$119=0,0,I$119/NFM!I$15*1000)</f>
        <v>0.20780603887208662</v>
      </c>
      <c r="J257" s="276">
        <f>IF(J$119=0,0,J$119/NFM!J$15*1000)</f>
        <v>0.20592680084301238</v>
      </c>
      <c r="K257" s="276">
        <f>IF(K$119=0,0,K$119/NFM!K$15*1000)</f>
        <v>0.19943759078196793</v>
      </c>
      <c r="L257" s="276">
        <f>IF(L$119=0,0,L$119/NFM!L$15*1000)</f>
        <v>0.20684663981791848</v>
      </c>
      <c r="M257" s="276">
        <f>IF(M$119=0,0,M$119/NFM!M$15*1000)</f>
        <v>0.19444702751393206</v>
      </c>
      <c r="N257" s="276">
        <f>IF(N$119=0,0,N$119/NFM!N$15*1000)</f>
        <v>0.20475909242530657</v>
      </c>
      <c r="O257" s="276">
        <f>IF(O$119=0,0,O$119/NFM!O$15*1000)</f>
        <v>0.18866414272095144</v>
      </c>
      <c r="P257" s="276">
        <f>IF(P$119=0,0,P$119/NFM!P$15*1000)</f>
        <v>0.19886487305984421</v>
      </c>
      <c r="Q257" s="276">
        <f>IF(Q$119=0,0,Q$119/NFM!Q$15*1000)</f>
        <v>0.1965208807488612</v>
      </c>
      <c r="R257" s="276">
        <f>IF(R$119=0,0,R$119/NFM!R$15*1000)</f>
        <v>0.20018045677993379</v>
      </c>
      <c r="S257" s="276">
        <f>IF(S$119=0,0,S$119/NFM!S$15*1000)</f>
        <v>0.19049521594750188</v>
      </c>
      <c r="T257" s="276">
        <f>IF(T$119=0,0,T$119/NFM!T$15*1000)</f>
        <v>0.2044518436350132</v>
      </c>
      <c r="U257" s="276">
        <f>IF(U$119=0,0,U$119/NFM!U$15*1000)</f>
        <v>0.19911103977206498</v>
      </c>
      <c r="V257" s="276">
        <f>IF(V$119=0,0,V$119/NFM!V$15*1000)</f>
        <v>0.19344193130656548</v>
      </c>
      <c r="W257" s="276">
        <f>IF(W$119=0,0,W$119/NFM!W$15*1000)</f>
        <v>0.20449340822064757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1.1384477430890698</v>
      </c>
      <c r="C258" s="277">
        <f>IF(C$120=0,0,C$120/NFM!C$15*1000)</f>
        <v>1.1662986862229956</v>
      </c>
      <c r="D258" s="277">
        <f>IF(D$120=0,0,D$120/NFM!D$15*1000)</f>
        <v>1.1378897826471952</v>
      </c>
      <c r="E258" s="277">
        <f>IF(E$120=0,0,E$120/NFM!E$15*1000)</f>
        <v>1.1373626794620577</v>
      </c>
      <c r="F258" s="277">
        <f>IF(F$120=0,0,F$120/NFM!F$15*1000)</f>
        <v>1.1078255424055901</v>
      </c>
      <c r="G258" s="277">
        <f>IF(G$120=0,0,G$120/NFM!G$15*1000)</f>
        <v>1.0955936786875973</v>
      </c>
      <c r="H258" s="277">
        <f>IF(H$120=0,0,H$120/NFM!H$15*1000)</f>
        <v>1.0282074835181576</v>
      </c>
      <c r="I258" s="277">
        <f>IF(I$120=0,0,I$120/NFM!I$15*1000)</f>
        <v>1.0304719702172218</v>
      </c>
      <c r="J258" s="277">
        <f>IF(J$120=0,0,J$120/NFM!J$15*1000)</f>
        <v>1.0106091628342917</v>
      </c>
      <c r="K258" s="277">
        <f>IF(K$120=0,0,K$120/NFM!K$15*1000)</f>
        <v>0.98151544622029019</v>
      </c>
      <c r="L258" s="277">
        <f>IF(L$120=0,0,L$120/NFM!L$15*1000)</f>
        <v>1.0183111301744889</v>
      </c>
      <c r="M258" s="277">
        <f>IF(M$120=0,0,M$120/NFM!M$15*1000)</f>
        <v>0.96717014525458245</v>
      </c>
      <c r="N258" s="277">
        <f>IF(N$120=0,0,N$120/NFM!N$15*1000)</f>
        <v>1.0174586749563586</v>
      </c>
      <c r="O258" s="277">
        <f>IF(O$120=0,0,O$120/NFM!O$15*1000)</f>
        <v>0.93717050863189844</v>
      </c>
      <c r="P258" s="277">
        <f>IF(P$120=0,0,P$120/NFM!P$15*1000)</f>
        <v>0.98575489576596609</v>
      </c>
      <c r="Q258" s="277">
        <f>IF(Q$120=0,0,Q$120/NFM!Q$15*1000)</f>
        <v>0.97307825135700299</v>
      </c>
      <c r="R258" s="277">
        <f>IF(R$120=0,0,R$120/NFM!R$15*1000)</f>
        <v>0.99048173773436743</v>
      </c>
      <c r="S258" s="277">
        <f>IF(S$120=0,0,S$120/NFM!S$15*1000)</f>
        <v>0.94481744307941085</v>
      </c>
      <c r="T258" s="277">
        <f>IF(T$120=0,0,T$120/NFM!T$15*1000)</f>
        <v>1.0687998470480096</v>
      </c>
      <c r="U258" s="277">
        <f>IF(U$120=0,0,U$120/NFM!U$15*1000)</f>
        <v>1.0305589918483746</v>
      </c>
      <c r="V258" s="277">
        <f>IF(V$120=0,0,V$120/NFM!V$15*1000)</f>
        <v>0.99756974764325701</v>
      </c>
      <c r="W258" s="277">
        <f>IF(W$120=0,0,W$120/NFM!W$15*1000)</f>
        <v>1.0616685399898804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248.33593130354856</v>
      </c>
      <c r="C259" s="278">
        <f>IF(C$126=0,0,C$126/NFM!C$15*1000)</f>
        <v>254.37161988761702</v>
      </c>
      <c r="D259" s="278">
        <f>IF(D$126=0,0,D$126/NFM!D$15*1000)</f>
        <v>248.11740900306464</v>
      </c>
      <c r="E259" s="278">
        <f>IF(E$126=0,0,E$126/NFM!E$15*1000)</f>
        <v>248.16026364944079</v>
      </c>
      <c r="F259" s="278">
        <f>IF(F$126=0,0,F$126/NFM!F$15*1000)</f>
        <v>241.3494627986851</v>
      </c>
      <c r="G259" s="278">
        <f>IF(G$126=0,0,G$126/NFM!G$15*1000)</f>
        <v>238.46555206651604</v>
      </c>
      <c r="H259" s="278">
        <f>IF(H$126=0,0,H$126/NFM!H$15*1000)</f>
        <v>220.73048462529164</v>
      </c>
      <c r="I259" s="278">
        <f>IF(I$126=0,0,I$126/NFM!I$15*1000)</f>
        <v>221.26104532587715</v>
      </c>
      <c r="J259" s="278">
        <f>IF(J$126=0,0,J$126/NFM!J$15*1000)</f>
        <v>217.2050866971307</v>
      </c>
      <c r="K259" s="278">
        <f>IF(K$126=0,0,K$126/NFM!K$15*1000)</f>
        <v>210.87443021934442</v>
      </c>
      <c r="L259" s="278">
        <f>IF(L$126=0,0,L$126/NFM!L$15*1000)</f>
        <v>218.64490261551714</v>
      </c>
      <c r="M259" s="278">
        <f>IF(M$126=0,0,M$126/NFM!M$15*1000)</f>
        <v>207.40779810624429</v>
      </c>
      <c r="N259" s="278">
        <f>IF(N$126=0,0,N$126/NFM!N$15*1000)</f>
        <v>218.37590000480384</v>
      </c>
      <c r="O259" s="278">
        <f>IF(O$126=0,0,O$126/NFM!O$15*1000)</f>
        <v>201.22386232531645</v>
      </c>
      <c r="P259" s="278">
        <f>IF(P$126=0,0,P$126/NFM!P$15*1000)</f>
        <v>211.82164379144336</v>
      </c>
      <c r="Q259" s="278">
        <f>IF(Q$126=0,0,Q$126/NFM!Q$15*1000)</f>
        <v>208.9330980888968</v>
      </c>
      <c r="R259" s="278">
        <f>IF(R$126=0,0,R$126/NFM!R$15*1000)</f>
        <v>212.63741314653913</v>
      </c>
      <c r="S259" s="278">
        <f>IF(S$126=0,0,S$126/NFM!S$15*1000)</f>
        <v>202.72329376002622</v>
      </c>
      <c r="T259" s="278">
        <f>IF(T$126=0,0,T$126/NFM!T$15*1000)</f>
        <v>217.79967855883126</v>
      </c>
      <c r="U259" s="278">
        <f>IF(U$126=0,0,U$126/NFM!U$15*1000)</f>
        <v>212.14378183954716</v>
      </c>
      <c r="V259" s="278">
        <f>IF(V$126=0,0,V$126/NFM!V$15*1000)</f>
        <v>205.51004801611504</v>
      </c>
      <c r="W259" s="278">
        <f>IF(W$126=0,0,W$126/NFM!W$15*1000)</f>
        <v>218.04903275405221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125.04106439610484</v>
      </c>
      <c r="C260" s="278">
        <f>IF(C$134=0,0,C$134/NFM!C$15*1000)</f>
        <v>128.09546578552289</v>
      </c>
      <c r="D260" s="278">
        <f>IF(D$134=0,0,D$134/NFM!D$15*1000)</f>
        <v>124.97749549367599</v>
      </c>
      <c r="E260" s="278">
        <f>IF(E$134=0,0,E$134/NFM!E$15*1000)</f>
        <v>124.65772543271093</v>
      </c>
      <c r="F260" s="278">
        <f>IF(F$134=0,0,F$134/NFM!F$15*1000)</f>
        <v>121.56031823630458</v>
      </c>
      <c r="G260" s="278">
        <f>IF(G$134=0,0,G$134/NFM!G$15*1000)</f>
        <v>120.1942826115956</v>
      </c>
      <c r="H260" s="278">
        <f>IF(H$134=0,0,H$134/NFM!H$15*1000)</f>
        <v>112.66186103171096</v>
      </c>
      <c r="I260" s="278">
        <f>IF(I$134=0,0,I$134/NFM!I$15*1000)</f>
        <v>112.90774179649827</v>
      </c>
      <c r="J260" s="278">
        <f>IF(J$134=0,0,J$134/NFM!J$15*1000)</f>
        <v>110.80556589359666</v>
      </c>
      <c r="K260" s="278">
        <f>IF(K$134=0,0,K$134/NFM!K$15*1000)</f>
        <v>107.54610942990864</v>
      </c>
      <c r="L260" s="278">
        <f>IF(L$134=0,0,L$134/NFM!L$15*1000)</f>
        <v>111.5827418900374</v>
      </c>
      <c r="M260" s="278">
        <f>IF(M$134=0,0,M$134/NFM!M$15*1000)</f>
        <v>105.9032643301563</v>
      </c>
      <c r="N260" s="278">
        <f>IF(N$134=0,0,N$134/NFM!N$15*1000)</f>
        <v>111.43516584515721</v>
      </c>
      <c r="O260" s="278">
        <f>IF(O$134=0,0,O$134/NFM!O$15*1000)</f>
        <v>102.64269772114639</v>
      </c>
      <c r="P260" s="278">
        <f>IF(P$134=0,0,P$134/NFM!P$15*1000)</f>
        <v>108.0117856436013</v>
      </c>
      <c r="Q260" s="278">
        <f>IF(Q$134=0,0,Q$134/NFM!Q$15*1000)</f>
        <v>106.61483238653692</v>
      </c>
      <c r="R260" s="278">
        <f>IF(R$134=0,0,R$134/NFM!R$15*1000)</f>
        <v>108.52557056080643</v>
      </c>
      <c r="S260" s="278">
        <f>IF(S$134=0,0,S$134/NFM!S$15*1000)</f>
        <v>103.50262168170308</v>
      </c>
      <c r="T260" s="278">
        <f>IF(T$134=0,0,T$134/NFM!T$15*1000)</f>
        <v>111.2053551024662</v>
      </c>
      <c r="U260" s="278">
        <f>IF(U$134=0,0,U$134/NFM!U$15*1000)</f>
        <v>108.35712798636239</v>
      </c>
      <c r="V260" s="278">
        <f>IF(V$134=0,0,V$134/NFM!V$15*1000)</f>
        <v>104.9044133402064</v>
      </c>
      <c r="W260" s="278">
        <f>IF(W$134=0,0,W$134/NFM!W$15*1000)</f>
        <v>111.29914089098699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50.090409410017593</v>
      </c>
      <c r="C261" s="279">
        <f>IF(C$141=0,0,C$141/NFM!C$15*1000)</f>
        <v>51.074448608365969</v>
      </c>
      <c r="D261" s="279">
        <f>IF(D$141=0,0,D$141/NFM!D$15*1000)</f>
        <v>49.743815662828972</v>
      </c>
      <c r="E261" s="279">
        <f>IF(E$141=0,0,E$141/NFM!E$15*1000)</f>
        <v>55.585403705989627</v>
      </c>
      <c r="F261" s="279">
        <f>IF(F$141=0,0,F$141/NFM!F$15*1000)</f>
        <v>53.410295324632692</v>
      </c>
      <c r="G261" s="279">
        <f>IF(G$141=0,0,G$141/NFM!G$15*1000)</f>
        <v>52.213263299070789</v>
      </c>
      <c r="H261" s="279">
        <f>IF(H$141=0,0,H$141/NFM!H$15*1000)</f>
        <v>42.893031110903109</v>
      </c>
      <c r="I261" s="279">
        <f>IF(I$141=0,0,I$141/NFM!I$15*1000)</f>
        <v>43.00279814383417</v>
      </c>
      <c r="J261" s="279">
        <f>IF(J$141=0,0,J$141/NFM!J$15*1000)</f>
        <v>45.760626884846104</v>
      </c>
      <c r="K261" s="279">
        <f>IF(K$141=0,0,K$141/NFM!K$15*1000)</f>
        <v>43.569625291749908</v>
      </c>
      <c r="L261" s="279">
        <f>IF(L$141=0,0,L$141/NFM!L$15*1000)</f>
        <v>45.210018099136292</v>
      </c>
      <c r="M261" s="279">
        <f>IF(M$141=0,0,M$141/NFM!M$15*1000)</f>
        <v>39.610741138401025</v>
      </c>
      <c r="N261" s="279">
        <f>IF(N$141=0,0,N$141/NFM!N$15*1000)</f>
        <v>41.828162515740452</v>
      </c>
      <c r="O261" s="279">
        <f>IF(O$141=0,0,O$141/NFM!O$15*1000)</f>
        <v>38.560530132874</v>
      </c>
      <c r="P261" s="279">
        <f>IF(P$141=0,0,P$141/NFM!P$15*1000)</f>
        <v>41.110163399027932</v>
      </c>
      <c r="Q261" s="279">
        <f>IF(Q$141=0,0,Q$141/NFM!Q$15*1000)</f>
        <v>41.142328645629995</v>
      </c>
      <c r="R261" s="279">
        <f>IF(R$141=0,0,R$141/NFM!R$15*1000)</f>
        <v>42.170213422131354</v>
      </c>
      <c r="S261" s="279">
        <f>IF(S$141=0,0,S$141/NFM!S$15*1000)</f>
        <v>39.52603760408585</v>
      </c>
      <c r="T261" s="279">
        <f>IF(T$141=0,0,T$141/NFM!T$15*1000)</f>
        <v>42.023668028357271</v>
      </c>
      <c r="U261" s="279">
        <f>IF(U$141=0,0,U$141/NFM!U$15*1000)</f>
        <v>40.845896484073769</v>
      </c>
      <c r="V261" s="279">
        <f>IF(V$141=0,0,V$141/NFM!V$15*1000)</f>
        <v>40.647691380632871</v>
      </c>
      <c r="W261" s="279">
        <f>IF(W$141=0,0,W$141/NFM!W$15*1000)</f>
        <v>41.76330591073895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DE: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110.3363926659364</v>
      </c>
      <c r="C5" s="225">
        <v>120.53574080417479</v>
      </c>
      <c r="D5" s="225">
        <v>118.39873747235031</v>
      </c>
      <c r="E5" s="225">
        <v>130.69935381849899</v>
      </c>
      <c r="F5" s="225">
        <v>164.12076555313749</v>
      </c>
      <c r="G5" s="225">
        <v>180.0178553194842</v>
      </c>
      <c r="H5" s="225">
        <v>183.59734442623031</v>
      </c>
      <c r="I5" s="225">
        <v>182.5629047599339</v>
      </c>
      <c r="J5" s="225">
        <v>187.82355911935679</v>
      </c>
      <c r="K5" s="225">
        <v>150.23151497185609</v>
      </c>
      <c r="L5" s="225">
        <v>202.12856349563501</v>
      </c>
      <c r="M5" s="225">
        <v>278.76839778515762</v>
      </c>
      <c r="N5" s="225">
        <v>234.2098174546403</v>
      </c>
      <c r="O5" s="225">
        <v>261.37189079530111</v>
      </c>
      <c r="P5" s="225">
        <v>234.51437486126409</v>
      </c>
      <c r="Q5" s="225">
        <v>245.27266642339421</v>
      </c>
      <c r="R5" s="225">
        <v>248.69528418531411</v>
      </c>
      <c r="S5" s="225">
        <v>251.36858253058401</v>
      </c>
      <c r="T5" s="225">
        <v>270.43246894350108</v>
      </c>
      <c r="U5" s="225">
        <v>263.51504109479077</v>
      </c>
      <c r="V5" s="225">
        <v>254.39771757225461</v>
      </c>
      <c r="W5" s="225">
        <v>269.81770524078661</v>
      </c>
      <c r="DA5" s="89" t="s">
        <v>645</v>
      </c>
    </row>
    <row r="6" spans="1:105" ht="12" customHeight="1" x14ac:dyDescent="0.25">
      <c r="A6" s="55" t="s">
        <v>92</v>
      </c>
      <c r="B6" s="261">
        <v>0.16400751127250579</v>
      </c>
      <c r="C6" s="261">
        <v>0.17912345027171611</v>
      </c>
      <c r="D6" s="261">
        <v>0.17592328778556071</v>
      </c>
      <c r="E6" s="261">
        <v>0.1965308866280108</v>
      </c>
      <c r="F6" s="261">
        <v>0.2466945817650979</v>
      </c>
      <c r="G6" s="261">
        <v>0.27079554146940221</v>
      </c>
      <c r="H6" s="261">
        <v>0.27033047358034668</v>
      </c>
      <c r="I6" s="261">
        <v>0.26859855222671009</v>
      </c>
      <c r="J6" s="261">
        <v>0.2799142515439606</v>
      </c>
      <c r="K6" s="261">
        <v>0.22425945299899919</v>
      </c>
      <c r="L6" s="261">
        <v>0.2978598522638472</v>
      </c>
      <c r="M6" s="261">
        <v>0.40317528626155941</v>
      </c>
      <c r="N6" s="261">
        <v>0.34010482724606828</v>
      </c>
      <c r="O6" s="261">
        <v>0.38508679533509421</v>
      </c>
      <c r="P6" s="261">
        <v>0.34549188605762948</v>
      </c>
      <c r="Q6" s="261">
        <v>0.36119513970119738</v>
      </c>
      <c r="R6" s="261">
        <v>0.3659949605094398</v>
      </c>
      <c r="S6" s="261">
        <v>0.36942155557732642</v>
      </c>
      <c r="T6" s="261">
        <v>0.3964872174905999</v>
      </c>
      <c r="U6" s="261">
        <v>0.38612995963896413</v>
      </c>
      <c r="V6" s="261">
        <v>0.37513603069606621</v>
      </c>
      <c r="W6" s="261">
        <v>0.3964394938686574</v>
      </c>
      <c r="DA6" s="67" t="s">
        <v>646</v>
      </c>
    </row>
    <row r="7" spans="1:105" ht="12" customHeight="1" x14ac:dyDescent="0.25">
      <c r="A7" s="202" t="s">
        <v>93</v>
      </c>
      <c r="B7" s="226">
        <v>2.1285336267662641E-2</v>
      </c>
      <c r="C7" s="226">
        <v>2.3247123518156731E-2</v>
      </c>
      <c r="D7" s="226">
        <v>2.2831797816910061E-2</v>
      </c>
      <c r="E7" s="226">
        <v>2.5506307463616571E-2</v>
      </c>
      <c r="F7" s="226">
        <v>3.2016686842810331E-2</v>
      </c>
      <c r="G7" s="226">
        <v>3.514457426515611E-2</v>
      </c>
      <c r="H7" s="226">
        <v>3.5084216502703457E-2</v>
      </c>
      <c r="I7" s="226">
        <v>3.4859443087661209E-2</v>
      </c>
      <c r="J7" s="226">
        <v>3.6328025003225059E-2</v>
      </c>
      <c r="K7" s="226">
        <v>2.910499544349834E-2</v>
      </c>
      <c r="L7" s="226">
        <v>3.8657053368354788E-2</v>
      </c>
      <c r="M7" s="226">
        <v>5.3402039554245738E-2</v>
      </c>
      <c r="N7" s="226">
        <v>4.4814247733433558E-2</v>
      </c>
      <c r="O7" s="226">
        <v>4.9977600826616259E-2</v>
      </c>
      <c r="P7" s="226">
        <v>4.4838866924008007E-2</v>
      </c>
      <c r="Q7" s="226">
        <v>4.6876877449906262E-2</v>
      </c>
      <c r="R7" s="226">
        <v>4.7499811113951733E-2</v>
      </c>
      <c r="S7" s="226">
        <v>4.7944523845138122E-2</v>
      </c>
      <c r="T7" s="226">
        <v>5.1457178300175113E-2</v>
      </c>
      <c r="U7" s="226">
        <v>5.0112985497830498E-2</v>
      </c>
      <c r="V7" s="226">
        <v>4.8686163807550982E-2</v>
      </c>
      <c r="W7" s="226">
        <v>5.1450984600062998E-2</v>
      </c>
      <c r="DA7" s="174" t="s">
        <v>647</v>
      </c>
    </row>
    <row r="8" spans="1:105" ht="12" customHeight="1" x14ac:dyDescent="0.25">
      <c r="A8" s="202" t="s">
        <v>94</v>
      </c>
      <c r="B8" s="226">
        <v>2.9648294215759532</v>
      </c>
      <c r="C8" s="226">
        <v>3.238086300677923</v>
      </c>
      <c r="D8" s="226">
        <v>3.1802356826229232</v>
      </c>
      <c r="E8" s="226">
        <v>3.5527674946239798</v>
      </c>
      <c r="F8" s="226">
        <v>4.4595966885033134</v>
      </c>
      <c r="G8" s="226">
        <v>4.8952793829429107</v>
      </c>
      <c r="H8" s="226">
        <v>4.8868721645795352</v>
      </c>
      <c r="I8" s="226">
        <v>4.8555635291074326</v>
      </c>
      <c r="J8" s="226">
        <v>5.0601219545184968</v>
      </c>
      <c r="K8" s="226">
        <v>4.0540278866448762</v>
      </c>
      <c r="L8" s="226">
        <v>5.3845317610533394</v>
      </c>
      <c r="M8" s="226">
        <v>7.267862303030399</v>
      </c>
      <c r="N8" s="226">
        <v>6.1159231065130912</v>
      </c>
      <c r="O8" s="226">
        <v>6.9116950689543879</v>
      </c>
      <c r="P8" s="226">
        <v>6.2455950995894698</v>
      </c>
      <c r="Q8" s="226">
        <v>6.5294691005769154</v>
      </c>
      <c r="R8" s="226">
        <v>6.6162373823474052</v>
      </c>
      <c r="S8" s="226">
        <v>6.6781813128068874</v>
      </c>
      <c r="T8" s="226">
        <v>7.1674581156331314</v>
      </c>
      <c r="U8" s="226">
        <v>6.9802258201905412</v>
      </c>
      <c r="V8" s="226">
        <v>6.7814841666179699</v>
      </c>
      <c r="W8" s="226">
        <v>7.1665953966189786</v>
      </c>
      <c r="DA8" s="174" t="s">
        <v>648</v>
      </c>
    </row>
    <row r="9" spans="1:105" ht="12" customHeight="1" x14ac:dyDescent="0.25">
      <c r="A9" s="202" t="s">
        <v>95</v>
      </c>
      <c r="B9" s="226">
        <v>5.4184091625474183E-2</v>
      </c>
      <c r="C9" s="226">
        <v>5.9178030118799733E-2</v>
      </c>
      <c r="D9" s="226">
        <v>5.8120774289350932E-2</v>
      </c>
      <c r="E9" s="226">
        <v>6.4929023589622561E-2</v>
      </c>
      <c r="F9" s="226">
        <v>8.1501888042544282E-2</v>
      </c>
      <c r="G9" s="226">
        <v>8.9464258782443531E-2</v>
      </c>
      <c r="H9" s="226">
        <v>8.9310611666423484E-2</v>
      </c>
      <c r="I9" s="226">
        <v>8.8738426986676444E-2</v>
      </c>
      <c r="J9" s="226">
        <v>9.2476858744191925E-2</v>
      </c>
      <c r="K9" s="226">
        <v>7.4089867317031474E-2</v>
      </c>
      <c r="L9" s="226">
        <v>9.8405648627875278E-2</v>
      </c>
      <c r="M9" s="226">
        <v>0.136255667326626</v>
      </c>
      <c r="N9" s="226">
        <v>0.1140794429921264</v>
      </c>
      <c r="O9" s="226">
        <v>0.1272233084954742</v>
      </c>
      <c r="P9" s="226">
        <v>0.1141421137651439</v>
      </c>
      <c r="Q9" s="226">
        <v>0.1193300867283297</v>
      </c>
      <c r="R9" s="226">
        <v>0.1209158307496967</v>
      </c>
      <c r="S9" s="226">
        <v>0.1220478943953261</v>
      </c>
      <c r="T9" s="226">
        <v>0.13098973061754779</v>
      </c>
      <c r="U9" s="226">
        <v>0.1275679446025815</v>
      </c>
      <c r="V9" s="226">
        <v>0.1239358179484786</v>
      </c>
      <c r="W9" s="226">
        <v>0.13097396389391441</v>
      </c>
      <c r="DA9" s="174" t="s">
        <v>649</v>
      </c>
    </row>
    <row r="10" spans="1:105" ht="12" customHeight="1" x14ac:dyDescent="0.25">
      <c r="A10" s="56" t="s">
        <v>96</v>
      </c>
      <c r="B10" s="262">
        <v>0.40658967541995822</v>
      </c>
      <c r="C10" s="262">
        <v>0.44688538909872372</v>
      </c>
      <c r="D10" s="262">
        <v>0.43979115861505791</v>
      </c>
      <c r="E10" s="262">
        <v>0.44578770816775432</v>
      </c>
      <c r="F10" s="262">
        <v>0.56739600834982884</v>
      </c>
      <c r="G10" s="262">
        <v>0.62739925533477692</v>
      </c>
      <c r="H10" s="262">
        <v>0.70357312644798098</v>
      </c>
      <c r="I10" s="262">
        <v>0.7020643571517371</v>
      </c>
      <c r="J10" s="262">
        <v>0.68318335445267586</v>
      </c>
      <c r="K10" s="262">
        <v>0.55248765768849473</v>
      </c>
      <c r="L10" s="262">
        <v>0.73424986096660372</v>
      </c>
      <c r="M10" s="262">
        <v>1.10573712505516</v>
      </c>
      <c r="N10" s="262">
        <v>0.90935605982757173</v>
      </c>
      <c r="O10" s="262">
        <v>1.0126273599390589</v>
      </c>
      <c r="P10" s="262">
        <v>0.89803937320965155</v>
      </c>
      <c r="Q10" s="262">
        <v>0.93504687538775677</v>
      </c>
      <c r="R10" s="262">
        <v>0.93966935528719975</v>
      </c>
      <c r="S10" s="262">
        <v>0.96472480077584377</v>
      </c>
      <c r="T10" s="262">
        <v>1.115912710322029</v>
      </c>
      <c r="U10" s="262">
        <v>1.0793956014618069</v>
      </c>
      <c r="V10" s="262">
        <v>1.027898031615073</v>
      </c>
      <c r="W10" s="262">
        <v>1.118705204676647</v>
      </c>
      <c r="DA10" s="68" t="s">
        <v>650</v>
      </c>
    </row>
    <row r="11" spans="1:105" ht="12" customHeight="1" x14ac:dyDescent="0.25">
      <c r="A11" s="37" t="s">
        <v>160</v>
      </c>
      <c r="B11" s="228">
        <v>1.2343743441206499E-2</v>
      </c>
      <c r="C11" s="228">
        <v>1.128919083007785E-2</v>
      </c>
      <c r="D11" s="228">
        <v>9.815964072553883E-3</v>
      </c>
      <c r="E11" s="228">
        <v>1.065681124626928E-2</v>
      </c>
      <c r="F11" s="228">
        <v>1.257647997082883E-2</v>
      </c>
      <c r="G11" s="228">
        <v>1.2378108352968971E-2</v>
      </c>
      <c r="H11" s="228">
        <v>1.183375032204014E-2</v>
      </c>
      <c r="I11" s="228">
        <v>1.035597229086562E-2</v>
      </c>
      <c r="J11" s="228">
        <v>1.149123855416798E-2</v>
      </c>
      <c r="K11" s="228">
        <v>8.9323437921193984E-3</v>
      </c>
      <c r="L11" s="228">
        <v>1.0357170716356119E-2</v>
      </c>
      <c r="M11" s="228">
        <v>1.27047960542021E-2</v>
      </c>
      <c r="N11" s="228">
        <v>8.8460409302489763E-3</v>
      </c>
      <c r="O11" s="228">
        <v>1.483571587174462E-2</v>
      </c>
      <c r="P11" s="228">
        <v>6.1870269618742712E-3</v>
      </c>
      <c r="Q11" s="228">
        <v>5.4279865603197299E-3</v>
      </c>
      <c r="R11" s="228">
        <v>6.2277840614935612E-3</v>
      </c>
      <c r="S11" s="228">
        <v>5.4383288799670802E-3</v>
      </c>
      <c r="T11" s="228">
        <v>5.563206705762623E-3</v>
      </c>
      <c r="U11" s="228">
        <v>4.1009576810262429E-3</v>
      </c>
      <c r="V11" s="228">
        <v>5.3373503485119669E-3</v>
      </c>
      <c r="W11" s="228">
        <v>3.8845152388826678E-3</v>
      </c>
      <c r="DA11" s="69" t="s">
        <v>651</v>
      </c>
    </row>
    <row r="12" spans="1:105" ht="12" customHeight="1" x14ac:dyDescent="0.25">
      <c r="A12" s="37" t="s">
        <v>162</v>
      </c>
      <c r="B12" s="228">
        <v>0.14094377659465271</v>
      </c>
      <c r="C12" s="228">
        <v>0.15348854728468761</v>
      </c>
      <c r="D12" s="228">
        <v>0.15181368722037319</v>
      </c>
      <c r="E12" s="228">
        <v>0.16487479875484201</v>
      </c>
      <c r="F12" s="228">
        <v>0.2037093137473712</v>
      </c>
      <c r="G12" s="228">
        <v>0.23415763143433249</v>
      </c>
      <c r="H12" s="228">
        <v>0.24402648334127669</v>
      </c>
      <c r="I12" s="228">
        <v>0.2315971062897472</v>
      </c>
      <c r="J12" s="228">
        <v>0.22851570242130251</v>
      </c>
      <c r="K12" s="228">
        <v>0.2029221669838174</v>
      </c>
      <c r="L12" s="228">
        <v>0.26961178225046178</v>
      </c>
      <c r="M12" s="228">
        <v>0.36971628779754212</v>
      </c>
      <c r="N12" s="228">
        <v>0.32616404371173963</v>
      </c>
      <c r="O12" s="228">
        <v>0.3589902249501411</v>
      </c>
      <c r="P12" s="228">
        <v>0.33129287917920142</v>
      </c>
      <c r="Q12" s="228">
        <v>0.3174675782779135</v>
      </c>
      <c r="R12" s="228">
        <v>0.32874450069076722</v>
      </c>
      <c r="S12" s="228">
        <v>0.32745794499787451</v>
      </c>
      <c r="T12" s="228">
        <v>0.34634887976286372</v>
      </c>
      <c r="U12" s="228">
        <v>0.34179762117657259</v>
      </c>
      <c r="V12" s="228">
        <v>0.31225403484083109</v>
      </c>
      <c r="W12" s="228">
        <v>0.34479557032460639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2.6752095053868791E-2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9.9697109362055045E-2</v>
      </c>
      <c r="U14" s="228">
        <v>0.1030618563515408</v>
      </c>
      <c r="V14" s="228">
        <v>9.7937289311973652E-2</v>
      </c>
      <c r="W14" s="228">
        <v>0.1140893252119056</v>
      </c>
      <c r="DA14" s="69" t="s">
        <v>654</v>
      </c>
    </row>
    <row r="15" spans="1:105" ht="12" customHeight="1" x14ac:dyDescent="0.25">
      <c r="A15" s="37" t="s">
        <v>38</v>
      </c>
      <c r="B15" s="228">
        <v>0.253302155384099</v>
      </c>
      <c r="C15" s="228">
        <v>0.28210765098395818</v>
      </c>
      <c r="D15" s="228">
        <v>0.27816150732213091</v>
      </c>
      <c r="E15" s="228">
        <v>0.27025609816664298</v>
      </c>
      <c r="F15" s="228">
        <v>0.35111021463162878</v>
      </c>
      <c r="G15" s="228">
        <v>0.38086351554747561</v>
      </c>
      <c r="H15" s="228">
        <v>0.44771289278466408</v>
      </c>
      <c r="I15" s="228">
        <v>0.46011127857112422</v>
      </c>
      <c r="J15" s="228">
        <v>0.44317641347720538</v>
      </c>
      <c r="K15" s="228">
        <v>0.34063314691255803</v>
      </c>
      <c r="L15" s="228">
        <v>0.45428090799978582</v>
      </c>
      <c r="M15" s="228">
        <v>0.72331604120341564</v>
      </c>
      <c r="N15" s="228">
        <v>0.57434597518558317</v>
      </c>
      <c r="O15" s="228">
        <v>0.63880141911717292</v>
      </c>
      <c r="P15" s="228">
        <v>0.56055946706857585</v>
      </c>
      <c r="Q15" s="228">
        <v>0.61215131054952354</v>
      </c>
      <c r="R15" s="228">
        <v>0.60469707053493904</v>
      </c>
      <c r="S15" s="228">
        <v>0.63182852689800217</v>
      </c>
      <c r="T15" s="228">
        <v>0.63755141943747862</v>
      </c>
      <c r="U15" s="228">
        <v>0.63043516625266705</v>
      </c>
      <c r="V15" s="228">
        <v>0.61236935711375673</v>
      </c>
      <c r="W15" s="228">
        <v>0.65593579390125245</v>
      </c>
      <c r="DA15" s="69" t="s">
        <v>655</v>
      </c>
    </row>
    <row r="16" spans="1:105" ht="12" customHeight="1" x14ac:dyDescent="0.25">
      <c r="A16" s="57" t="s">
        <v>487</v>
      </c>
      <c r="B16" s="296">
        <v>67.146425934277289</v>
      </c>
      <c r="C16" s="296">
        <v>73.111459219478732</v>
      </c>
      <c r="D16" s="296">
        <v>71.747336939050939</v>
      </c>
      <c r="E16" s="296">
        <v>82.920607960739645</v>
      </c>
      <c r="F16" s="296">
        <v>103.4730344158784</v>
      </c>
      <c r="G16" s="296">
        <v>112.9852956746851</v>
      </c>
      <c r="H16" s="296">
        <v>109.1445867358583</v>
      </c>
      <c r="I16" s="296">
        <v>108.29369949982031</v>
      </c>
      <c r="J16" s="296">
        <v>115.1860550459475</v>
      </c>
      <c r="K16" s="296">
        <v>91.559636541903274</v>
      </c>
      <c r="L16" s="296">
        <v>124.11514634791639</v>
      </c>
      <c r="M16" s="296">
        <v>162.03313612032301</v>
      </c>
      <c r="N16" s="296">
        <v>138.13769124590709</v>
      </c>
      <c r="O16" s="296">
        <v>154.24658640797509</v>
      </c>
      <c r="P16" s="296">
        <v>139.48039532217931</v>
      </c>
      <c r="Q16" s="296">
        <v>146.34361983206409</v>
      </c>
      <c r="R16" s="296">
        <v>149.1736710616629</v>
      </c>
      <c r="S16" s="296">
        <v>149.30351505341361</v>
      </c>
      <c r="T16" s="296">
        <v>160.0993843675931</v>
      </c>
      <c r="U16" s="296">
        <v>155.84109723330729</v>
      </c>
      <c r="V16" s="296">
        <v>151.73047948633339</v>
      </c>
      <c r="W16" s="296">
        <v>158.8278940032877</v>
      </c>
      <c r="DA16" s="70" t="s">
        <v>656</v>
      </c>
    </row>
    <row r="17" spans="1:105" ht="12" customHeight="1" x14ac:dyDescent="0.25">
      <c r="A17" s="46" t="s">
        <v>30</v>
      </c>
      <c r="B17" s="231">
        <v>8.2404044841446744</v>
      </c>
      <c r="C17" s="231">
        <v>9.2002988939409889</v>
      </c>
      <c r="D17" s="231">
        <v>8.9702008833371121</v>
      </c>
      <c r="E17" s="231">
        <v>7.6317624121920922</v>
      </c>
      <c r="F17" s="231">
        <v>8.7007153315189214</v>
      </c>
      <c r="G17" s="231">
        <v>9.2436758565777701</v>
      </c>
      <c r="H17" s="231">
        <v>3.9784306695522438</v>
      </c>
      <c r="I17" s="231">
        <v>4.3858991943365293</v>
      </c>
      <c r="J17" s="231">
        <v>3.4486383251742221</v>
      </c>
      <c r="K17" s="231">
        <v>2.9245836472645892</v>
      </c>
      <c r="L17" s="231">
        <v>3.3340554865701129</v>
      </c>
      <c r="M17" s="231">
        <v>6.3635415791465997</v>
      </c>
      <c r="N17" s="231">
        <v>5.6999655127453313</v>
      </c>
      <c r="O17" s="231">
        <v>6.9436551058929581</v>
      </c>
      <c r="P17" s="231">
        <v>6.1484400551913891</v>
      </c>
      <c r="Q17" s="231">
        <v>5.6132826875843378</v>
      </c>
      <c r="R17" s="231">
        <v>5.0763625300929114</v>
      </c>
      <c r="S17" s="231">
        <v>5.2399518246683314</v>
      </c>
      <c r="T17" s="231">
        <v>5.6594572724500516</v>
      </c>
      <c r="U17" s="231">
        <v>5.0438342891800989</v>
      </c>
      <c r="V17" s="231">
        <v>5.2857000877106648</v>
      </c>
      <c r="W17" s="231">
        <v>6.5219206123577624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1.956154563473014</v>
      </c>
      <c r="C19" s="231">
        <v>2.1532505009929022</v>
      </c>
      <c r="D19" s="231">
        <v>1.9945840746513841</v>
      </c>
      <c r="E19" s="231">
        <v>0.63881727581632886</v>
      </c>
      <c r="F19" s="231">
        <v>0.76130143257854588</v>
      </c>
      <c r="G19" s="231">
        <v>0.75623645204525514</v>
      </c>
      <c r="H19" s="231">
        <v>0.79449320929118106</v>
      </c>
      <c r="I19" s="231">
        <v>0.92159024204708251</v>
      </c>
      <c r="J19" s="231">
        <v>0.41844056599292989</v>
      </c>
      <c r="K19" s="231">
        <v>0.38287922043887301</v>
      </c>
      <c r="L19" s="231">
        <v>0.44502824944101838</v>
      </c>
      <c r="M19" s="231">
        <v>0.54737460544564309</v>
      </c>
      <c r="N19" s="231">
        <v>0.32925881422577191</v>
      </c>
      <c r="O19" s="231">
        <v>0.18498353981539151</v>
      </c>
      <c r="P19" s="231">
        <v>0.33622423804107782</v>
      </c>
      <c r="Q19" s="231">
        <v>0.29562577120116712</v>
      </c>
      <c r="R19" s="231">
        <v>0.55180709122567495</v>
      </c>
      <c r="S19" s="231">
        <v>0.14545145048257371</v>
      </c>
      <c r="T19" s="231">
        <v>0.31243474451475711</v>
      </c>
      <c r="U19" s="231">
        <v>0.30936891530990329</v>
      </c>
      <c r="V19" s="231">
        <v>0.3049868380962597</v>
      </c>
      <c r="W19" s="231">
        <v>0.32585491220250568</v>
      </c>
      <c r="DA19" s="73" t="s">
        <v>659</v>
      </c>
    </row>
    <row r="20" spans="1:105" ht="12" customHeight="1" x14ac:dyDescent="0.25">
      <c r="A20" s="46" t="s">
        <v>160</v>
      </c>
      <c r="B20" s="231">
        <v>4.4659052950827363</v>
      </c>
      <c r="C20" s="231">
        <v>4.1185489699165672</v>
      </c>
      <c r="D20" s="231">
        <v>3.584517537931164</v>
      </c>
      <c r="E20" s="231">
        <v>3.1633635247795779</v>
      </c>
      <c r="F20" s="231">
        <v>3.701934984747385</v>
      </c>
      <c r="G20" s="231">
        <v>3.6502693956409149</v>
      </c>
      <c r="H20" s="231">
        <v>4.5255832609201034</v>
      </c>
      <c r="I20" s="231">
        <v>4.147289084480799</v>
      </c>
      <c r="J20" s="231">
        <v>3.9751851353364729</v>
      </c>
      <c r="K20" s="231">
        <v>2.6859447566345009</v>
      </c>
      <c r="L20" s="231">
        <v>3.2226719322160018</v>
      </c>
      <c r="M20" s="231">
        <v>4.6300371499317903</v>
      </c>
      <c r="N20" s="231">
        <v>3.2793959535860449</v>
      </c>
      <c r="O20" s="231">
        <v>5.5275336949462774</v>
      </c>
      <c r="P20" s="231">
        <v>2.3171097717465932</v>
      </c>
      <c r="Q20" s="231">
        <v>2.0328447605284068</v>
      </c>
      <c r="R20" s="231">
        <v>2.282376179711469</v>
      </c>
      <c r="S20" s="231">
        <v>2.1133604369584811</v>
      </c>
      <c r="T20" s="231">
        <v>2.2694340830773299</v>
      </c>
      <c r="U20" s="231">
        <v>1.6477151496808979</v>
      </c>
      <c r="V20" s="231">
        <v>2.0673299168796828</v>
      </c>
      <c r="W20" s="231">
        <v>1.5791600738423259</v>
      </c>
      <c r="DA20" s="73" t="s">
        <v>660</v>
      </c>
    </row>
    <row r="21" spans="1:105" ht="12" customHeight="1" x14ac:dyDescent="0.25">
      <c r="A21" s="46" t="s">
        <v>70</v>
      </c>
      <c r="B21" s="231">
        <v>1.628666469828367</v>
      </c>
      <c r="C21" s="231">
        <v>1.9563894004940059</v>
      </c>
      <c r="D21" s="231">
        <v>2.1083877831703268</v>
      </c>
      <c r="E21" s="231">
        <v>0.25543039469108869</v>
      </c>
      <c r="F21" s="231">
        <v>1.7708241431014451</v>
      </c>
      <c r="G21" s="231">
        <v>1.8173196647945631</v>
      </c>
      <c r="H21" s="231">
        <v>2.3488765921800359</v>
      </c>
      <c r="I21" s="231">
        <v>2.245880769676905</v>
      </c>
      <c r="J21" s="231">
        <v>2.58737179483045</v>
      </c>
      <c r="K21" s="231">
        <v>1.8281646092929811</v>
      </c>
      <c r="L21" s="231">
        <v>2.1225126131757128</v>
      </c>
      <c r="M21" s="231">
        <v>0.72352424991228581</v>
      </c>
      <c r="N21" s="231">
        <v>2.0861578293338101</v>
      </c>
      <c r="O21" s="231">
        <v>2.193684277651955</v>
      </c>
      <c r="P21" s="231">
        <v>3.199231834890929</v>
      </c>
      <c r="Q21" s="231">
        <v>3.6015529252377849</v>
      </c>
      <c r="R21" s="231">
        <v>3.041106076981241</v>
      </c>
      <c r="S21" s="231">
        <v>3.0810761235426698</v>
      </c>
      <c r="T21" s="231">
        <v>2.1163262340688851</v>
      </c>
      <c r="U21" s="231">
        <v>2.226049959970279</v>
      </c>
      <c r="V21" s="231">
        <v>2.581790786084726</v>
      </c>
      <c r="W21" s="231">
        <v>3.582299303074723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20.070107384412641</v>
      </c>
      <c r="F22" s="231">
        <v>24.807365278586591</v>
      </c>
      <c r="G22" s="231">
        <v>26.91281017287643</v>
      </c>
      <c r="H22" s="231">
        <v>2.8441388114531518</v>
      </c>
      <c r="I22" s="231">
        <v>3.0477494915846521</v>
      </c>
      <c r="J22" s="231">
        <v>23.7895716685614</v>
      </c>
      <c r="K22" s="231">
        <v>17.586072639174262</v>
      </c>
      <c r="L22" s="231">
        <v>11.529253142138581</v>
      </c>
      <c r="M22" s="231">
        <v>13.10482584770639</v>
      </c>
      <c r="N22" s="231">
        <v>3.7425980833883501</v>
      </c>
      <c r="O22" s="231">
        <v>2.9830324214521449</v>
      </c>
      <c r="P22" s="231">
        <v>2.2818489000086339</v>
      </c>
      <c r="Q22" s="231">
        <v>9.1131665893569878</v>
      </c>
      <c r="R22" s="231">
        <v>9.0721893540361851</v>
      </c>
      <c r="S22" s="231">
        <v>6.6211210486155752</v>
      </c>
      <c r="T22" s="231">
        <v>2.8026214143398538</v>
      </c>
      <c r="U22" s="231">
        <v>2.842785459692962</v>
      </c>
      <c r="V22" s="231">
        <v>15.084662421176359</v>
      </c>
      <c r="W22" s="231">
        <v>3.681529981152563</v>
      </c>
      <c r="DA22" s="73" t="s">
        <v>662</v>
      </c>
    </row>
    <row r="23" spans="1:105" ht="12" customHeight="1" x14ac:dyDescent="0.25">
      <c r="A23" s="46" t="s">
        <v>162</v>
      </c>
      <c r="B23" s="231">
        <v>48.725557204631563</v>
      </c>
      <c r="C23" s="231">
        <v>53.506393964810378</v>
      </c>
      <c r="D23" s="231">
        <v>52.973292306150583</v>
      </c>
      <c r="E23" s="231">
        <v>46.765372173067313</v>
      </c>
      <c r="F23" s="231">
        <v>57.296600698348577</v>
      </c>
      <c r="G23" s="231">
        <v>65.982268257688062</v>
      </c>
      <c r="H23" s="231">
        <v>89.173827187467325</v>
      </c>
      <c r="I23" s="231">
        <v>88.624713679725645</v>
      </c>
      <c r="J23" s="231">
        <v>75.536151569914409</v>
      </c>
      <c r="K23" s="231">
        <v>58.305486690814831</v>
      </c>
      <c r="L23" s="231">
        <v>80.160813622739653</v>
      </c>
      <c r="M23" s="231">
        <v>128.36870159393621</v>
      </c>
      <c r="N23" s="231">
        <v>115.5391803161243</v>
      </c>
      <c r="O23" s="231">
        <v>127.8067531440107</v>
      </c>
      <c r="P23" s="231">
        <v>118.55639602494711</v>
      </c>
      <c r="Q23" s="231">
        <v>113.6090995171745</v>
      </c>
      <c r="R23" s="231">
        <v>115.1225668681447</v>
      </c>
      <c r="S23" s="231">
        <v>121.5939381958103</v>
      </c>
      <c r="T23" s="231">
        <v>135.00642923404871</v>
      </c>
      <c r="U23" s="231">
        <v>131.2242714649023</v>
      </c>
      <c r="V23" s="231">
        <v>115.5687522923251</v>
      </c>
      <c r="W23" s="231">
        <v>133.9366063580685</v>
      </c>
      <c r="DA23" s="73" t="s">
        <v>663</v>
      </c>
    </row>
    <row r="24" spans="1:105" ht="12" customHeight="1" x14ac:dyDescent="0.25">
      <c r="A24" s="46" t="s">
        <v>36</v>
      </c>
      <c r="B24" s="231">
        <v>0.41374671349909969</v>
      </c>
      <c r="C24" s="231">
        <v>0.37416630077579999</v>
      </c>
      <c r="D24" s="231">
        <v>0.3527458222360611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1.153257164610759</v>
      </c>
      <c r="F25" s="231">
        <v>0.83934099535760354</v>
      </c>
      <c r="G25" s="231">
        <v>0.9200311913992707</v>
      </c>
      <c r="H25" s="231">
        <v>1.0434478798811131</v>
      </c>
      <c r="I25" s="231">
        <v>1.33906191557787</v>
      </c>
      <c r="J25" s="231">
        <v>1.846402583893507</v>
      </c>
      <c r="K25" s="231">
        <v>1.885467533705772</v>
      </c>
      <c r="L25" s="231">
        <v>2.0999694823353878</v>
      </c>
      <c r="M25" s="231">
        <v>2.326648555405189</v>
      </c>
      <c r="N25" s="231">
        <v>2.021578294396464</v>
      </c>
      <c r="O25" s="231">
        <v>1.9803699447767491</v>
      </c>
      <c r="P25" s="231">
        <v>2.0527649437945499</v>
      </c>
      <c r="Q25" s="231">
        <v>1.914881967154004</v>
      </c>
      <c r="R25" s="231">
        <v>2.0030985659709302</v>
      </c>
      <c r="S25" s="231">
        <v>2.0098100899449021</v>
      </c>
      <c r="T25" s="231">
        <v>2.0736633365579942</v>
      </c>
      <c r="U25" s="231">
        <v>1.839175664883143</v>
      </c>
      <c r="V25" s="231">
        <v>2.0187904785620341</v>
      </c>
      <c r="W25" s="231">
        <v>1.8934053366683581</v>
      </c>
      <c r="DA25" s="73" t="s">
        <v>665</v>
      </c>
    </row>
    <row r="26" spans="1:105" ht="12" customHeight="1" x14ac:dyDescent="0.25">
      <c r="A26" s="46" t="s">
        <v>79</v>
      </c>
      <c r="B26" s="231">
        <v>1.7159912036178491</v>
      </c>
      <c r="C26" s="231">
        <v>1.8024111885480989</v>
      </c>
      <c r="D26" s="231">
        <v>1.7636085315743</v>
      </c>
      <c r="E26" s="231">
        <v>3.242497631169837</v>
      </c>
      <c r="F26" s="231">
        <v>5.5949515516393218</v>
      </c>
      <c r="G26" s="231">
        <v>3.7026846836628051</v>
      </c>
      <c r="H26" s="231">
        <v>4.435789125113156</v>
      </c>
      <c r="I26" s="231">
        <v>3.581515122390825</v>
      </c>
      <c r="J26" s="231">
        <v>3.5842934022441368</v>
      </c>
      <c r="K26" s="231">
        <v>5.9610374445774559</v>
      </c>
      <c r="L26" s="231">
        <v>21.200841819299932</v>
      </c>
      <c r="M26" s="231">
        <v>5.968482538838864</v>
      </c>
      <c r="N26" s="231">
        <v>5.439556442107083</v>
      </c>
      <c r="O26" s="231">
        <v>6.6265742794289348</v>
      </c>
      <c r="P26" s="231">
        <v>4.5883795535590224</v>
      </c>
      <c r="Q26" s="231">
        <v>10.16316561382685</v>
      </c>
      <c r="R26" s="231">
        <v>12.02416439549982</v>
      </c>
      <c r="S26" s="231">
        <v>8.4988058833908493</v>
      </c>
      <c r="T26" s="231">
        <v>9.8590180485356242</v>
      </c>
      <c r="U26" s="231">
        <v>10.70789632968777</v>
      </c>
      <c r="V26" s="231">
        <v>8.818466665498466</v>
      </c>
      <c r="W26" s="231">
        <v>7.3071174259209926</v>
      </c>
      <c r="DA26" s="73" t="s">
        <v>666</v>
      </c>
    </row>
    <row r="27" spans="1:105" ht="12" customHeight="1" x14ac:dyDescent="0.25">
      <c r="A27" s="57" t="s">
        <v>499</v>
      </c>
      <c r="B27" s="263">
        <v>39.579070695497613</v>
      </c>
      <c r="C27" s="263">
        <v>43.477761291010758</v>
      </c>
      <c r="D27" s="263">
        <v>42.774497832169587</v>
      </c>
      <c r="E27" s="263">
        <v>43.493224437286408</v>
      </c>
      <c r="F27" s="263">
        <v>55.260525283755527</v>
      </c>
      <c r="G27" s="263">
        <v>61.114476632004383</v>
      </c>
      <c r="H27" s="263">
        <v>68.467587097595015</v>
      </c>
      <c r="I27" s="263">
        <v>68.319380951553399</v>
      </c>
      <c r="J27" s="263">
        <v>66.48547962914671</v>
      </c>
      <c r="K27" s="263">
        <v>53.737908569859933</v>
      </c>
      <c r="L27" s="263">
        <v>71.459712971438549</v>
      </c>
      <c r="M27" s="263">
        <v>107.7688292436067</v>
      </c>
      <c r="N27" s="263">
        <v>88.547848524420857</v>
      </c>
      <c r="O27" s="263">
        <v>98.638694253775299</v>
      </c>
      <c r="P27" s="263">
        <v>87.385872199538852</v>
      </c>
      <c r="Q27" s="263">
        <v>90.937128511486023</v>
      </c>
      <c r="R27" s="263">
        <v>91.431295783643463</v>
      </c>
      <c r="S27" s="263">
        <v>93.882747389769804</v>
      </c>
      <c r="T27" s="263">
        <v>101.4707796235445</v>
      </c>
      <c r="U27" s="263">
        <v>99.050511550091727</v>
      </c>
      <c r="V27" s="263">
        <v>94.310097875236067</v>
      </c>
      <c r="W27" s="263">
        <v>102.12564619384069</v>
      </c>
      <c r="DA27" s="70" t="s">
        <v>667</v>
      </c>
    </row>
    <row r="28" spans="1:105" ht="12" customHeight="1" x14ac:dyDescent="0.25">
      <c r="A28" s="18" t="s">
        <v>33</v>
      </c>
      <c r="B28" s="297">
        <v>0.53660140145185342</v>
      </c>
      <c r="C28" s="297">
        <v>0.58502770794681769</v>
      </c>
      <c r="D28" s="297">
        <v>0.54107943697970762</v>
      </c>
      <c r="E28" s="297">
        <v>0.21802748156642859</v>
      </c>
      <c r="F28" s="297">
        <v>0.2592962843572072</v>
      </c>
      <c r="G28" s="297">
        <v>0.25747708792735752</v>
      </c>
      <c r="H28" s="297">
        <v>0.20890411915268189</v>
      </c>
      <c r="I28" s="297">
        <v>0.23153037160764309</v>
      </c>
      <c r="J28" s="297">
        <v>0.1215091161549683</v>
      </c>
      <c r="K28" s="297">
        <v>0.12774827454030949</v>
      </c>
      <c r="L28" s="297">
        <v>0.1438997162632335</v>
      </c>
      <c r="M28" s="297">
        <v>0.15280165574606661</v>
      </c>
      <c r="N28" s="297">
        <v>8.9801443075830156E-2</v>
      </c>
      <c r="O28" s="297">
        <v>5.0256400495164277E-2</v>
      </c>
      <c r="P28" s="297">
        <v>9.0396195675844823E-2</v>
      </c>
      <c r="Q28" s="297">
        <v>7.939687140356827E-2</v>
      </c>
      <c r="R28" s="297">
        <v>0.15162336773041971</v>
      </c>
      <c r="S28" s="297">
        <v>3.7771047562038487E-2</v>
      </c>
      <c r="T28" s="297">
        <v>8.1666154736717303E-2</v>
      </c>
      <c r="U28" s="297">
        <v>8.1186851051471609E-2</v>
      </c>
      <c r="V28" s="297">
        <v>8.2858013454208512E-2</v>
      </c>
      <c r="W28" s="297">
        <v>8.4414195209000745E-2</v>
      </c>
      <c r="DA28" s="122" t="s">
        <v>668</v>
      </c>
    </row>
    <row r="29" spans="1:105" ht="12" customHeight="1" x14ac:dyDescent="0.25">
      <c r="A29" s="18" t="s">
        <v>160</v>
      </c>
      <c r="B29" s="297">
        <v>1.202200160142598</v>
      </c>
      <c r="C29" s="297">
        <v>1.0981072266839591</v>
      </c>
      <c r="D29" s="297">
        <v>0.95424090381957349</v>
      </c>
      <c r="E29" s="297">
        <v>1.0595033285671089</v>
      </c>
      <c r="F29" s="297">
        <v>1.2373343525817799</v>
      </c>
      <c r="G29" s="297">
        <v>1.219619994027856</v>
      </c>
      <c r="H29" s="297">
        <v>1.167750360947823</v>
      </c>
      <c r="I29" s="297">
        <v>1.022475820697248</v>
      </c>
      <c r="J29" s="297">
        <v>1.1327943589814931</v>
      </c>
      <c r="K29" s="297">
        <v>0.87944555643664291</v>
      </c>
      <c r="L29" s="297">
        <v>1.022603067642275</v>
      </c>
      <c r="M29" s="297">
        <v>1.2674265336150681</v>
      </c>
      <c r="N29" s="297">
        <v>0.87772486019325036</v>
      </c>
      <c r="O29" s="297">
        <v>1.4736974422798379</v>
      </c>
      <c r="P29" s="297">
        <v>0.6113450233365666</v>
      </c>
      <c r="Q29" s="297">
        <v>0.53577685698376121</v>
      </c>
      <c r="R29" s="297">
        <v>0.61543858988864719</v>
      </c>
      <c r="S29" s="297">
        <v>0.53855887033722449</v>
      </c>
      <c r="T29" s="297">
        <v>0.58212867573947236</v>
      </c>
      <c r="U29" s="297">
        <v>0.42433591780962998</v>
      </c>
      <c r="V29" s="297">
        <v>0.55116527206571309</v>
      </c>
      <c r="W29" s="297">
        <v>0.40145419837654778</v>
      </c>
      <c r="DA29" s="122" t="s">
        <v>669</v>
      </c>
    </row>
    <row r="30" spans="1:105" ht="12" customHeight="1" x14ac:dyDescent="0.25">
      <c r="A30" s="18" t="s">
        <v>70</v>
      </c>
      <c r="B30" s="297">
        <v>0.45223277910804682</v>
      </c>
      <c r="C30" s="297">
        <v>0.53804478571157688</v>
      </c>
      <c r="D30" s="297">
        <v>0.57894914978614431</v>
      </c>
      <c r="E30" s="297">
        <v>8.82446545736911E-2</v>
      </c>
      <c r="F30" s="297">
        <v>0.6105149849242959</v>
      </c>
      <c r="G30" s="297">
        <v>0.62631606919307037</v>
      </c>
      <c r="H30" s="297">
        <v>0.62517018944043246</v>
      </c>
      <c r="I30" s="297">
        <v>0.57113403941528351</v>
      </c>
      <c r="J30" s="297">
        <v>0.76052792960456961</v>
      </c>
      <c r="K30" s="297">
        <v>0.61743293301118951</v>
      </c>
      <c r="L30" s="297">
        <v>0.69471053458063126</v>
      </c>
      <c r="M30" s="297">
        <v>0.2036683478054313</v>
      </c>
      <c r="N30" s="297">
        <v>0.57593611843891612</v>
      </c>
      <c r="O30" s="297">
        <v>0.60327268806422663</v>
      </c>
      <c r="P30" s="297">
        <v>0.87065900342220059</v>
      </c>
      <c r="Q30" s="297">
        <v>0.97911148948959503</v>
      </c>
      <c r="R30" s="297">
        <v>0.84584673554164347</v>
      </c>
      <c r="S30" s="297">
        <v>0.8098874124333858</v>
      </c>
      <c r="T30" s="297">
        <v>0.55994664389762627</v>
      </c>
      <c r="U30" s="297">
        <v>0.59132355152092297</v>
      </c>
      <c r="V30" s="297">
        <v>0.70999569096616577</v>
      </c>
      <c r="W30" s="297">
        <v>0.93936489851130878</v>
      </c>
      <c r="DA30" s="122" t="s">
        <v>670</v>
      </c>
    </row>
    <row r="31" spans="1:105" ht="12" customHeight="1" x14ac:dyDescent="0.25">
      <c r="A31" s="18" t="s">
        <v>162</v>
      </c>
      <c r="B31" s="297">
        <v>13.3983106227485</v>
      </c>
      <c r="C31" s="297">
        <v>14.57243590965691</v>
      </c>
      <c r="D31" s="297">
        <v>14.40489974456719</v>
      </c>
      <c r="E31" s="297">
        <v>15.99939546582609</v>
      </c>
      <c r="F31" s="297">
        <v>19.56199284637438</v>
      </c>
      <c r="G31" s="297">
        <v>22.51919257277854</v>
      </c>
      <c r="H31" s="297">
        <v>23.50383948659082</v>
      </c>
      <c r="I31" s="297">
        <v>22.318733098506488</v>
      </c>
      <c r="J31" s="297">
        <v>21.98743294406286</v>
      </c>
      <c r="K31" s="297">
        <v>19.500568082819921</v>
      </c>
      <c r="L31" s="297">
        <v>25.9823881680211</v>
      </c>
      <c r="M31" s="297">
        <v>35.999620595660737</v>
      </c>
      <c r="N31" s="297">
        <v>31.587829156482169</v>
      </c>
      <c r="O31" s="297">
        <v>34.806206192854113</v>
      </c>
      <c r="P31" s="297">
        <v>31.95146066410339</v>
      </c>
      <c r="Q31" s="297">
        <v>30.585727053802461</v>
      </c>
      <c r="R31" s="297">
        <v>31.709100189068931</v>
      </c>
      <c r="S31" s="297">
        <v>31.651732780065672</v>
      </c>
      <c r="T31" s="297">
        <v>35.373809007260817</v>
      </c>
      <c r="U31" s="297">
        <v>34.519761393129762</v>
      </c>
      <c r="V31" s="297">
        <v>31.473021342527058</v>
      </c>
      <c r="W31" s="297">
        <v>34.780441869657643</v>
      </c>
      <c r="DA31" s="122" t="s">
        <v>671</v>
      </c>
    </row>
    <row r="32" spans="1:105" ht="12" customHeight="1" x14ac:dyDescent="0.25">
      <c r="A32" s="47" t="s">
        <v>38</v>
      </c>
      <c r="B32" s="298">
        <v>23.989725732046601</v>
      </c>
      <c r="C32" s="298">
        <v>26.684145661011499</v>
      </c>
      <c r="D32" s="298">
        <v>26.295328597016969</v>
      </c>
      <c r="E32" s="298">
        <v>26.128053506753101</v>
      </c>
      <c r="F32" s="298">
        <v>33.591386815517858</v>
      </c>
      <c r="G32" s="298">
        <v>36.491870908077559</v>
      </c>
      <c r="H32" s="298">
        <v>42.961922941463257</v>
      </c>
      <c r="I32" s="298">
        <v>44.17550762132673</v>
      </c>
      <c r="J32" s="298">
        <v>42.483215280342812</v>
      </c>
      <c r="K32" s="298">
        <v>32.612713723051847</v>
      </c>
      <c r="L32" s="298">
        <v>43.616111484931302</v>
      </c>
      <c r="M32" s="298">
        <v>70.1453121107794</v>
      </c>
      <c r="N32" s="298">
        <v>55.416556946230699</v>
      </c>
      <c r="O32" s="298">
        <v>61.705261530081962</v>
      </c>
      <c r="P32" s="298">
        <v>53.862011313000849</v>
      </c>
      <c r="Q32" s="298">
        <v>58.757116239806642</v>
      </c>
      <c r="R32" s="298">
        <v>58.109286901413817</v>
      </c>
      <c r="S32" s="298">
        <v>60.844797279371477</v>
      </c>
      <c r="T32" s="298">
        <v>64.87322914190986</v>
      </c>
      <c r="U32" s="298">
        <v>63.433903836579937</v>
      </c>
      <c r="V32" s="298">
        <v>61.493057556222922</v>
      </c>
      <c r="W32" s="298">
        <v>65.919971032086153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476.10567299907308</v>
      </c>
      <c r="C34" s="225">
        <v>483.81327231217409</v>
      </c>
      <c r="D34" s="225">
        <v>472.81214009141922</v>
      </c>
      <c r="E34" s="225">
        <v>475.14035571774548</v>
      </c>
      <c r="F34" s="225">
        <v>466.83046031680459</v>
      </c>
      <c r="G34" s="225">
        <v>469.13691829543222</v>
      </c>
      <c r="H34" s="225">
        <v>342.85860029261971</v>
      </c>
      <c r="I34" s="225">
        <v>367.49433229827662</v>
      </c>
      <c r="J34" s="225">
        <v>418.42350797202812</v>
      </c>
      <c r="K34" s="225">
        <v>195.09367068596279</v>
      </c>
      <c r="L34" s="225">
        <v>279.29386094208257</v>
      </c>
      <c r="M34" s="225">
        <v>282.56870850508062</v>
      </c>
      <c r="N34" s="225">
        <v>281.88433599236441</v>
      </c>
      <c r="O34" s="225">
        <v>311.6446503898481</v>
      </c>
      <c r="P34" s="225">
        <v>350.27517613014811</v>
      </c>
      <c r="Q34" s="225">
        <v>373.45726698139367</v>
      </c>
      <c r="R34" s="225">
        <v>384.53243745799142</v>
      </c>
      <c r="S34" s="225">
        <v>390.44493307905259</v>
      </c>
      <c r="T34" s="225">
        <v>393.37377082720559</v>
      </c>
      <c r="U34" s="225">
        <v>369.1276198179296</v>
      </c>
      <c r="V34" s="225">
        <v>373.42606323221241</v>
      </c>
      <c r="W34" s="225">
        <v>373.22324241904232</v>
      </c>
      <c r="DA34" s="89" t="s">
        <v>673</v>
      </c>
    </row>
    <row r="35" spans="1:105" ht="12" customHeight="1" x14ac:dyDescent="0.25">
      <c r="A35" s="55" t="s">
        <v>92</v>
      </c>
      <c r="B35" s="261">
        <v>0.46110763133979138</v>
      </c>
      <c r="C35" s="261">
        <v>0.46842227658477459</v>
      </c>
      <c r="D35" s="261">
        <v>0.45773730825304382</v>
      </c>
      <c r="E35" s="261">
        <v>0.46065593918638847</v>
      </c>
      <c r="F35" s="261">
        <v>0.45243908623661871</v>
      </c>
      <c r="G35" s="261">
        <v>0.45477901607571508</v>
      </c>
      <c r="H35" s="261">
        <v>0.33141289431040277</v>
      </c>
      <c r="I35" s="261">
        <v>0.35506230362845231</v>
      </c>
      <c r="J35" s="261">
        <v>0.40480854720351322</v>
      </c>
      <c r="K35" s="261">
        <v>0.18878650023835089</v>
      </c>
      <c r="L35" s="261">
        <v>0.27011052680647518</v>
      </c>
      <c r="M35" s="261">
        <v>0.27284271019865169</v>
      </c>
      <c r="N35" s="261">
        <v>0.27238306607326829</v>
      </c>
      <c r="O35" s="261">
        <v>0.30116709569508082</v>
      </c>
      <c r="P35" s="261">
        <v>0.33535783664411012</v>
      </c>
      <c r="Q35" s="261">
        <v>0.36081217663206072</v>
      </c>
      <c r="R35" s="261">
        <v>0.37160728634955431</v>
      </c>
      <c r="S35" s="261">
        <v>0.37714357307789259</v>
      </c>
      <c r="T35" s="261">
        <v>0.37460798799234418</v>
      </c>
      <c r="U35" s="261">
        <v>0.35409674810336977</v>
      </c>
      <c r="V35" s="261">
        <v>0.3607267669655842</v>
      </c>
      <c r="W35" s="261">
        <v>0.36043038475673639</v>
      </c>
      <c r="DA35" s="67" t="s">
        <v>674</v>
      </c>
    </row>
    <row r="36" spans="1:105" ht="12" customHeight="1" x14ac:dyDescent="0.25">
      <c r="A36" s="202" t="s">
        <v>93</v>
      </c>
      <c r="B36" s="226">
        <v>5.560399976862912E-2</v>
      </c>
      <c r="C36" s="226">
        <v>5.648605745942873E-2</v>
      </c>
      <c r="D36" s="226">
        <v>5.5197579593818318E-2</v>
      </c>
      <c r="E36" s="226">
        <v>5.5549531161548517E-2</v>
      </c>
      <c r="F36" s="226">
        <v>5.4558678140551417E-2</v>
      </c>
      <c r="G36" s="226">
        <v>5.4840845360065157E-2</v>
      </c>
      <c r="H36" s="226">
        <v>3.9964384117895442E-2</v>
      </c>
      <c r="I36" s="226">
        <v>4.2816216663863427E-2</v>
      </c>
      <c r="J36" s="226">
        <v>4.8815011583393908E-2</v>
      </c>
      <c r="K36" s="226">
        <v>2.2765367133640201E-2</v>
      </c>
      <c r="L36" s="226">
        <v>3.2572060510930548E-2</v>
      </c>
      <c r="M36" s="226">
        <v>3.2901528761683653E-2</v>
      </c>
      <c r="N36" s="226">
        <v>3.2846101243021238E-2</v>
      </c>
      <c r="O36" s="226">
        <v>3.6317106855704433E-2</v>
      </c>
      <c r="P36" s="226">
        <v>4.0848688658142833E-2</v>
      </c>
      <c r="Q36" s="226">
        <v>4.3509581760063067E-2</v>
      </c>
      <c r="R36" s="226">
        <v>4.481134134380655E-2</v>
      </c>
      <c r="S36" s="226">
        <v>4.5478950520143828E-2</v>
      </c>
      <c r="T36" s="226">
        <v>4.5975081105464548E-2</v>
      </c>
      <c r="U36" s="226">
        <v>4.299667314312413E-2</v>
      </c>
      <c r="V36" s="226">
        <v>4.3499282387959422E-2</v>
      </c>
      <c r="W36" s="226">
        <v>4.3463542280548273E-2</v>
      </c>
      <c r="DA36" s="174" t="s">
        <v>675</v>
      </c>
    </row>
    <row r="37" spans="1:105" ht="12" customHeight="1" x14ac:dyDescent="0.25">
      <c r="A37" s="202" t="s">
        <v>94</v>
      </c>
      <c r="B37" s="226">
        <v>8.934751555220128</v>
      </c>
      <c r="C37" s="226">
        <v>9.0764853577785498</v>
      </c>
      <c r="D37" s="226">
        <v>8.8694457623981418</v>
      </c>
      <c r="E37" s="226">
        <v>8.9259992447056131</v>
      </c>
      <c r="F37" s="226">
        <v>8.7667836198011742</v>
      </c>
      <c r="G37" s="226">
        <v>8.8121237754351771</v>
      </c>
      <c r="H37" s="226">
        <v>6.4216934867378903</v>
      </c>
      <c r="I37" s="226">
        <v>6.8799413714465478</v>
      </c>
      <c r="J37" s="226">
        <v>7.8438601985047436</v>
      </c>
      <c r="K37" s="226">
        <v>3.658062374088519</v>
      </c>
      <c r="L37" s="226">
        <v>5.2338549298202004</v>
      </c>
      <c r="M37" s="226">
        <v>5.2867956710989006</v>
      </c>
      <c r="N37" s="226">
        <v>5.2778892774827648</v>
      </c>
      <c r="O37" s="226">
        <v>5.8356292408872621</v>
      </c>
      <c r="P37" s="226">
        <v>6.4832332131968116</v>
      </c>
      <c r="Q37" s="226">
        <v>6.9825719321109663</v>
      </c>
      <c r="R37" s="226">
        <v>7.2005288006090984</v>
      </c>
      <c r="S37" s="226">
        <v>7.3078038554860676</v>
      </c>
      <c r="T37" s="226">
        <v>7.2423911437486721</v>
      </c>
      <c r="U37" s="226">
        <v>6.8323014593723581</v>
      </c>
      <c r="V37" s="226">
        <v>6.9659746328732979</v>
      </c>
      <c r="W37" s="226">
        <v>6.9839571542045276</v>
      </c>
      <c r="DA37" s="174" t="s">
        <v>676</v>
      </c>
    </row>
    <row r="38" spans="1:105" ht="12" customHeight="1" x14ac:dyDescent="0.25">
      <c r="A38" s="202" t="s">
        <v>95</v>
      </c>
      <c r="B38" s="226">
        <v>0.15246109679606451</v>
      </c>
      <c r="C38" s="226">
        <v>0.15487961854874929</v>
      </c>
      <c r="D38" s="226">
        <v>0.15134672973848709</v>
      </c>
      <c r="E38" s="226">
        <v>0.1523117488424818</v>
      </c>
      <c r="F38" s="226">
        <v>0.14959492021552129</v>
      </c>
      <c r="G38" s="226">
        <v>0.15036859700039229</v>
      </c>
      <c r="H38" s="226">
        <v>0.1095786968697734</v>
      </c>
      <c r="I38" s="226">
        <v>0.1173981616501163</v>
      </c>
      <c r="J38" s="226">
        <v>0.13384631028496091</v>
      </c>
      <c r="K38" s="226">
        <v>6.2420560689917318E-2</v>
      </c>
      <c r="L38" s="226">
        <v>8.9309619650886574E-2</v>
      </c>
      <c r="M38" s="226">
        <v>9.0212991550000191E-2</v>
      </c>
      <c r="N38" s="226">
        <v>9.0061014348303922E-2</v>
      </c>
      <c r="O38" s="226">
        <v>9.9578195214733947E-2</v>
      </c>
      <c r="P38" s="226">
        <v>0.1120033792787522</v>
      </c>
      <c r="Q38" s="226">
        <v>0.1192993055154242</v>
      </c>
      <c r="R38" s="226">
        <v>0.12286861158563769</v>
      </c>
      <c r="S38" s="226">
        <v>0.1246991350673841</v>
      </c>
      <c r="T38" s="226">
        <v>0.12605947988982161</v>
      </c>
      <c r="U38" s="226">
        <v>0.1178929568602905</v>
      </c>
      <c r="V38" s="226">
        <v>0.11927106557632321</v>
      </c>
      <c r="W38" s="226">
        <v>0.11917306946096839</v>
      </c>
      <c r="DA38" s="174" t="s">
        <v>677</v>
      </c>
    </row>
    <row r="39" spans="1:105" ht="12" customHeight="1" x14ac:dyDescent="0.25">
      <c r="A39" s="56" t="s">
        <v>96</v>
      </c>
      <c r="B39" s="262">
        <v>1.301715865351954</v>
      </c>
      <c r="C39" s="262">
        <v>1.3195641376694081</v>
      </c>
      <c r="D39" s="262">
        <v>1.2887113129973511</v>
      </c>
      <c r="E39" s="262">
        <v>1.3075330980753599</v>
      </c>
      <c r="F39" s="262">
        <v>1.275810899270829</v>
      </c>
      <c r="G39" s="262">
        <v>1.2824061099391839</v>
      </c>
      <c r="H39" s="262">
        <v>0.90699102866201975</v>
      </c>
      <c r="I39" s="262">
        <v>0.97512641043545134</v>
      </c>
      <c r="J39" s="262">
        <v>1.126741296319451</v>
      </c>
      <c r="K39" s="262">
        <v>0.5119544099482205</v>
      </c>
      <c r="L39" s="262">
        <v>0.73773633748411882</v>
      </c>
      <c r="M39" s="262">
        <v>0.73241807889320332</v>
      </c>
      <c r="N39" s="262">
        <v>0.73674241261808171</v>
      </c>
      <c r="O39" s="262">
        <v>0.81607283900461369</v>
      </c>
      <c r="P39" s="262">
        <v>0.92905393627965616</v>
      </c>
      <c r="Q39" s="262">
        <v>0.98877700831941073</v>
      </c>
      <c r="R39" s="262">
        <v>1.0198946482642799</v>
      </c>
      <c r="S39" s="262">
        <v>1.032680408392701</v>
      </c>
      <c r="T39" s="262">
        <v>1.113048282135767</v>
      </c>
      <c r="U39" s="262">
        <v>1.0288372262979311</v>
      </c>
      <c r="V39" s="262">
        <v>1.0477427902446801</v>
      </c>
      <c r="W39" s="262">
        <v>1.04462334722071</v>
      </c>
      <c r="DA39" s="68" t="s">
        <v>678</v>
      </c>
    </row>
    <row r="40" spans="1:105" ht="12" customHeight="1" x14ac:dyDescent="0.25">
      <c r="A40" s="37" t="s">
        <v>160</v>
      </c>
      <c r="B40" s="228">
        <v>3.9519072043962468E-2</v>
      </c>
      <c r="C40" s="228">
        <v>3.3334746953174933E-2</v>
      </c>
      <c r="D40" s="228">
        <v>2.8763524915124621E-2</v>
      </c>
      <c r="E40" s="228">
        <v>3.12573298212055E-2</v>
      </c>
      <c r="F40" s="228">
        <v>2.8278680119568279E-2</v>
      </c>
      <c r="G40" s="228">
        <v>2.53008935639659E-2</v>
      </c>
      <c r="H40" s="228">
        <v>1.5255138341771579E-2</v>
      </c>
      <c r="I40" s="228">
        <v>1.4383841002169301E-2</v>
      </c>
      <c r="J40" s="228">
        <v>1.895194451160501E-2</v>
      </c>
      <c r="K40" s="228">
        <v>8.277022539619287E-3</v>
      </c>
      <c r="L40" s="228">
        <v>1.040635020471576E-2</v>
      </c>
      <c r="M40" s="228">
        <v>8.415401914161522E-3</v>
      </c>
      <c r="N40" s="228">
        <v>7.1668885544191631E-3</v>
      </c>
      <c r="O40" s="228">
        <v>1.1956051405572401E-2</v>
      </c>
      <c r="P40" s="228">
        <v>6.4007012657514477E-3</v>
      </c>
      <c r="Q40" s="228">
        <v>5.7398922488086273E-3</v>
      </c>
      <c r="R40" s="228">
        <v>6.7594878976568722E-3</v>
      </c>
      <c r="S40" s="228">
        <v>5.8214069797124773E-3</v>
      </c>
      <c r="T40" s="228">
        <v>5.5489265510994604E-3</v>
      </c>
      <c r="U40" s="228">
        <v>3.9088707791640276E-3</v>
      </c>
      <c r="V40" s="228">
        <v>5.440394061147007E-3</v>
      </c>
      <c r="W40" s="228">
        <v>3.6272784771251339E-3</v>
      </c>
      <c r="DA40" s="69" t="s">
        <v>679</v>
      </c>
    </row>
    <row r="41" spans="1:105" ht="12" customHeight="1" x14ac:dyDescent="0.25">
      <c r="A41" s="37" t="s">
        <v>162</v>
      </c>
      <c r="B41" s="228">
        <v>0.45123809385071012</v>
      </c>
      <c r="C41" s="228">
        <v>0.45322131240031521</v>
      </c>
      <c r="D41" s="228">
        <v>0.44485663787520652</v>
      </c>
      <c r="E41" s="228">
        <v>0.48359174661080029</v>
      </c>
      <c r="F41" s="228">
        <v>0.45804792232806613</v>
      </c>
      <c r="G41" s="228">
        <v>0.47861895704680901</v>
      </c>
      <c r="H41" s="228">
        <v>0.31457971151324787</v>
      </c>
      <c r="I41" s="228">
        <v>0.3216748616035337</v>
      </c>
      <c r="J41" s="228">
        <v>0.37687990653959019</v>
      </c>
      <c r="K41" s="228">
        <v>0.18803478560635711</v>
      </c>
      <c r="L41" s="228">
        <v>0.27089199379374251</v>
      </c>
      <c r="M41" s="228">
        <v>0.24489264863083449</v>
      </c>
      <c r="N41" s="228">
        <v>0.26425169973466828</v>
      </c>
      <c r="O41" s="228">
        <v>0.28930896363258191</v>
      </c>
      <c r="P41" s="228">
        <v>0.34273436404330437</v>
      </c>
      <c r="Q41" s="228">
        <v>0.33571005962441169</v>
      </c>
      <c r="R41" s="228">
        <v>0.35681141990455822</v>
      </c>
      <c r="S41" s="228">
        <v>0.35052421592135702</v>
      </c>
      <c r="T41" s="228">
        <v>0.34545983935289593</v>
      </c>
      <c r="U41" s="228">
        <v>0.32578798361814443</v>
      </c>
      <c r="V41" s="228">
        <v>0.31828245960860752</v>
      </c>
      <c r="W41" s="228">
        <v>0.32196283817547072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2.6683425296454021E-2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9.9441197580153129E-2</v>
      </c>
      <c r="U43" s="228">
        <v>9.8234488154514632E-2</v>
      </c>
      <c r="V43" s="228">
        <v>9.9828081790854326E-2</v>
      </c>
      <c r="W43" s="228">
        <v>0.1065342078384816</v>
      </c>
      <c r="DA43" s="69" t="s">
        <v>682</v>
      </c>
    </row>
    <row r="44" spans="1:105" ht="12" customHeight="1" x14ac:dyDescent="0.25">
      <c r="A44" s="37" t="s">
        <v>38</v>
      </c>
      <c r="B44" s="228">
        <v>0.81095869945728194</v>
      </c>
      <c r="C44" s="228">
        <v>0.83300807831591805</v>
      </c>
      <c r="D44" s="228">
        <v>0.81509115020702028</v>
      </c>
      <c r="E44" s="228">
        <v>0.79268402164335383</v>
      </c>
      <c r="F44" s="228">
        <v>0.78948429682319476</v>
      </c>
      <c r="G44" s="228">
        <v>0.77848625932840942</v>
      </c>
      <c r="H44" s="228">
        <v>0.57715617880700021</v>
      </c>
      <c r="I44" s="228">
        <v>0.63906770782974831</v>
      </c>
      <c r="J44" s="228">
        <v>0.73090944526825574</v>
      </c>
      <c r="K44" s="228">
        <v>0.31564260180224413</v>
      </c>
      <c r="L44" s="228">
        <v>0.45643799348566072</v>
      </c>
      <c r="M44" s="228">
        <v>0.47911002834820732</v>
      </c>
      <c r="N44" s="228">
        <v>0.46532382432899427</v>
      </c>
      <c r="O44" s="228">
        <v>0.51480782396645941</v>
      </c>
      <c r="P44" s="228">
        <v>0.57991887097060024</v>
      </c>
      <c r="Q44" s="228">
        <v>0.64732705644619037</v>
      </c>
      <c r="R44" s="228">
        <v>0.6563237404620651</v>
      </c>
      <c r="S44" s="228">
        <v>0.67633478549163217</v>
      </c>
      <c r="T44" s="228">
        <v>0.63591489335516427</v>
      </c>
      <c r="U44" s="228">
        <v>0.60090588374610832</v>
      </c>
      <c r="V44" s="228">
        <v>0.62419185478407102</v>
      </c>
      <c r="W44" s="228">
        <v>0.61249902272963286</v>
      </c>
      <c r="DA44" s="69" t="s">
        <v>683</v>
      </c>
    </row>
    <row r="45" spans="1:105" ht="12" customHeight="1" x14ac:dyDescent="0.25">
      <c r="A45" s="57" t="s">
        <v>517</v>
      </c>
      <c r="B45" s="263">
        <v>403.5998785812202</v>
      </c>
      <c r="C45" s="263">
        <v>410.38722434603898</v>
      </c>
      <c r="D45" s="263">
        <v>401.13134986040052</v>
      </c>
      <c r="E45" s="263">
        <v>400.9522286164418</v>
      </c>
      <c r="F45" s="263">
        <v>394.61360976510002</v>
      </c>
      <c r="G45" s="263">
        <v>396.71233541097479</v>
      </c>
      <c r="H45" s="263">
        <v>292.39911709274389</v>
      </c>
      <c r="I45" s="263">
        <v>313.31160488751772</v>
      </c>
      <c r="J45" s="263">
        <v>355.21980840402182</v>
      </c>
      <c r="K45" s="263">
        <v>166.29654190657209</v>
      </c>
      <c r="L45" s="263">
        <v>237.69334130798299</v>
      </c>
      <c r="M45" s="263">
        <v>241.77302901297401</v>
      </c>
      <c r="N45" s="263">
        <v>240.87936043493971</v>
      </c>
      <c r="O45" s="263">
        <v>266.22175386909299</v>
      </c>
      <c r="P45" s="263">
        <v>298.70465875012422</v>
      </c>
      <c r="Q45" s="263">
        <v>318.38638484906448</v>
      </c>
      <c r="R45" s="263">
        <v>327.61871409642129</v>
      </c>
      <c r="S45" s="263">
        <v>332.97874618399658</v>
      </c>
      <c r="T45" s="263">
        <v>335.61149131855677</v>
      </c>
      <c r="U45" s="263">
        <v>315.17230527533212</v>
      </c>
      <c r="V45" s="263">
        <v>318.33060886238331</v>
      </c>
      <c r="W45" s="263">
        <v>318.7076964327307</v>
      </c>
      <c r="DA45" s="70" t="s">
        <v>684</v>
      </c>
    </row>
    <row r="46" spans="1:105" ht="12" customHeight="1" x14ac:dyDescent="0.25">
      <c r="A46" s="57" t="s">
        <v>519</v>
      </c>
      <c r="B46" s="296">
        <v>44.042320182455128</v>
      </c>
      <c r="C46" s="296">
        <v>44.621715963822872</v>
      </c>
      <c r="D46" s="296">
        <v>43.56510967402798</v>
      </c>
      <c r="E46" s="296">
        <v>44.339516490853804</v>
      </c>
      <c r="F46" s="296">
        <v>43.187671158920331</v>
      </c>
      <c r="G46" s="296">
        <v>43.418060733860223</v>
      </c>
      <c r="H46" s="296">
        <v>30.67775089653097</v>
      </c>
      <c r="I46" s="296">
        <v>32.981671501618393</v>
      </c>
      <c r="J46" s="296">
        <v>38.111714547110957</v>
      </c>
      <c r="K46" s="296">
        <v>17.30749493300749</v>
      </c>
      <c r="L46" s="296">
        <v>24.955329878593361</v>
      </c>
      <c r="M46" s="296">
        <v>24.81629161157764</v>
      </c>
      <c r="N46" s="296">
        <v>24.93471825893667</v>
      </c>
      <c r="O46" s="296">
        <v>27.629391875945291</v>
      </c>
      <c r="P46" s="296">
        <v>31.421833293665749</v>
      </c>
      <c r="Q46" s="296">
        <v>33.423425503076388</v>
      </c>
      <c r="R46" s="296">
        <v>34.492118469640218</v>
      </c>
      <c r="S46" s="296">
        <v>34.929553172347603</v>
      </c>
      <c r="T46" s="296">
        <v>35.177868560669779</v>
      </c>
      <c r="U46" s="296">
        <v>32.814628656328168</v>
      </c>
      <c r="V46" s="296">
        <v>33.412393497639947</v>
      </c>
      <c r="W46" s="296">
        <v>33.145428066287181</v>
      </c>
      <c r="DA46" s="70" t="s">
        <v>685</v>
      </c>
    </row>
    <row r="47" spans="1:105" ht="12" customHeight="1" x14ac:dyDescent="0.25">
      <c r="A47" s="60" t="s">
        <v>521</v>
      </c>
      <c r="B47" s="264">
        <v>17.347322972723511</v>
      </c>
      <c r="C47" s="264">
        <v>17.235476813806809</v>
      </c>
      <c r="D47" s="264">
        <v>16.78375788029393</v>
      </c>
      <c r="E47" s="264">
        <v>17.703062782827239</v>
      </c>
      <c r="F47" s="264">
        <v>16.935047606911908</v>
      </c>
      <c r="G47" s="264">
        <v>17.492840480081959</v>
      </c>
      <c r="H47" s="264">
        <v>11.428128908896131</v>
      </c>
      <c r="I47" s="264">
        <v>11.65562813748117</v>
      </c>
      <c r="J47" s="264">
        <v>13.75890574074892</v>
      </c>
      <c r="K47" s="264">
        <v>6.8038413198498562</v>
      </c>
      <c r="L47" s="264">
        <v>9.7236083271367342</v>
      </c>
      <c r="M47" s="264">
        <v>8.6618628270930067</v>
      </c>
      <c r="N47" s="264">
        <v>9.3296385493659404</v>
      </c>
      <c r="O47" s="264">
        <v>10.345314217373961</v>
      </c>
      <c r="P47" s="264">
        <v>12.054364642965689</v>
      </c>
      <c r="Q47" s="264">
        <v>11.827580884244741</v>
      </c>
      <c r="R47" s="264">
        <v>12.570604716485709</v>
      </c>
      <c r="S47" s="264">
        <v>12.29193720008533</v>
      </c>
      <c r="T47" s="264">
        <v>12.68763111175207</v>
      </c>
      <c r="U47" s="264">
        <v>11.799492378451241</v>
      </c>
      <c r="V47" s="264">
        <v>11.62649482155507</v>
      </c>
      <c r="W47" s="264">
        <v>11.750746716329431</v>
      </c>
      <c r="DA47" s="72" t="s">
        <v>686</v>
      </c>
    </row>
    <row r="48" spans="1:105" ht="12" customHeight="1" x14ac:dyDescent="0.25">
      <c r="A48" s="59" t="s">
        <v>33</v>
      </c>
      <c r="B48" s="299">
        <v>0.59711282548594879</v>
      </c>
      <c r="C48" s="299">
        <v>0.60042052396029288</v>
      </c>
      <c r="D48" s="299">
        <v>0.55108034480896373</v>
      </c>
      <c r="E48" s="299">
        <v>0.22226986477660041</v>
      </c>
      <c r="F48" s="299">
        <v>0.2026474161084543</v>
      </c>
      <c r="G48" s="299">
        <v>0.18292156715211369</v>
      </c>
      <c r="H48" s="299">
        <v>9.360207946995569E-2</v>
      </c>
      <c r="I48" s="299">
        <v>0.1117729486516562</v>
      </c>
      <c r="J48" s="299">
        <v>6.9653114869607485E-2</v>
      </c>
      <c r="K48" s="299">
        <v>4.1144188025712347E-2</v>
      </c>
      <c r="L48" s="299">
        <v>5.0252999060047689E-2</v>
      </c>
      <c r="M48" s="299">
        <v>3.5178714875390912E-2</v>
      </c>
      <c r="N48" s="299">
        <v>2.528772544625087E-2</v>
      </c>
      <c r="O48" s="299">
        <v>1.4077171175673781E-2</v>
      </c>
      <c r="P48" s="299">
        <v>3.2504272365927997E-2</v>
      </c>
      <c r="Q48" s="299">
        <v>2.9181869495684781E-2</v>
      </c>
      <c r="R48" s="299">
        <v>5.7199355184672382E-2</v>
      </c>
      <c r="S48" s="299">
        <v>1.405291015521833E-2</v>
      </c>
      <c r="T48" s="299">
        <v>2.8312005365897171E-2</v>
      </c>
      <c r="U48" s="299">
        <v>2.689654326200399E-2</v>
      </c>
      <c r="V48" s="299">
        <v>2.9355123283057359E-2</v>
      </c>
      <c r="W48" s="299">
        <v>2.739708133413218E-2</v>
      </c>
      <c r="DA48" s="71" t="s">
        <v>687</v>
      </c>
    </row>
    <row r="49" spans="1:105" ht="12" customHeight="1" x14ac:dyDescent="0.25">
      <c r="A49" s="59" t="s">
        <v>160</v>
      </c>
      <c r="B49" s="299">
        <v>1.3377697719017521</v>
      </c>
      <c r="C49" s="299">
        <v>1.126999811212537</v>
      </c>
      <c r="D49" s="299">
        <v>0.9718783793430853</v>
      </c>
      <c r="E49" s="299">
        <v>1.080119166075028</v>
      </c>
      <c r="F49" s="299">
        <v>0.96701196484366647</v>
      </c>
      <c r="G49" s="299">
        <v>0.86646467238502078</v>
      </c>
      <c r="H49" s="299">
        <v>0.52322502078870237</v>
      </c>
      <c r="I49" s="299">
        <v>0.49360754103579912</v>
      </c>
      <c r="J49" s="299">
        <v>0.64935585169718202</v>
      </c>
      <c r="K49" s="299">
        <v>0.28324510419112547</v>
      </c>
      <c r="L49" s="299">
        <v>0.35711586048595312</v>
      </c>
      <c r="M49" s="299">
        <v>0.29179288950667842</v>
      </c>
      <c r="N49" s="299">
        <v>0.24716379293786381</v>
      </c>
      <c r="O49" s="299">
        <v>0.41279301644617522</v>
      </c>
      <c r="P49" s="299">
        <v>0.2198247946113098</v>
      </c>
      <c r="Q49" s="299">
        <v>0.1969217431734421</v>
      </c>
      <c r="R49" s="299">
        <v>0.2321719338142102</v>
      </c>
      <c r="S49" s="299">
        <v>0.20037356405627951</v>
      </c>
      <c r="T49" s="299">
        <v>0.20181224699892181</v>
      </c>
      <c r="U49" s="299">
        <v>0.14057903740783159</v>
      </c>
      <c r="V49" s="299">
        <v>0.19526807168470769</v>
      </c>
      <c r="W49" s="299">
        <v>0.13029412052818301</v>
      </c>
      <c r="DA49" s="71" t="s">
        <v>688</v>
      </c>
    </row>
    <row r="50" spans="1:105" ht="12" customHeight="1" x14ac:dyDescent="0.25">
      <c r="A50" s="59" t="s">
        <v>70</v>
      </c>
      <c r="B50" s="299">
        <v>0.50323012906778153</v>
      </c>
      <c r="C50" s="299">
        <v>0.55220142185199872</v>
      </c>
      <c r="D50" s="299">
        <v>0.58965001307741438</v>
      </c>
      <c r="E50" s="299">
        <v>8.9961720873137266E-2</v>
      </c>
      <c r="F50" s="299">
        <v>0.47713481316209078</v>
      </c>
      <c r="G50" s="299">
        <v>0.44495888093029501</v>
      </c>
      <c r="H50" s="299">
        <v>0.28011525091796818</v>
      </c>
      <c r="I50" s="299">
        <v>0.27571905671605701</v>
      </c>
      <c r="J50" s="299">
        <v>0.43596020544443592</v>
      </c>
      <c r="K50" s="299">
        <v>0.19885808070983829</v>
      </c>
      <c r="L50" s="299">
        <v>0.24260845502588069</v>
      </c>
      <c r="M50" s="299">
        <v>4.6889483635543988E-2</v>
      </c>
      <c r="N50" s="299">
        <v>0.1621812961887984</v>
      </c>
      <c r="O50" s="299">
        <v>0.16898092206794871</v>
      </c>
      <c r="P50" s="299">
        <v>0.31306779199608342</v>
      </c>
      <c r="Q50" s="299">
        <v>0.35986687136297901</v>
      </c>
      <c r="R50" s="299">
        <v>0.31909255533792902</v>
      </c>
      <c r="S50" s="299">
        <v>0.30132272672805849</v>
      </c>
      <c r="T50" s="299">
        <v>0.19412218486048141</v>
      </c>
      <c r="U50" s="299">
        <v>0.19590068193728841</v>
      </c>
      <c r="V50" s="299">
        <v>0.25153886956594268</v>
      </c>
      <c r="W50" s="299">
        <v>0.3048759330492205</v>
      </c>
      <c r="DA50" s="71" t="s">
        <v>689</v>
      </c>
    </row>
    <row r="51" spans="1:105" ht="12" customHeight="1" x14ac:dyDescent="0.25">
      <c r="A51" s="59" t="s">
        <v>162</v>
      </c>
      <c r="B51" s="299">
        <v>14.90921024626803</v>
      </c>
      <c r="C51" s="299">
        <v>14.95585505678199</v>
      </c>
      <c r="D51" s="299">
        <v>14.67114914306446</v>
      </c>
      <c r="E51" s="299">
        <v>16.310712031102469</v>
      </c>
      <c r="F51" s="299">
        <v>15.288253412797699</v>
      </c>
      <c r="G51" s="299">
        <v>15.99849535961452</v>
      </c>
      <c r="H51" s="299">
        <v>10.531186557719501</v>
      </c>
      <c r="I51" s="299">
        <v>10.77452859107766</v>
      </c>
      <c r="J51" s="299">
        <v>12.6039365687377</v>
      </c>
      <c r="K51" s="299">
        <v>6.2805939469231804</v>
      </c>
      <c r="L51" s="299">
        <v>9.0736310125648529</v>
      </c>
      <c r="M51" s="299">
        <v>8.2880017390753942</v>
      </c>
      <c r="N51" s="299">
        <v>8.8950057347930276</v>
      </c>
      <c r="O51" s="299">
        <v>9.7494631076841642</v>
      </c>
      <c r="P51" s="299">
        <v>11.48896778399236</v>
      </c>
      <c r="Q51" s="299">
        <v>11.24161040021264</v>
      </c>
      <c r="R51" s="299">
        <v>11.9621408721489</v>
      </c>
      <c r="S51" s="299">
        <v>11.77618799914578</v>
      </c>
      <c r="T51" s="299">
        <v>12.263384674526771</v>
      </c>
      <c r="U51" s="299">
        <v>11.43611611584411</v>
      </c>
      <c r="V51" s="299">
        <v>11.15033275702136</v>
      </c>
      <c r="W51" s="299">
        <v>11.2881795814179</v>
      </c>
      <c r="DA51" s="71" t="s">
        <v>690</v>
      </c>
    </row>
    <row r="52" spans="1:105" ht="12" customHeight="1" x14ac:dyDescent="0.25">
      <c r="A52" s="60" t="s">
        <v>527</v>
      </c>
      <c r="B52" s="264">
        <v>26.694997209731621</v>
      </c>
      <c r="C52" s="264">
        <v>27.38623915001606</v>
      </c>
      <c r="D52" s="264">
        <v>26.78135179373405</v>
      </c>
      <c r="E52" s="264">
        <v>26.636453708026561</v>
      </c>
      <c r="F52" s="264">
        <v>26.252623552008419</v>
      </c>
      <c r="G52" s="264">
        <v>25.92522025377826</v>
      </c>
      <c r="H52" s="264">
        <v>19.24962198763485</v>
      </c>
      <c r="I52" s="264">
        <v>21.32604336413722</v>
      </c>
      <c r="J52" s="264">
        <v>24.352808806362042</v>
      </c>
      <c r="K52" s="264">
        <v>10.50365361315764</v>
      </c>
      <c r="L52" s="264">
        <v>15.231721551456619</v>
      </c>
      <c r="M52" s="264">
        <v>16.15442878448464</v>
      </c>
      <c r="N52" s="264">
        <v>15.605079709570729</v>
      </c>
      <c r="O52" s="264">
        <v>17.284077658571331</v>
      </c>
      <c r="P52" s="264">
        <v>19.367468650700069</v>
      </c>
      <c r="Q52" s="264">
        <v>21.595844618831649</v>
      </c>
      <c r="R52" s="264">
        <v>21.92151375315451</v>
      </c>
      <c r="S52" s="264">
        <v>22.63761597226226</v>
      </c>
      <c r="T52" s="264">
        <v>22.490237448917711</v>
      </c>
      <c r="U52" s="264">
        <v>21.015136277876941</v>
      </c>
      <c r="V52" s="264">
        <v>21.785898676084891</v>
      </c>
      <c r="W52" s="264">
        <v>21.39468134995775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17.557834086921254</v>
      </c>
      <c r="C53" s="296">
        <f t="shared" si="0"/>
        <v>17.728494554271343</v>
      </c>
      <c r="D53" s="296">
        <f t="shared" si="0"/>
        <v>17.293241864009978</v>
      </c>
      <c r="E53" s="296">
        <f t="shared" si="0"/>
        <v>18.946561048478586</v>
      </c>
      <c r="F53" s="296">
        <f t="shared" si="0"/>
        <v>18.329992189119594</v>
      </c>
      <c r="G53" s="296">
        <f t="shared" si="0"/>
        <v>18.252003806786689</v>
      </c>
      <c r="H53" s="296">
        <f t="shared" si="0"/>
        <v>11.972091812646763</v>
      </c>
      <c r="I53" s="296">
        <f t="shared" si="0"/>
        <v>12.8307114453161</v>
      </c>
      <c r="J53" s="296">
        <f t="shared" si="0"/>
        <v>15.533913656999282</v>
      </c>
      <c r="K53" s="296">
        <f t="shared" si="0"/>
        <v>7.0456446342845789</v>
      </c>
      <c r="L53" s="296">
        <f t="shared" si="0"/>
        <v>10.281606281233667</v>
      </c>
      <c r="M53" s="296">
        <f t="shared" si="0"/>
        <v>9.564216900026528</v>
      </c>
      <c r="N53" s="296">
        <f t="shared" si="0"/>
        <v>9.6603354267226003</v>
      </c>
      <c r="O53" s="296">
        <f t="shared" si="0"/>
        <v>10.70474016715238</v>
      </c>
      <c r="P53" s="296">
        <f t="shared" si="0"/>
        <v>12.248187032300713</v>
      </c>
      <c r="Q53" s="296">
        <f t="shared" si="0"/>
        <v>13.152486624914886</v>
      </c>
      <c r="R53" s="296">
        <f t="shared" si="0"/>
        <v>13.661894203777589</v>
      </c>
      <c r="S53" s="296">
        <f t="shared" si="0"/>
        <v>13.648827800164254</v>
      </c>
      <c r="T53" s="296">
        <f t="shared" si="0"/>
        <v>13.682328973106978</v>
      </c>
      <c r="U53" s="296">
        <f t="shared" si="0"/>
        <v>12.764560822492154</v>
      </c>
      <c r="V53" s="296">
        <f t="shared" si="0"/>
        <v>13.145846334141288</v>
      </c>
      <c r="W53" s="296">
        <f t="shared" si="0"/>
        <v>12.818470422100996</v>
      </c>
      <c r="DA53" s="70"/>
    </row>
    <row r="54" spans="1:105" ht="12" customHeight="1" x14ac:dyDescent="0.25">
      <c r="A54" s="60" t="s">
        <v>530</v>
      </c>
      <c r="B54" s="264">
        <v>2.6767681771605751</v>
      </c>
      <c r="C54" s="264">
        <v>2.6670234926166119</v>
      </c>
      <c r="D54" s="264">
        <v>2.5959771926637738</v>
      </c>
      <c r="E54" s="264">
        <v>2.7471627261546949</v>
      </c>
      <c r="F54" s="264">
        <v>2.6198188013562129</v>
      </c>
      <c r="G54" s="264">
        <v>2.7050028928991461</v>
      </c>
      <c r="H54" s="264">
        <v>1.8349862636153991</v>
      </c>
      <c r="I54" s="264">
        <v>1.873329248445061</v>
      </c>
      <c r="J54" s="264">
        <v>2.1675901765341901</v>
      </c>
      <c r="K54" s="264">
        <v>1.0957661179652249</v>
      </c>
      <c r="L54" s="264">
        <v>1.5591542987655731</v>
      </c>
      <c r="M54" s="264">
        <v>1.4395703060360829</v>
      </c>
      <c r="N54" s="264">
        <v>1.521866777892708</v>
      </c>
      <c r="O54" s="264">
        <v>1.684077543396449</v>
      </c>
      <c r="P54" s="264">
        <v>1.927690337767441</v>
      </c>
      <c r="Q54" s="264">
        <v>1.8999115060482139</v>
      </c>
      <c r="R54" s="264">
        <v>2.0171580919845979</v>
      </c>
      <c r="S54" s="264">
        <v>1.9829571651562361</v>
      </c>
      <c r="T54" s="264">
        <v>2.0624226303513939</v>
      </c>
      <c r="U54" s="264">
        <v>1.9221667124645041</v>
      </c>
      <c r="V54" s="264">
        <v>1.880178096144886</v>
      </c>
      <c r="W54" s="264">
        <v>1.906795341632745</v>
      </c>
      <c r="DA54" s="72" t="s">
        <v>692</v>
      </c>
    </row>
    <row r="55" spans="1:105" ht="12" customHeight="1" x14ac:dyDescent="0.25">
      <c r="A55" s="59" t="s">
        <v>33</v>
      </c>
      <c r="B55" s="232">
        <v>9.488980049390007E-2</v>
      </c>
      <c r="C55" s="232">
        <v>9.5984487771717197E-2</v>
      </c>
      <c r="D55" s="232">
        <v>8.8340278956981683E-2</v>
      </c>
      <c r="E55" s="232">
        <v>3.4668028390565341E-2</v>
      </c>
      <c r="F55" s="232">
        <v>3.2258009713649893E-2</v>
      </c>
      <c r="G55" s="232">
        <v>2.902433158291854E-2</v>
      </c>
      <c r="H55" s="232">
        <v>1.5407097205185551E-2</v>
      </c>
      <c r="I55" s="232">
        <v>1.839975455058887E-2</v>
      </c>
      <c r="J55" s="232">
        <v>1.133228437782682E-2</v>
      </c>
      <c r="K55" s="232">
        <v>6.8258170471354896E-3</v>
      </c>
      <c r="L55" s="232">
        <v>8.2641262068587386E-3</v>
      </c>
      <c r="M55" s="232">
        <v>5.8783969862869281E-3</v>
      </c>
      <c r="N55" s="232">
        <v>4.1979524073356023E-3</v>
      </c>
      <c r="O55" s="232">
        <v>2.3296257270224458E-3</v>
      </c>
      <c r="P55" s="232">
        <v>5.3365631217122539E-3</v>
      </c>
      <c r="Q55" s="232">
        <v>4.8347011061288603E-3</v>
      </c>
      <c r="R55" s="232">
        <v>9.4176245878413809E-3</v>
      </c>
      <c r="S55" s="232">
        <v>2.3240109124936848E-3</v>
      </c>
      <c r="T55" s="232">
        <v>4.6737326494058311E-3</v>
      </c>
      <c r="U55" s="232">
        <v>4.4554859814756806E-3</v>
      </c>
      <c r="V55" s="232">
        <v>4.8521383326135606E-3</v>
      </c>
      <c r="W55" s="232">
        <v>4.564146149419075E-3</v>
      </c>
      <c r="DA55" s="71" t="s">
        <v>693</v>
      </c>
    </row>
    <row r="56" spans="1:105" ht="12" customHeight="1" x14ac:dyDescent="0.25">
      <c r="A56" s="59" t="s">
        <v>160</v>
      </c>
      <c r="B56" s="232">
        <v>0.2125908226124926</v>
      </c>
      <c r="C56" s="232">
        <v>0.1801645601395383</v>
      </c>
      <c r="D56" s="232">
        <v>0.15579580718523009</v>
      </c>
      <c r="E56" s="232">
        <v>0.16846909027599749</v>
      </c>
      <c r="F56" s="232">
        <v>0.15393179915231731</v>
      </c>
      <c r="G56" s="232">
        <v>0.1374827383546014</v>
      </c>
      <c r="H56" s="232">
        <v>8.6123928027307381E-2</v>
      </c>
      <c r="I56" s="232">
        <v>8.1256312094651464E-2</v>
      </c>
      <c r="J56" s="232">
        <v>0.1056476108443114</v>
      </c>
      <c r="K56" s="232">
        <v>4.6990336994795448E-2</v>
      </c>
      <c r="L56" s="232">
        <v>5.8727849018531279E-2</v>
      </c>
      <c r="M56" s="232">
        <v>4.8758871618017119E-2</v>
      </c>
      <c r="N56" s="232">
        <v>4.1031046535801988E-2</v>
      </c>
      <c r="O56" s="232">
        <v>6.8312959972384596E-2</v>
      </c>
      <c r="P56" s="232">
        <v>3.6090913802161471E-2</v>
      </c>
      <c r="Q56" s="232">
        <v>3.2624975232729607E-2</v>
      </c>
      <c r="R56" s="232">
        <v>3.8226097224978897E-2</v>
      </c>
      <c r="S56" s="232">
        <v>3.3136933510467682E-2</v>
      </c>
      <c r="T56" s="232">
        <v>3.331507166867638E-2</v>
      </c>
      <c r="U56" s="232">
        <v>2.3287302177033429E-2</v>
      </c>
      <c r="V56" s="232">
        <v>3.2276059160812463E-2</v>
      </c>
      <c r="W56" s="232">
        <v>2.170601317884828E-2</v>
      </c>
      <c r="DA56" s="71" t="s">
        <v>694</v>
      </c>
    </row>
    <row r="57" spans="1:105" ht="12" customHeight="1" x14ac:dyDescent="0.25">
      <c r="A57" s="59" t="s">
        <v>162</v>
      </c>
      <c r="B57" s="232">
        <v>2.369287554054182</v>
      </c>
      <c r="C57" s="232">
        <v>2.3908744447053571</v>
      </c>
      <c r="D57" s="232">
        <v>2.3518411065215621</v>
      </c>
      <c r="E57" s="232">
        <v>2.5440256074881331</v>
      </c>
      <c r="F57" s="232">
        <v>2.4336289924902461</v>
      </c>
      <c r="G57" s="232">
        <v>2.5384958229616261</v>
      </c>
      <c r="H57" s="232">
        <v>1.733455238382906</v>
      </c>
      <c r="I57" s="232">
        <v>1.773673181799821</v>
      </c>
      <c r="J57" s="232">
        <v>2.0506102813120508</v>
      </c>
      <c r="K57" s="232">
        <v>1.0419499639232941</v>
      </c>
      <c r="L57" s="232">
        <v>1.4921623235401831</v>
      </c>
      <c r="M57" s="232">
        <v>1.384933037431779</v>
      </c>
      <c r="N57" s="232">
        <v>1.4766377789495699</v>
      </c>
      <c r="O57" s="232">
        <v>1.6134349576970419</v>
      </c>
      <c r="P57" s="232">
        <v>1.886262860843567</v>
      </c>
      <c r="Q57" s="232">
        <v>1.862451829709356</v>
      </c>
      <c r="R57" s="232">
        <v>1.9695143701717781</v>
      </c>
      <c r="S57" s="232">
        <v>1.9474962207332751</v>
      </c>
      <c r="T57" s="232">
        <v>2.0244338260333121</v>
      </c>
      <c r="U57" s="232">
        <v>1.894423924305995</v>
      </c>
      <c r="V57" s="232">
        <v>1.8430498986514601</v>
      </c>
      <c r="W57" s="232">
        <v>1.880525182304478</v>
      </c>
      <c r="DA57" s="71" t="s">
        <v>695</v>
      </c>
    </row>
    <row r="58" spans="1:105" ht="12" customHeight="1" x14ac:dyDescent="0.25">
      <c r="A58" s="60" t="s">
        <v>535</v>
      </c>
      <c r="B58" s="264">
        <v>10.63884760310288</v>
      </c>
      <c r="C58" s="264">
        <v>10.68344927207667</v>
      </c>
      <c r="D58" s="264">
        <v>10.404111938556079</v>
      </c>
      <c r="E58" s="264">
        <v>12.04483902431932</v>
      </c>
      <c r="F58" s="264">
        <v>11.531203816810381</v>
      </c>
      <c r="G58" s="264">
        <v>11.43342261516171</v>
      </c>
      <c r="H58" s="264">
        <v>6.9685776829195474</v>
      </c>
      <c r="I58" s="264">
        <v>7.4467477529480544</v>
      </c>
      <c r="J58" s="264">
        <v>9.4042184789993453</v>
      </c>
      <c r="K58" s="264">
        <v>4.2073233382929356</v>
      </c>
      <c r="L58" s="264">
        <v>6.2175891563001171</v>
      </c>
      <c r="M58" s="264">
        <v>5.425226054659384</v>
      </c>
      <c r="N58" s="264">
        <v>5.5479081781898261</v>
      </c>
      <c r="O58" s="264">
        <v>6.1603271572921274</v>
      </c>
      <c r="P58" s="264">
        <v>7.1407387292208426</v>
      </c>
      <c r="Q58" s="264">
        <v>7.6746873525639776</v>
      </c>
      <c r="R58" s="264">
        <v>8.0354543942303316</v>
      </c>
      <c r="S58" s="264">
        <v>7.922157342082504</v>
      </c>
      <c r="T58" s="264">
        <v>7.9072284275235782</v>
      </c>
      <c r="U58" s="264">
        <v>7.3611792872606667</v>
      </c>
      <c r="V58" s="264">
        <v>7.664654777505258</v>
      </c>
      <c r="W58" s="264">
        <v>7.3474832853442891</v>
      </c>
      <c r="DA58" s="72" t="s">
        <v>696</v>
      </c>
    </row>
    <row r="59" spans="1:105" ht="12" customHeight="1" x14ac:dyDescent="0.25">
      <c r="A59" s="64" t="s">
        <v>30</v>
      </c>
      <c r="B59" s="231">
        <v>1.3039165517217499</v>
      </c>
      <c r="C59" s="231">
        <v>1.3426960206597041</v>
      </c>
      <c r="D59" s="231">
        <v>1.2991303610571401</v>
      </c>
      <c r="E59" s="231">
        <v>1.1063457202466811</v>
      </c>
      <c r="F59" s="231">
        <v>0.96693305779410466</v>
      </c>
      <c r="G59" s="231">
        <v>0.93382974710036026</v>
      </c>
      <c r="H59" s="231">
        <v>0.25348190328818537</v>
      </c>
      <c r="I59" s="231">
        <v>0.30108148983345018</v>
      </c>
      <c r="J59" s="231">
        <v>0.28110981064965368</v>
      </c>
      <c r="K59" s="231">
        <v>0.1339411957849411</v>
      </c>
      <c r="L59" s="231">
        <v>0.16556614707460701</v>
      </c>
      <c r="M59" s="231">
        <v>0.21144322833024731</v>
      </c>
      <c r="N59" s="231">
        <v>0.22824188818230651</v>
      </c>
      <c r="O59" s="231">
        <v>0.27657239098595249</v>
      </c>
      <c r="P59" s="231">
        <v>0.31437782831294331</v>
      </c>
      <c r="Q59" s="231">
        <v>0.29337513797660519</v>
      </c>
      <c r="R59" s="231">
        <v>0.27231671261785639</v>
      </c>
      <c r="S59" s="231">
        <v>0.27722424245455002</v>
      </c>
      <c r="T59" s="231">
        <v>0.27899728793935819</v>
      </c>
      <c r="U59" s="231">
        <v>0.23761193576291359</v>
      </c>
      <c r="V59" s="231">
        <v>0.26628615137077338</v>
      </c>
      <c r="W59" s="231">
        <v>0.3009961871707903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0.3095312029823552</v>
      </c>
      <c r="C61" s="231">
        <v>0.31424640791515018</v>
      </c>
      <c r="D61" s="231">
        <v>0.28887031213248388</v>
      </c>
      <c r="E61" s="231">
        <v>9.260675594276481E-2</v>
      </c>
      <c r="F61" s="231">
        <v>8.4605402436226718E-2</v>
      </c>
      <c r="G61" s="231">
        <v>7.6397756230165467E-2</v>
      </c>
      <c r="H61" s="231">
        <v>5.0620374606988663E-2</v>
      </c>
      <c r="I61" s="231">
        <v>6.3264965927581046E-2</v>
      </c>
      <c r="J61" s="231">
        <v>3.410846171248301E-2</v>
      </c>
      <c r="K61" s="231">
        <v>1.753524836766247E-2</v>
      </c>
      <c r="L61" s="231">
        <v>2.2099695969699049E-2</v>
      </c>
      <c r="M61" s="231">
        <v>1.8257182365767281E-2</v>
      </c>
      <c r="N61" s="231">
        <v>1.318440493920846E-2</v>
      </c>
      <c r="O61" s="231">
        <v>7.3680704354639184E-3</v>
      </c>
      <c r="P61" s="231">
        <v>1.7191587595016058E-2</v>
      </c>
      <c r="Q61" s="231">
        <v>1.5450718633396761E-2</v>
      </c>
      <c r="R61" s="231">
        <v>2.9601174500641349E-2</v>
      </c>
      <c r="S61" s="231">
        <v>7.6952364302508196E-3</v>
      </c>
      <c r="T61" s="231">
        <v>1.540226247523329E-2</v>
      </c>
      <c r="U61" s="231">
        <v>1.4574179605652431E-2</v>
      </c>
      <c r="V61" s="231">
        <v>1.536480882148753E-2</v>
      </c>
      <c r="W61" s="231">
        <v>1.503868139056806E-2</v>
      </c>
      <c r="DA61" s="73" t="s">
        <v>699</v>
      </c>
    </row>
    <row r="62" spans="1:105" ht="12" customHeight="1" x14ac:dyDescent="0.25">
      <c r="A62" s="64" t="s">
        <v>160</v>
      </c>
      <c r="B62" s="231">
        <v>0.70666043686138402</v>
      </c>
      <c r="C62" s="231">
        <v>0.60106300638134136</v>
      </c>
      <c r="D62" s="231">
        <v>0.51913615133396529</v>
      </c>
      <c r="E62" s="231">
        <v>0.45858001182443681</v>
      </c>
      <c r="F62" s="231">
        <v>0.41140563484357429</v>
      </c>
      <c r="G62" s="231">
        <v>0.36876348754201488</v>
      </c>
      <c r="H62" s="231">
        <v>0.2883432070958491</v>
      </c>
      <c r="I62" s="231">
        <v>0.28470147648123861</v>
      </c>
      <c r="J62" s="231">
        <v>0.3240303665752774</v>
      </c>
      <c r="K62" s="231">
        <v>0.1230119209797285</v>
      </c>
      <c r="L62" s="231">
        <v>0.16003494160542131</v>
      </c>
      <c r="M62" s="231">
        <v>0.15431560694155391</v>
      </c>
      <c r="N62" s="231">
        <v>0.131315798818472</v>
      </c>
      <c r="O62" s="231">
        <v>0.22016692749748959</v>
      </c>
      <c r="P62" s="231">
        <v>0.11847687079413489</v>
      </c>
      <c r="Q62" s="231">
        <v>0.1062455153780424</v>
      </c>
      <c r="R62" s="231">
        <v>0.12243593213287569</v>
      </c>
      <c r="S62" s="231">
        <v>0.1118091856133267</v>
      </c>
      <c r="T62" s="231">
        <v>0.1118775041235737</v>
      </c>
      <c r="U62" s="231">
        <v>7.7622848780228307E-2</v>
      </c>
      <c r="V62" s="231">
        <v>0.10414917949269881</v>
      </c>
      <c r="W62" s="231">
        <v>7.2880549980667231E-2</v>
      </c>
      <c r="DA62" s="73" t="s">
        <v>700</v>
      </c>
    </row>
    <row r="63" spans="1:105" ht="12" customHeight="1" x14ac:dyDescent="0.25">
      <c r="A63" s="64" t="s">
        <v>70</v>
      </c>
      <c r="B63" s="231">
        <v>0.25771127756283507</v>
      </c>
      <c r="C63" s="231">
        <v>0.28551640475877088</v>
      </c>
      <c r="D63" s="231">
        <v>0.30535220087284548</v>
      </c>
      <c r="E63" s="231">
        <v>3.7028710895919539E-2</v>
      </c>
      <c r="F63" s="231">
        <v>0.19679627918659739</v>
      </c>
      <c r="G63" s="231">
        <v>0.18359224071752689</v>
      </c>
      <c r="H63" s="231">
        <v>0.14965642451219899</v>
      </c>
      <c r="I63" s="231">
        <v>0.15417434331271929</v>
      </c>
      <c r="J63" s="231">
        <v>0.21090515349657549</v>
      </c>
      <c r="K63" s="231">
        <v>8.3726979082796707E-2</v>
      </c>
      <c r="L63" s="231">
        <v>0.1054020357178504</v>
      </c>
      <c r="M63" s="231">
        <v>2.4040748579062601E-2</v>
      </c>
      <c r="N63" s="231">
        <v>8.3535347880397709E-2</v>
      </c>
      <c r="O63" s="231">
        <v>8.7376532458184358E-2</v>
      </c>
      <c r="P63" s="231">
        <v>0.16358093231687779</v>
      </c>
      <c r="Q63" s="231">
        <v>0.18823318638641201</v>
      </c>
      <c r="R63" s="231">
        <v>0.16313728672773889</v>
      </c>
      <c r="S63" s="231">
        <v>0.16300703191063839</v>
      </c>
      <c r="T63" s="231">
        <v>0.1043296647143908</v>
      </c>
      <c r="U63" s="231">
        <v>0.10486784651671729</v>
      </c>
      <c r="V63" s="231">
        <v>0.1300669959821335</v>
      </c>
      <c r="W63" s="231">
        <v>0.16532835887130901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2.9094822677083809</v>
      </c>
      <c r="F64" s="231">
        <v>2.75690683474545</v>
      </c>
      <c r="G64" s="231">
        <v>2.7188299446494928</v>
      </c>
      <c r="H64" s="231">
        <v>0.18121158291394349</v>
      </c>
      <c r="I64" s="231">
        <v>0.2092207132234965</v>
      </c>
      <c r="J64" s="231">
        <v>1.939165942212226</v>
      </c>
      <c r="K64" s="231">
        <v>0.8054136528647331</v>
      </c>
      <c r="L64" s="231">
        <v>0.57253216962966924</v>
      </c>
      <c r="M64" s="231">
        <v>0.43543782176658791</v>
      </c>
      <c r="N64" s="231">
        <v>0.1498636529203512</v>
      </c>
      <c r="O64" s="231">
        <v>0.1188170202303758</v>
      </c>
      <c r="P64" s="231">
        <v>0.11667393603639239</v>
      </c>
      <c r="Q64" s="231">
        <v>0.47629464866786581</v>
      </c>
      <c r="R64" s="231">
        <v>0.48666909947675269</v>
      </c>
      <c r="S64" s="231">
        <v>0.35029621040810049</v>
      </c>
      <c r="T64" s="231">
        <v>0.13816232477413559</v>
      </c>
      <c r="U64" s="231">
        <v>0.13392187714916221</v>
      </c>
      <c r="V64" s="231">
        <v>0.75994411983411503</v>
      </c>
      <c r="W64" s="231">
        <v>0.16990799998120029</v>
      </c>
      <c r="DA64" s="73" t="s">
        <v>702</v>
      </c>
    </row>
    <row r="65" spans="1:105" ht="12" customHeight="1" x14ac:dyDescent="0.25">
      <c r="A65" s="64" t="s">
        <v>162</v>
      </c>
      <c r="B65" s="231">
        <v>7.7100657684012486</v>
      </c>
      <c r="C65" s="231">
        <v>7.8087487248609522</v>
      </c>
      <c r="D65" s="231">
        <v>7.6719811802556377</v>
      </c>
      <c r="E65" s="231">
        <v>6.7793868001919613</v>
      </c>
      <c r="F65" s="231">
        <v>6.3675198191767848</v>
      </c>
      <c r="G65" s="231">
        <v>6.6657686656482076</v>
      </c>
      <c r="H65" s="231">
        <v>5.681625071906792</v>
      </c>
      <c r="I65" s="231">
        <v>6.0838746283112499</v>
      </c>
      <c r="J65" s="231">
        <v>6.1571992371654263</v>
      </c>
      <c r="K65" s="231">
        <v>2.670296886702169</v>
      </c>
      <c r="L65" s="231">
        <v>3.9807127119939021</v>
      </c>
      <c r="M65" s="231">
        <v>4.2910050401267892</v>
      </c>
      <c r="N65" s="231">
        <v>4.6264982858969814</v>
      </c>
      <c r="O65" s="231">
        <v>5.0906646084986846</v>
      </c>
      <c r="P65" s="231">
        <v>6.0619444900438166</v>
      </c>
      <c r="Q65" s="231">
        <v>5.9377172149141257</v>
      </c>
      <c r="R65" s="231">
        <v>6.1756422579789101</v>
      </c>
      <c r="S65" s="231">
        <v>6.4330338391102471</v>
      </c>
      <c r="T65" s="231">
        <v>6.6554840503937926</v>
      </c>
      <c r="U65" s="231">
        <v>6.1818948391585744</v>
      </c>
      <c r="V65" s="231">
        <v>5.8221915273241409</v>
      </c>
      <c r="W65" s="231">
        <v>6.181370524502511</v>
      </c>
      <c r="DA65" s="73" t="s">
        <v>703</v>
      </c>
    </row>
    <row r="66" spans="1:105" ht="12" customHeight="1" x14ac:dyDescent="0.25">
      <c r="A66" s="64" t="s">
        <v>36</v>
      </c>
      <c r="B66" s="231">
        <v>6.5469017812169947E-2</v>
      </c>
      <c r="C66" s="231">
        <v>5.4606008881677423E-2</v>
      </c>
      <c r="D66" s="231">
        <v>5.1087240226045869E-2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0.1671830252960475</v>
      </c>
      <c r="F67" s="231">
        <v>9.327814142281482E-2</v>
      </c>
      <c r="G67" s="231">
        <v>9.294489639394414E-2</v>
      </c>
      <c r="H67" s="231">
        <v>6.6482283227535632E-2</v>
      </c>
      <c r="I67" s="231">
        <v>9.1923397838697296E-2</v>
      </c>
      <c r="J67" s="231">
        <v>0.1505063250479052</v>
      </c>
      <c r="K67" s="231">
        <v>8.6351360240436686E-2</v>
      </c>
      <c r="L67" s="231">
        <v>0.1042825644519205</v>
      </c>
      <c r="M67" s="231">
        <v>7.7603247491721317E-2</v>
      </c>
      <c r="N67" s="231">
        <v>8.0949410306025274E-2</v>
      </c>
      <c r="O67" s="231">
        <v>7.8880019573378216E-2</v>
      </c>
      <c r="P67" s="231">
        <v>0.10496057199454691</v>
      </c>
      <c r="Q67" s="231">
        <v>0.1000802547438564</v>
      </c>
      <c r="R67" s="231">
        <v>0.1074543461585204</v>
      </c>
      <c r="S67" s="231">
        <v>0.10633076377524769</v>
      </c>
      <c r="T67" s="231">
        <v>0.10222648906906601</v>
      </c>
      <c r="U67" s="231">
        <v>8.6642436068605569E-2</v>
      </c>
      <c r="V67" s="231">
        <v>0.1017038307205735</v>
      </c>
      <c r="W67" s="231">
        <v>8.7383429050966785E-2</v>
      </c>
      <c r="DA67" s="73" t="s">
        <v>705</v>
      </c>
    </row>
    <row r="68" spans="1:105" ht="12" customHeight="1" x14ac:dyDescent="0.25">
      <c r="A68" s="64" t="s">
        <v>79</v>
      </c>
      <c r="B68" s="231">
        <v>0.28549334776114188</v>
      </c>
      <c r="C68" s="231">
        <v>0.27657269861907141</v>
      </c>
      <c r="D68" s="231">
        <v>0.26855449267795661</v>
      </c>
      <c r="E68" s="231">
        <v>0.49422573221313371</v>
      </c>
      <c r="F68" s="231">
        <v>0.65375864720482357</v>
      </c>
      <c r="G68" s="231">
        <v>0.39329587687999912</v>
      </c>
      <c r="H68" s="231">
        <v>0.29715683536805509</v>
      </c>
      <c r="I68" s="231">
        <v>0.25850673801962187</v>
      </c>
      <c r="J68" s="231">
        <v>0.30719318213979818</v>
      </c>
      <c r="K68" s="231">
        <v>0.28704609427046879</v>
      </c>
      <c r="L68" s="231">
        <v>1.1069588898570479</v>
      </c>
      <c r="M68" s="231">
        <v>0.21312317905765421</v>
      </c>
      <c r="N68" s="231">
        <v>0.234319389246084</v>
      </c>
      <c r="O68" s="231">
        <v>0.28048158761259701</v>
      </c>
      <c r="P68" s="231">
        <v>0.24353251212711369</v>
      </c>
      <c r="Q68" s="231">
        <v>0.55729067586367431</v>
      </c>
      <c r="R68" s="231">
        <v>0.67819758463703728</v>
      </c>
      <c r="S68" s="231">
        <v>0.47276083238014371</v>
      </c>
      <c r="T68" s="231">
        <v>0.50074884403402753</v>
      </c>
      <c r="U68" s="231">
        <v>0.52404332421881372</v>
      </c>
      <c r="V68" s="231">
        <v>0.46494816395933569</v>
      </c>
      <c r="W68" s="231">
        <v>0.35457755439627558</v>
      </c>
      <c r="DA68" s="73" t="s">
        <v>706</v>
      </c>
    </row>
    <row r="69" spans="1:105" ht="12" customHeight="1" x14ac:dyDescent="0.25">
      <c r="A69" s="61" t="s">
        <v>547</v>
      </c>
      <c r="B69" s="265">
        <v>4.2422183066577972</v>
      </c>
      <c r="C69" s="265">
        <v>4.3780217895780602</v>
      </c>
      <c r="D69" s="265">
        <v>4.2931527327901264</v>
      </c>
      <c r="E69" s="265">
        <v>4.1545592980045729</v>
      </c>
      <c r="F69" s="265">
        <v>4.1789695709530026</v>
      </c>
      <c r="G69" s="265">
        <v>4.1135782987258329</v>
      </c>
      <c r="H69" s="265">
        <v>3.1685278661118161</v>
      </c>
      <c r="I69" s="265">
        <v>3.5106344439229829</v>
      </c>
      <c r="J69" s="265">
        <v>3.9621050014657468</v>
      </c>
      <c r="K69" s="265">
        <v>1.742555178026419</v>
      </c>
      <c r="L69" s="265">
        <v>2.5048628261679768</v>
      </c>
      <c r="M69" s="265">
        <v>2.6994205393310611</v>
      </c>
      <c r="N69" s="265">
        <v>2.5905604706400669</v>
      </c>
      <c r="O69" s="265">
        <v>2.8603354664638032</v>
      </c>
      <c r="P69" s="265">
        <v>3.179757965312429</v>
      </c>
      <c r="Q69" s="265">
        <v>3.5778877663026938</v>
      </c>
      <c r="R69" s="265">
        <v>3.6092817175626588</v>
      </c>
      <c r="S69" s="265">
        <v>3.7437132929255141</v>
      </c>
      <c r="T69" s="265">
        <v>3.7126779152320051</v>
      </c>
      <c r="U69" s="265">
        <v>3.4812148227669839</v>
      </c>
      <c r="V69" s="265">
        <v>3.6010134604911439</v>
      </c>
      <c r="W69" s="265">
        <v>3.5641917951239628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53.262397664447619</v>
      </c>
      <c r="C72" s="225">
        <v>59.44344951457596</v>
      </c>
      <c r="D72" s="225">
        <v>60.557301168490682</v>
      </c>
      <c r="E72" s="225">
        <v>59.712538279906248</v>
      </c>
      <c r="F72" s="225">
        <v>60.069568699545037</v>
      </c>
      <c r="G72" s="225">
        <v>62.351176905648622</v>
      </c>
      <c r="H72" s="225">
        <v>61.982557466641012</v>
      </c>
      <c r="I72" s="225">
        <v>65.828138001439868</v>
      </c>
      <c r="J72" s="225">
        <v>57.033001732724948</v>
      </c>
      <c r="K72" s="225">
        <v>42.757346806208623</v>
      </c>
      <c r="L72" s="225">
        <v>48.602153563902043</v>
      </c>
      <c r="M72" s="225">
        <v>47.689202701043023</v>
      </c>
      <c r="N72" s="225">
        <v>50.114276775201319</v>
      </c>
      <c r="O72" s="225">
        <v>43.399336886972499</v>
      </c>
      <c r="P72" s="225">
        <v>45.831849216382693</v>
      </c>
      <c r="Q72" s="225">
        <v>49.832801977752467</v>
      </c>
      <c r="R72" s="225">
        <v>58.391195479907402</v>
      </c>
      <c r="S72" s="225">
        <v>61.643794277580568</v>
      </c>
      <c r="T72" s="225">
        <v>66.06189247743275</v>
      </c>
      <c r="U72" s="225">
        <v>63.31109050636914</v>
      </c>
      <c r="V72" s="225">
        <v>52.269670203422002</v>
      </c>
      <c r="W72" s="225">
        <v>55.24884304174833</v>
      </c>
      <c r="DA72" s="89" t="s">
        <v>708</v>
      </c>
    </row>
    <row r="73" spans="1:105" ht="12" customHeight="1" x14ac:dyDescent="0.25">
      <c r="A73" s="55" t="s">
        <v>92</v>
      </c>
      <c r="B73" s="261">
        <v>7.7571090620909777E-2</v>
      </c>
      <c r="C73" s="261">
        <v>8.6445717753554419E-2</v>
      </c>
      <c r="D73" s="261">
        <v>8.8037954400512389E-2</v>
      </c>
      <c r="E73" s="261">
        <v>8.7289474692373775E-2</v>
      </c>
      <c r="F73" s="261">
        <v>8.7741763388786156E-2</v>
      </c>
      <c r="G73" s="261">
        <v>9.1225500893843792E-2</v>
      </c>
      <c r="H73" s="261">
        <v>8.9571218611424544E-2</v>
      </c>
      <c r="I73" s="261">
        <v>9.4819755543501125E-2</v>
      </c>
      <c r="J73" s="261">
        <v>8.2644671879748902E-2</v>
      </c>
      <c r="K73" s="261">
        <v>6.225988876034616E-2</v>
      </c>
      <c r="L73" s="261">
        <v>7.0374712876592652E-2</v>
      </c>
      <c r="M73" s="261">
        <v>6.8630748103017183E-2</v>
      </c>
      <c r="N73" s="261">
        <v>7.2384418141430665E-2</v>
      </c>
      <c r="O73" s="261">
        <v>6.2703511705476292E-2</v>
      </c>
      <c r="P73" s="261">
        <v>6.6315197320353916E-2</v>
      </c>
      <c r="Q73" s="261">
        <v>7.1759925426875287E-2</v>
      </c>
      <c r="R73" s="261">
        <v>8.4193345133400876E-2</v>
      </c>
      <c r="S73" s="261">
        <v>8.8671721757299524E-2</v>
      </c>
      <c r="T73" s="261">
        <v>9.5043524411487917E-2</v>
      </c>
      <c r="U73" s="261">
        <v>9.1051458713420422E-2</v>
      </c>
      <c r="V73" s="261">
        <v>7.5213845563992812E-2</v>
      </c>
      <c r="W73" s="261">
        <v>7.9485137196688663E-2</v>
      </c>
      <c r="DA73" s="67" t="s">
        <v>709</v>
      </c>
    </row>
    <row r="74" spans="1:105" ht="12" customHeight="1" x14ac:dyDescent="0.25">
      <c r="A74" s="202" t="s">
        <v>93</v>
      </c>
      <c r="B74" s="226">
        <v>1.047264633873091E-2</v>
      </c>
      <c r="C74" s="226">
        <v>1.1670783822738911E-2</v>
      </c>
      <c r="D74" s="226">
        <v>1.1885747041093639E-2</v>
      </c>
      <c r="E74" s="226">
        <v>1.178469698220817E-2</v>
      </c>
      <c r="F74" s="226">
        <v>1.184575915785401E-2</v>
      </c>
      <c r="G74" s="226">
        <v>1.2316088381478549E-2</v>
      </c>
      <c r="H74" s="226">
        <v>1.2092748563132151E-2</v>
      </c>
      <c r="I74" s="226">
        <v>1.280133820194522E-2</v>
      </c>
      <c r="J74" s="226">
        <v>1.115761572319271E-2</v>
      </c>
      <c r="K74" s="226">
        <v>8.4055257036707819E-3</v>
      </c>
      <c r="L74" s="226">
        <v>9.5010844020236261E-3</v>
      </c>
      <c r="M74" s="226">
        <v>9.2656368125328837E-3</v>
      </c>
      <c r="N74" s="226">
        <v>9.7724088389403389E-3</v>
      </c>
      <c r="O74" s="226">
        <v>8.4654179415509824E-3</v>
      </c>
      <c r="P74" s="226">
        <v>8.9530210657115163E-3</v>
      </c>
      <c r="Q74" s="226">
        <v>9.6880979018592293E-3</v>
      </c>
      <c r="R74" s="226">
        <v>1.136669757507758E-2</v>
      </c>
      <c r="S74" s="226">
        <v>1.197131012052874E-2</v>
      </c>
      <c r="T74" s="226">
        <v>1.283154858312313E-2</v>
      </c>
      <c r="U74" s="226">
        <v>1.2292591455123561E-2</v>
      </c>
      <c r="V74" s="226">
        <v>1.015440156974272E-2</v>
      </c>
      <c r="W74" s="226">
        <v>1.0731056175482491E-2</v>
      </c>
      <c r="DA74" s="174" t="s">
        <v>710</v>
      </c>
    </row>
    <row r="75" spans="1:105" ht="12" customHeight="1" x14ac:dyDescent="0.25">
      <c r="A75" s="202" t="s">
        <v>94</v>
      </c>
      <c r="B75" s="226">
        <v>1.348189263906866</v>
      </c>
      <c r="C75" s="226">
        <v>1.502430707795795</v>
      </c>
      <c r="D75" s="226">
        <v>1.5301038568497181</v>
      </c>
      <c r="E75" s="226">
        <v>1.5170952437351231</v>
      </c>
      <c r="F75" s="226">
        <v>1.524956042904102</v>
      </c>
      <c r="G75" s="226">
        <v>1.585503567310343</v>
      </c>
      <c r="H75" s="226">
        <v>1.5567520621455091</v>
      </c>
      <c r="I75" s="226">
        <v>1.647971884973898</v>
      </c>
      <c r="J75" s="226">
        <v>1.4363683487692129</v>
      </c>
      <c r="K75" s="226">
        <v>1.08207984349402</v>
      </c>
      <c r="L75" s="226">
        <v>1.2231158746294</v>
      </c>
      <c r="M75" s="226">
        <v>1.1928056834802701</v>
      </c>
      <c r="N75" s="226">
        <v>1.258044648222552</v>
      </c>
      <c r="O75" s="226">
        <v>1.089790031491376</v>
      </c>
      <c r="P75" s="226">
        <v>1.1525613001638879</v>
      </c>
      <c r="Q75" s="226">
        <v>1.247190934984638</v>
      </c>
      <c r="R75" s="226">
        <v>1.4632843639645761</v>
      </c>
      <c r="S75" s="226">
        <v>1.541118763813071</v>
      </c>
      <c r="T75" s="226">
        <v>1.6518609985985959</v>
      </c>
      <c r="U75" s="226">
        <v>1.580082394105762</v>
      </c>
      <c r="V75" s="226">
        <v>1.3072202321104209</v>
      </c>
      <c r="W75" s="226">
        <v>1.3814554849104319</v>
      </c>
      <c r="DA75" s="174" t="s">
        <v>711</v>
      </c>
    </row>
    <row r="76" spans="1:105" ht="12" customHeight="1" x14ac:dyDescent="0.25">
      <c r="A76" s="202" t="s">
        <v>95</v>
      </c>
      <c r="B76" s="226">
        <v>2.561630115666037E-2</v>
      </c>
      <c r="C76" s="226">
        <v>2.854696926333793E-2</v>
      </c>
      <c r="D76" s="226">
        <v>2.907277356922907E-2</v>
      </c>
      <c r="E76" s="226">
        <v>2.8825603116166491E-2</v>
      </c>
      <c r="F76" s="226">
        <v>2.8974962411805031E-2</v>
      </c>
      <c r="G76" s="226">
        <v>3.0125397043650391E-2</v>
      </c>
      <c r="H76" s="226">
        <v>2.9579103407640129E-2</v>
      </c>
      <c r="I76" s="226">
        <v>3.1312327752015742E-2</v>
      </c>
      <c r="J76" s="226">
        <v>2.729174988928626E-2</v>
      </c>
      <c r="K76" s="226">
        <v>2.0560082985803661E-2</v>
      </c>
      <c r="L76" s="226">
        <v>2.323984134334656E-2</v>
      </c>
      <c r="M76" s="226">
        <v>2.2663931858396311E-2</v>
      </c>
      <c r="N76" s="226">
        <v>2.3903506310386988E-2</v>
      </c>
      <c r="O76" s="226">
        <v>2.0706580590407329E-2</v>
      </c>
      <c r="P76" s="226">
        <v>2.1899267526395129E-2</v>
      </c>
      <c r="Q76" s="226">
        <v>2.3697280082057029E-2</v>
      </c>
      <c r="R76" s="226">
        <v>2.7803168255861609E-2</v>
      </c>
      <c r="S76" s="226">
        <v>2.9282062562651371E-2</v>
      </c>
      <c r="T76" s="226">
        <v>3.1386222945005197E-2</v>
      </c>
      <c r="U76" s="226">
        <v>3.006792309463149E-2</v>
      </c>
      <c r="V76" s="226">
        <v>2.4837868124525622E-2</v>
      </c>
      <c r="W76" s="226">
        <v>2.624837675493499E-2</v>
      </c>
      <c r="DA76" s="174" t="s">
        <v>712</v>
      </c>
    </row>
    <row r="77" spans="1:105" ht="12" customHeight="1" x14ac:dyDescent="0.25">
      <c r="A77" s="56" t="s">
        <v>96</v>
      </c>
      <c r="B77" s="262">
        <v>0.20224723854507529</v>
      </c>
      <c r="C77" s="262">
        <v>0.22626850516799671</v>
      </c>
      <c r="D77" s="262">
        <v>0.23069654600135089</v>
      </c>
      <c r="E77" s="262">
        <v>0.22004378191268001</v>
      </c>
      <c r="F77" s="262">
        <v>0.2226194258202093</v>
      </c>
      <c r="G77" s="262">
        <v>0.23179481990439821</v>
      </c>
      <c r="H77" s="262">
        <v>0.23872150140998349</v>
      </c>
      <c r="I77" s="262">
        <v>0.25384222919053789</v>
      </c>
      <c r="J77" s="262">
        <v>0.2155044090886368</v>
      </c>
      <c r="K77" s="262">
        <v>0.1622365229668957</v>
      </c>
      <c r="L77" s="262">
        <v>0.18350336386347951</v>
      </c>
      <c r="M77" s="262">
        <v>0.18483072167796569</v>
      </c>
      <c r="N77" s="262">
        <v>0.19375044400919611</v>
      </c>
      <c r="O77" s="262">
        <v>0.16766390667816</v>
      </c>
      <c r="P77" s="262">
        <v>0.17648831615014349</v>
      </c>
      <c r="Q77" s="262">
        <v>0.1915779146805428</v>
      </c>
      <c r="R77" s="262">
        <v>0.22372592703531641</v>
      </c>
      <c r="S77" s="262">
        <v>0.237497389118624</v>
      </c>
      <c r="T77" s="262">
        <v>0.27283610764261401</v>
      </c>
      <c r="U77" s="262">
        <v>0.2592691044555267</v>
      </c>
      <c r="V77" s="262">
        <v>0.2129755708059555</v>
      </c>
      <c r="W77" s="262">
        <v>0.22793226544374659</v>
      </c>
      <c r="DA77" s="68" t="s">
        <v>713</v>
      </c>
    </row>
    <row r="78" spans="1:105" ht="12" customHeight="1" x14ac:dyDescent="0.25">
      <c r="A78" s="37" t="s">
        <v>160</v>
      </c>
      <c r="B78" s="228">
        <v>6.1400674321460064E-3</v>
      </c>
      <c r="C78" s="228">
        <v>5.7159808666594576E-3</v>
      </c>
      <c r="D78" s="228">
        <v>5.1490553251290413E-3</v>
      </c>
      <c r="E78" s="228">
        <v>5.2602730106596799E-3</v>
      </c>
      <c r="F78" s="228">
        <v>4.93441742406315E-3</v>
      </c>
      <c r="G78" s="228">
        <v>4.5731348452152498E-3</v>
      </c>
      <c r="H78" s="228">
        <v>4.0151770128718303E-3</v>
      </c>
      <c r="I78" s="228">
        <v>3.744361987572904E-3</v>
      </c>
      <c r="J78" s="228">
        <v>3.6248139802769058E-3</v>
      </c>
      <c r="K78" s="228">
        <v>2.6229588636266922E-3</v>
      </c>
      <c r="L78" s="228">
        <v>2.5884590077520191E-3</v>
      </c>
      <c r="M78" s="228">
        <v>2.1236843461798411E-3</v>
      </c>
      <c r="N78" s="228">
        <v>1.884767071639956E-3</v>
      </c>
      <c r="O78" s="228">
        <v>2.4563962814253639E-3</v>
      </c>
      <c r="P78" s="228">
        <v>1.215913247293458E-3</v>
      </c>
      <c r="Q78" s="228">
        <v>1.112117877201434E-3</v>
      </c>
      <c r="R78" s="228">
        <v>1.4827734401400821E-3</v>
      </c>
      <c r="S78" s="228">
        <v>1.3388159080412151E-3</v>
      </c>
      <c r="T78" s="228">
        <v>1.360181356096881E-3</v>
      </c>
      <c r="U78" s="228">
        <v>9.8504350391065529E-4</v>
      </c>
      <c r="V78" s="228">
        <v>1.105873542027933E-3</v>
      </c>
      <c r="W78" s="228">
        <v>7.9145636835148447E-4</v>
      </c>
      <c r="DA78" s="69" t="s">
        <v>714</v>
      </c>
    </row>
    <row r="79" spans="1:105" ht="12" customHeight="1" x14ac:dyDescent="0.25">
      <c r="A79" s="37" t="s">
        <v>162</v>
      </c>
      <c r="B79" s="228">
        <v>7.0108739423694832E-2</v>
      </c>
      <c r="C79" s="228">
        <v>7.7714834724304127E-2</v>
      </c>
      <c r="D79" s="228">
        <v>7.9635282773213953E-2</v>
      </c>
      <c r="E79" s="228">
        <v>8.138329881104539E-2</v>
      </c>
      <c r="F79" s="228">
        <v>7.9925924386673258E-2</v>
      </c>
      <c r="G79" s="228">
        <v>8.6510344961439056E-2</v>
      </c>
      <c r="H79" s="228">
        <v>8.2797887379706475E-2</v>
      </c>
      <c r="I79" s="228">
        <v>8.3737516562119516E-2</v>
      </c>
      <c r="J79" s="228">
        <v>7.2083344971468885E-2</v>
      </c>
      <c r="K79" s="228">
        <v>5.9587551588209747E-2</v>
      </c>
      <c r="L79" s="228">
        <v>6.7381243920232745E-2</v>
      </c>
      <c r="M79" s="228">
        <v>6.1800338200916662E-2</v>
      </c>
      <c r="N79" s="228">
        <v>6.9493602210081551E-2</v>
      </c>
      <c r="O79" s="228">
        <v>5.9439144107299682E-2</v>
      </c>
      <c r="P79" s="228">
        <v>6.5107749329405246E-2</v>
      </c>
      <c r="Q79" s="228">
        <v>6.5044628484473732E-2</v>
      </c>
      <c r="R79" s="228">
        <v>7.8270795744237856E-2</v>
      </c>
      <c r="S79" s="228">
        <v>8.061408488783664E-2</v>
      </c>
      <c r="T79" s="228">
        <v>8.4680888896417131E-2</v>
      </c>
      <c r="U79" s="228">
        <v>8.2099244269168897E-2</v>
      </c>
      <c r="V79" s="228">
        <v>6.4697547092484847E-2</v>
      </c>
      <c r="W79" s="228">
        <v>7.025088926959272E-2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6.5407781614714887E-3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2.4375536733257101E-2</v>
      </c>
      <c r="U81" s="228">
        <v>2.475529376217641E-2</v>
      </c>
      <c r="V81" s="228">
        <v>2.0292139349301311E-2</v>
      </c>
      <c r="W81" s="228">
        <v>2.3245300236190852E-2</v>
      </c>
      <c r="DA81" s="69" t="s">
        <v>717</v>
      </c>
    </row>
    <row r="82" spans="1:105" ht="12" customHeight="1" x14ac:dyDescent="0.25">
      <c r="A82" s="37" t="s">
        <v>38</v>
      </c>
      <c r="B82" s="228">
        <v>0.12599843168923441</v>
      </c>
      <c r="C82" s="228">
        <v>0.14283768957703311</v>
      </c>
      <c r="D82" s="228">
        <v>0.14591220790300799</v>
      </c>
      <c r="E82" s="228">
        <v>0.13340021009097491</v>
      </c>
      <c r="F82" s="228">
        <v>0.1377590840094729</v>
      </c>
      <c r="G82" s="228">
        <v>0.14071134009774389</v>
      </c>
      <c r="H82" s="228">
        <v>0.1519084370174052</v>
      </c>
      <c r="I82" s="228">
        <v>0.16636035064084551</v>
      </c>
      <c r="J82" s="228">
        <v>0.13979625013689101</v>
      </c>
      <c r="K82" s="228">
        <v>0.1000260125150593</v>
      </c>
      <c r="L82" s="228">
        <v>0.1135336609354948</v>
      </c>
      <c r="M82" s="228">
        <v>0.1209066991308692</v>
      </c>
      <c r="N82" s="228">
        <v>0.12237207472747461</v>
      </c>
      <c r="O82" s="228">
        <v>0.10576836628943501</v>
      </c>
      <c r="P82" s="228">
        <v>0.11016465357344481</v>
      </c>
      <c r="Q82" s="228">
        <v>0.1254211683188676</v>
      </c>
      <c r="R82" s="228">
        <v>0.1439723578509384</v>
      </c>
      <c r="S82" s="228">
        <v>0.15554448832274609</v>
      </c>
      <c r="T82" s="228">
        <v>0.15587872249537141</v>
      </c>
      <c r="U82" s="228">
        <v>0.1514295229202707</v>
      </c>
      <c r="V82" s="228">
        <v>0.12688001082214151</v>
      </c>
      <c r="W82" s="228">
        <v>0.1336446195696116</v>
      </c>
      <c r="DA82" s="69" t="s">
        <v>718</v>
      </c>
    </row>
    <row r="83" spans="1:105" ht="12" customHeight="1" x14ac:dyDescent="0.25">
      <c r="A83" s="57" t="s">
        <v>560</v>
      </c>
      <c r="B83" s="263">
        <v>11.749529908883741</v>
      </c>
      <c r="C83" s="263">
        <v>13.137833992371959</v>
      </c>
      <c r="D83" s="263">
        <v>13.3908505100434</v>
      </c>
      <c r="E83" s="263">
        <v>12.812422788344589</v>
      </c>
      <c r="F83" s="263">
        <v>12.939587596635279</v>
      </c>
      <c r="G83" s="263">
        <v>13.47511462942211</v>
      </c>
      <c r="H83" s="263">
        <v>13.86423660443343</v>
      </c>
      <c r="I83" s="263">
        <v>14.742105488122929</v>
      </c>
      <c r="J83" s="263">
        <v>12.516253015139601</v>
      </c>
      <c r="K83" s="263">
        <v>9.4174961992807731</v>
      </c>
      <c r="L83" s="263">
        <v>10.65835222998032</v>
      </c>
      <c r="M83" s="263">
        <v>10.75315450710201</v>
      </c>
      <c r="N83" s="263">
        <v>11.259403904880729</v>
      </c>
      <c r="O83" s="263">
        <v>9.7468859109817529</v>
      </c>
      <c r="P83" s="263">
        <v>10.249211396838991</v>
      </c>
      <c r="Q83" s="263">
        <v>11.119414990526639</v>
      </c>
      <c r="R83" s="263">
        <v>12.99166373993237</v>
      </c>
      <c r="S83" s="263">
        <v>13.79335236020153</v>
      </c>
      <c r="T83" s="263">
        <v>14.806119904124911</v>
      </c>
      <c r="U83" s="263">
        <v>14.19892582540017</v>
      </c>
      <c r="V83" s="263">
        <v>11.66182704312082</v>
      </c>
      <c r="W83" s="263">
        <v>12.418055885534059</v>
      </c>
      <c r="DA83" s="70" t="s">
        <v>719</v>
      </c>
    </row>
    <row r="84" spans="1:105" ht="12" customHeight="1" x14ac:dyDescent="0.25">
      <c r="A84" s="60" t="s">
        <v>562</v>
      </c>
      <c r="B84" s="264">
        <v>4.6278872062756724</v>
      </c>
      <c r="C84" s="264">
        <v>5.0745881969835924</v>
      </c>
      <c r="D84" s="264">
        <v>5.1589171805934049</v>
      </c>
      <c r="E84" s="264">
        <v>5.1155074067841513</v>
      </c>
      <c r="F84" s="264">
        <v>5.0739603706916672</v>
      </c>
      <c r="G84" s="264">
        <v>5.4290317595753752</v>
      </c>
      <c r="H84" s="264">
        <v>5.1647294377378232</v>
      </c>
      <c r="I84" s="264">
        <v>5.2098178081923399</v>
      </c>
      <c r="J84" s="264">
        <v>4.5185567615908919</v>
      </c>
      <c r="K84" s="264">
        <v>3.7021619834766728</v>
      </c>
      <c r="L84" s="264">
        <v>4.1529261685253562</v>
      </c>
      <c r="M84" s="264">
        <v>3.7532742908130738</v>
      </c>
      <c r="N84" s="264">
        <v>4.2128476296782651</v>
      </c>
      <c r="O84" s="264">
        <v>3.6495409614060339</v>
      </c>
      <c r="P84" s="264">
        <v>3.9319071654944651</v>
      </c>
      <c r="Q84" s="264">
        <v>3.9348384615404619</v>
      </c>
      <c r="R84" s="264">
        <v>4.7347938233465561</v>
      </c>
      <c r="S84" s="264">
        <v>4.8539705089749026</v>
      </c>
      <c r="T84" s="264">
        <v>5.3401355802987833</v>
      </c>
      <c r="U84" s="264">
        <v>5.1056532991329231</v>
      </c>
      <c r="V84" s="264">
        <v>4.057960461177136</v>
      </c>
      <c r="W84" s="264">
        <v>4.4024602466532654</v>
      </c>
      <c r="DA84" s="72" t="s">
        <v>720</v>
      </c>
    </row>
    <row r="85" spans="1:105" ht="12" customHeight="1" x14ac:dyDescent="0.25">
      <c r="A85" s="59" t="s">
        <v>33</v>
      </c>
      <c r="B85" s="232">
        <v>0.15929667131433439</v>
      </c>
      <c r="C85" s="232">
        <v>0.17677996013866229</v>
      </c>
      <c r="D85" s="232">
        <v>0.16938863626365139</v>
      </c>
      <c r="E85" s="232">
        <v>6.4227481623833738E-2</v>
      </c>
      <c r="F85" s="232">
        <v>6.0715799708629052E-2</v>
      </c>
      <c r="G85" s="232">
        <v>5.6771054347113832E-2</v>
      </c>
      <c r="H85" s="232">
        <v>4.2301711778525188E-2</v>
      </c>
      <c r="I85" s="232">
        <v>4.9960130118341897E-2</v>
      </c>
      <c r="J85" s="232">
        <v>2.287475174917512E-2</v>
      </c>
      <c r="K85" s="232">
        <v>2.238771329152188E-2</v>
      </c>
      <c r="L85" s="232">
        <v>2.1462916627453889E-2</v>
      </c>
      <c r="M85" s="232">
        <v>1.524329913337593E-2</v>
      </c>
      <c r="N85" s="232">
        <v>1.141880616730139E-2</v>
      </c>
      <c r="O85" s="232">
        <v>4.9660369658048728E-3</v>
      </c>
      <c r="P85" s="232">
        <v>1.0602282676039319E-2</v>
      </c>
      <c r="Q85" s="232">
        <v>9.7083202047032191E-3</v>
      </c>
      <c r="R85" s="232">
        <v>2.154448093277617E-2</v>
      </c>
      <c r="S85" s="232">
        <v>5.5493621833855606E-3</v>
      </c>
      <c r="T85" s="232">
        <v>1.1916325898220359E-2</v>
      </c>
      <c r="U85" s="232">
        <v>1.1638163781664891E-2</v>
      </c>
      <c r="V85" s="232">
        <v>1.0245730243201049E-2</v>
      </c>
      <c r="W85" s="232">
        <v>1.0264416752361019E-2</v>
      </c>
      <c r="DA85" s="71" t="s">
        <v>721</v>
      </c>
    </row>
    <row r="86" spans="1:105" ht="12" customHeight="1" x14ac:dyDescent="0.25">
      <c r="A86" s="59" t="s">
        <v>160</v>
      </c>
      <c r="B86" s="232">
        <v>0.35688778159379908</v>
      </c>
      <c r="C86" s="232">
        <v>0.33181907305288549</v>
      </c>
      <c r="D86" s="232">
        <v>0.29873167287089791</v>
      </c>
      <c r="E86" s="232">
        <v>0.31211308811637778</v>
      </c>
      <c r="F86" s="232">
        <v>0.28972935308424308</v>
      </c>
      <c r="G86" s="232">
        <v>0.26891368673284288</v>
      </c>
      <c r="H86" s="232">
        <v>0.23646177681149561</v>
      </c>
      <c r="I86" s="232">
        <v>0.22063206952157211</v>
      </c>
      <c r="J86" s="232">
        <v>0.21325469696874341</v>
      </c>
      <c r="K86" s="232">
        <v>0.15412165090960919</v>
      </c>
      <c r="L86" s="232">
        <v>0.15252319430314601</v>
      </c>
      <c r="M86" s="232">
        <v>0.1264368614799487</v>
      </c>
      <c r="N86" s="232">
        <v>0.1116081179041319</v>
      </c>
      <c r="O86" s="232">
        <v>0.1456219685983671</v>
      </c>
      <c r="P86" s="232">
        <v>7.1702716044012946E-2</v>
      </c>
      <c r="Q86" s="232">
        <v>6.5512572396323285E-2</v>
      </c>
      <c r="R86" s="232">
        <v>8.7448954363849321E-2</v>
      </c>
      <c r="S86" s="232">
        <v>7.9125637796182563E-2</v>
      </c>
      <c r="T86" s="232">
        <v>8.4941369373574549E-2</v>
      </c>
      <c r="U86" s="232">
        <v>6.0828703736527677E-2</v>
      </c>
      <c r="V86" s="232">
        <v>6.8153826788602351E-2</v>
      </c>
      <c r="W86" s="232">
        <v>4.8815168928869078E-2</v>
      </c>
      <c r="DA86" s="71" t="s">
        <v>722</v>
      </c>
    </row>
    <row r="87" spans="1:105" ht="12" customHeight="1" x14ac:dyDescent="0.25">
      <c r="A87" s="59" t="s">
        <v>70</v>
      </c>
      <c r="B87" s="232">
        <v>0.1342508166699341</v>
      </c>
      <c r="C87" s="232">
        <v>0.16258295885629101</v>
      </c>
      <c r="D87" s="232">
        <v>0.18124401011371871</v>
      </c>
      <c r="E87" s="232">
        <v>2.599549327136751E-2</v>
      </c>
      <c r="F87" s="232">
        <v>0.14295579142474479</v>
      </c>
      <c r="G87" s="232">
        <v>0.1380962628125659</v>
      </c>
      <c r="H87" s="232">
        <v>0.12659285644294421</v>
      </c>
      <c r="I87" s="232">
        <v>0.1232405525291345</v>
      </c>
      <c r="J87" s="232">
        <v>0.14317351766291589</v>
      </c>
      <c r="K87" s="232">
        <v>0.1082042910617653</v>
      </c>
      <c r="L87" s="232">
        <v>0.1036173987768151</v>
      </c>
      <c r="M87" s="232">
        <v>2.0317695737263351E-2</v>
      </c>
      <c r="N87" s="232">
        <v>7.3233822040572202E-2</v>
      </c>
      <c r="O87" s="232">
        <v>5.9611799489613038E-2</v>
      </c>
      <c r="P87" s="232">
        <v>0.1021168291398296</v>
      </c>
      <c r="Q87" s="232">
        <v>0.1197216929084399</v>
      </c>
      <c r="R87" s="232">
        <v>0.1201881289058838</v>
      </c>
      <c r="S87" s="232">
        <v>0.1189895136473481</v>
      </c>
      <c r="T87" s="232">
        <v>8.1704675771870086E-2</v>
      </c>
      <c r="U87" s="232">
        <v>8.4766440026023335E-2</v>
      </c>
      <c r="V87" s="232">
        <v>8.7793853849690462E-2</v>
      </c>
      <c r="W87" s="232">
        <v>0.11422288368664441</v>
      </c>
      <c r="DA87" s="71" t="s">
        <v>723</v>
      </c>
    </row>
    <row r="88" spans="1:105" ht="12" customHeight="1" x14ac:dyDescent="0.25">
      <c r="A88" s="59" t="s">
        <v>162</v>
      </c>
      <c r="B88" s="232">
        <v>3.9774519366976042</v>
      </c>
      <c r="C88" s="232">
        <v>4.4034062049357541</v>
      </c>
      <c r="D88" s="232">
        <v>4.5095528613451368</v>
      </c>
      <c r="E88" s="232">
        <v>4.7131713437725722</v>
      </c>
      <c r="F88" s="232">
        <v>4.5805594264740499</v>
      </c>
      <c r="G88" s="232">
        <v>4.9652507556828516</v>
      </c>
      <c r="H88" s="232">
        <v>4.7593730927048581</v>
      </c>
      <c r="I88" s="232">
        <v>4.8159850560232913</v>
      </c>
      <c r="J88" s="232">
        <v>4.1392537952100579</v>
      </c>
      <c r="K88" s="232">
        <v>3.417448328213776</v>
      </c>
      <c r="L88" s="232">
        <v>3.8753226588179408</v>
      </c>
      <c r="M88" s="232">
        <v>3.5912764344624861</v>
      </c>
      <c r="N88" s="232">
        <v>4.0165868835662586</v>
      </c>
      <c r="O88" s="232">
        <v>3.4393411563522491</v>
      </c>
      <c r="P88" s="232">
        <v>3.7474853376345831</v>
      </c>
      <c r="Q88" s="232">
        <v>3.739895876030995</v>
      </c>
      <c r="R88" s="232">
        <v>4.5056122591440468</v>
      </c>
      <c r="S88" s="232">
        <v>4.6503059953479866</v>
      </c>
      <c r="T88" s="232">
        <v>5.1615732092551179</v>
      </c>
      <c r="U88" s="232">
        <v>4.9484199915887066</v>
      </c>
      <c r="V88" s="232">
        <v>3.891767050295643</v>
      </c>
      <c r="W88" s="232">
        <v>4.2291577772853914</v>
      </c>
      <c r="DA88" s="71" t="s">
        <v>724</v>
      </c>
    </row>
    <row r="89" spans="1:105" ht="12" customHeight="1" x14ac:dyDescent="0.25">
      <c r="A89" s="60" t="s">
        <v>568</v>
      </c>
      <c r="B89" s="264">
        <v>7.1216427026080718</v>
      </c>
      <c r="C89" s="264">
        <v>8.0632457953883723</v>
      </c>
      <c r="D89" s="264">
        <v>8.2319333294499994</v>
      </c>
      <c r="E89" s="264">
        <v>7.6969153815604381</v>
      </c>
      <c r="F89" s="264">
        <v>7.8656272259436113</v>
      </c>
      <c r="G89" s="264">
        <v>8.0460828698467353</v>
      </c>
      <c r="H89" s="264">
        <v>8.6995071666956019</v>
      </c>
      <c r="I89" s="264">
        <v>9.5322876799305956</v>
      </c>
      <c r="J89" s="264">
        <v>7.9976962535487059</v>
      </c>
      <c r="K89" s="264">
        <v>5.7153342158041003</v>
      </c>
      <c r="L89" s="264">
        <v>6.5054260614549682</v>
      </c>
      <c r="M89" s="264">
        <v>6.9998802162889344</v>
      </c>
      <c r="N89" s="264">
        <v>7.0465562752024677</v>
      </c>
      <c r="O89" s="264">
        <v>6.097344949575719</v>
      </c>
      <c r="P89" s="264">
        <v>6.3173042313445302</v>
      </c>
      <c r="Q89" s="264">
        <v>7.1845765289861809</v>
      </c>
      <c r="R89" s="264">
        <v>8.2568699165858135</v>
      </c>
      <c r="S89" s="264">
        <v>8.9393818512266332</v>
      </c>
      <c r="T89" s="264">
        <v>9.4659843238261274</v>
      </c>
      <c r="U89" s="264">
        <v>9.0932725262672509</v>
      </c>
      <c r="V89" s="264">
        <v>7.6038665819436817</v>
      </c>
      <c r="W89" s="264">
        <v>8.0155956388807983</v>
      </c>
      <c r="DA89" s="72" t="s">
        <v>725</v>
      </c>
    </row>
    <row r="90" spans="1:105" ht="12" customHeight="1" x14ac:dyDescent="0.25">
      <c r="A90" s="57" t="s">
        <v>519</v>
      </c>
      <c r="B90" s="296">
        <v>23.19756602776296</v>
      </c>
      <c r="C90" s="296">
        <v>25.93855021122215</v>
      </c>
      <c r="D90" s="296">
        <v>26.438090824362771</v>
      </c>
      <c r="E90" s="296">
        <v>25.296077878274481</v>
      </c>
      <c r="F90" s="296">
        <v>25.547144436648072</v>
      </c>
      <c r="G90" s="296">
        <v>26.604456839702738</v>
      </c>
      <c r="H90" s="296">
        <v>27.372715891611989</v>
      </c>
      <c r="I90" s="296">
        <v>29.10592747973763</v>
      </c>
      <c r="J90" s="296">
        <v>24.711338069734929</v>
      </c>
      <c r="K90" s="296">
        <v>18.593338762757138</v>
      </c>
      <c r="L90" s="296">
        <v>21.043210368372328</v>
      </c>
      <c r="M90" s="296">
        <v>21.230382289305918</v>
      </c>
      <c r="N90" s="296">
        <v>22.229890688583058</v>
      </c>
      <c r="O90" s="296">
        <v>19.243666022256431</v>
      </c>
      <c r="P90" s="296">
        <v>20.235427285555222</v>
      </c>
      <c r="Q90" s="296">
        <v>21.953504985574749</v>
      </c>
      <c r="R90" s="296">
        <v>25.649960445626629</v>
      </c>
      <c r="S90" s="296">
        <v>27.232766297998541</v>
      </c>
      <c r="T90" s="296">
        <v>29.2323136971821</v>
      </c>
      <c r="U90" s="296">
        <v>28.033506183850541</v>
      </c>
      <c r="V90" s="296">
        <v>23.02441075813628</v>
      </c>
      <c r="W90" s="296">
        <v>24.517463555994699</v>
      </c>
      <c r="DA90" s="70" t="s">
        <v>726</v>
      </c>
    </row>
    <row r="91" spans="1:105" ht="12" customHeight="1" x14ac:dyDescent="0.25">
      <c r="A91" s="60" t="s">
        <v>521</v>
      </c>
      <c r="B91" s="264">
        <v>9.1370224910401241</v>
      </c>
      <c r="C91" s="264">
        <v>10.01896209262191</v>
      </c>
      <c r="D91" s="264">
        <v>10.18545617200321</v>
      </c>
      <c r="E91" s="264">
        <v>10.099750522330449</v>
      </c>
      <c r="F91" s="264">
        <v>10.017722550106249</v>
      </c>
      <c r="G91" s="264">
        <v>10.71875417027104</v>
      </c>
      <c r="H91" s="264">
        <v>10.19693154335198</v>
      </c>
      <c r="I91" s="264">
        <v>10.28595131340356</v>
      </c>
      <c r="J91" s="264">
        <v>8.9211670288141622</v>
      </c>
      <c r="K91" s="264">
        <v>7.3093262218295081</v>
      </c>
      <c r="L91" s="264">
        <v>8.1992879502312039</v>
      </c>
      <c r="M91" s="264">
        <v>7.4102392909873629</v>
      </c>
      <c r="N91" s="264">
        <v>8.3175932834959525</v>
      </c>
      <c r="O91" s="264">
        <v>7.2054344369327339</v>
      </c>
      <c r="P91" s="264">
        <v>7.7629213078242696</v>
      </c>
      <c r="Q91" s="264">
        <v>7.7687086826470262</v>
      </c>
      <c r="R91" s="264">
        <v>9.3480924936307392</v>
      </c>
      <c r="S91" s="264">
        <v>9.5833877824867848</v>
      </c>
      <c r="T91" s="264">
        <v>10.543242894128371</v>
      </c>
      <c r="U91" s="264">
        <v>10.08029516414534</v>
      </c>
      <c r="V91" s="264">
        <v>8.0117933624760038</v>
      </c>
      <c r="W91" s="264">
        <v>8.6919530439361381</v>
      </c>
      <c r="DA91" s="72" t="s">
        <v>727</v>
      </c>
    </row>
    <row r="92" spans="1:105" ht="12" customHeight="1" x14ac:dyDescent="0.25">
      <c r="A92" s="59" t="s">
        <v>33</v>
      </c>
      <c r="B92" s="299">
        <v>0.31450577848422151</v>
      </c>
      <c r="C92" s="299">
        <v>0.34902373367306277</v>
      </c>
      <c r="D92" s="299">
        <v>0.33443074782998589</v>
      </c>
      <c r="E92" s="299">
        <v>0.126806881408872</v>
      </c>
      <c r="F92" s="299">
        <v>0.11987362759121339</v>
      </c>
      <c r="G92" s="299">
        <v>0.1120853593203891</v>
      </c>
      <c r="H92" s="299">
        <v>8.3517958563413125E-2</v>
      </c>
      <c r="I92" s="299">
        <v>9.863827967275425E-2</v>
      </c>
      <c r="J92" s="299">
        <v>4.5162535708680888E-2</v>
      </c>
      <c r="K92" s="299">
        <v>4.4200956235537159E-2</v>
      </c>
      <c r="L92" s="299">
        <v>4.2375093256904153E-2</v>
      </c>
      <c r="M92" s="299">
        <v>3.0095454104939971E-2</v>
      </c>
      <c r="N92" s="299">
        <v>2.2544604939804491E-2</v>
      </c>
      <c r="O92" s="299">
        <v>9.8046450627329602E-3</v>
      </c>
      <c r="P92" s="299">
        <v>2.093251000931283E-2</v>
      </c>
      <c r="Q92" s="299">
        <v>1.9167524208520779E-2</v>
      </c>
      <c r="R92" s="299">
        <v>4.2536128921555852E-2</v>
      </c>
      <c r="S92" s="299">
        <v>1.0956327330485301E-2</v>
      </c>
      <c r="T92" s="299">
        <v>2.352687800924716E-2</v>
      </c>
      <c r="U92" s="299">
        <v>2.297769143623038E-2</v>
      </c>
      <c r="V92" s="299">
        <v>2.0228554304934279E-2</v>
      </c>
      <c r="W92" s="299">
        <v>2.0265447826073289E-2</v>
      </c>
      <c r="DA92" s="71" t="s">
        <v>728</v>
      </c>
    </row>
    <row r="93" spans="1:105" ht="12" customHeight="1" x14ac:dyDescent="0.25">
      <c r="A93" s="59" t="s">
        <v>160</v>
      </c>
      <c r="B93" s="299">
        <v>0.70461779681622494</v>
      </c>
      <c r="C93" s="299">
        <v>0.65512364461453609</v>
      </c>
      <c r="D93" s="299">
        <v>0.58979786934004308</v>
      </c>
      <c r="E93" s="299">
        <v>0.61621733174485216</v>
      </c>
      <c r="F93" s="299">
        <v>0.57202422994566449</v>
      </c>
      <c r="G93" s="299">
        <v>0.53092702875181996</v>
      </c>
      <c r="H93" s="299">
        <v>0.46685592727240832</v>
      </c>
      <c r="I93" s="299">
        <v>0.43560270413022001</v>
      </c>
      <c r="J93" s="299">
        <v>0.42103726293956828</v>
      </c>
      <c r="K93" s="299">
        <v>0.30428852907385429</v>
      </c>
      <c r="L93" s="299">
        <v>0.30113263237343357</v>
      </c>
      <c r="M93" s="299">
        <v>0.24962934392009911</v>
      </c>
      <c r="N93" s="299">
        <v>0.22035236340459041</v>
      </c>
      <c r="O93" s="299">
        <v>0.28750726691621131</v>
      </c>
      <c r="P93" s="299">
        <v>0.14156553519160769</v>
      </c>
      <c r="Q93" s="299">
        <v>0.12934408743138309</v>
      </c>
      <c r="R93" s="299">
        <v>0.17265396221345081</v>
      </c>
      <c r="S93" s="299">
        <v>0.15622090598518121</v>
      </c>
      <c r="T93" s="299">
        <v>0.1677031370457015</v>
      </c>
      <c r="U93" s="299">
        <v>0.1200965385214625</v>
      </c>
      <c r="V93" s="299">
        <v>0.13455882143658679</v>
      </c>
      <c r="W93" s="299">
        <v>9.6377737081008538E-2</v>
      </c>
      <c r="DA93" s="71" t="s">
        <v>729</v>
      </c>
    </row>
    <row r="94" spans="1:105" ht="12" customHeight="1" x14ac:dyDescent="0.25">
      <c r="A94" s="59" t="s">
        <v>70</v>
      </c>
      <c r="B94" s="299">
        <v>0.26505674764291642</v>
      </c>
      <c r="C94" s="299">
        <v>0.32099402719135611</v>
      </c>
      <c r="D94" s="299">
        <v>0.35783728577690549</v>
      </c>
      <c r="E94" s="299">
        <v>5.1323940299166093E-2</v>
      </c>
      <c r="F94" s="299">
        <v>0.28224332686869869</v>
      </c>
      <c r="G94" s="299">
        <v>0.27264896550113549</v>
      </c>
      <c r="H94" s="299">
        <v>0.24993733100402049</v>
      </c>
      <c r="I94" s="299">
        <v>0.2433187435380719</v>
      </c>
      <c r="J94" s="299">
        <v>0.28267319247397138</v>
      </c>
      <c r="K94" s="299">
        <v>0.21363205216361289</v>
      </c>
      <c r="L94" s="299">
        <v>0.20457596758256791</v>
      </c>
      <c r="M94" s="299">
        <v>4.0114037927662292E-2</v>
      </c>
      <c r="N94" s="299">
        <v>0.1445884588937579</v>
      </c>
      <c r="O94" s="299">
        <v>0.1176939558789073</v>
      </c>
      <c r="P94" s="299">
        <v>0.20161333303436299</v>
      </c>
      <c r="Q94" s="299">
        <v>0.236371318489877</v>
      </c>
      <c r="R94" s="299">
        <v>0.23729222170322589</v>
      </c>
      <c r="S94" s="299">
        <v>0.23492574774065991</v>
      </c>
      <c r="T94" s="299">
        <v>0.16131280363496581</v>
      </c>
      <c r="U94" s="299">
        <v>0.16735776705034999</v>
      </c>
      <c r="V94" s="299">
        <v>0.17333491103930071</v>
      </c>
      <c r="W94" s="299">
        <v>0.2255147998899095</v>
      </c>
      <c r="DA94" s="71" t="s">
        <v>730</v>
      </c>
    </row>
    <row r="95" spans="1:105" ht="12" customHeight="1" x14ac:dyDescent="0.25">
      <c r="A95" s="59" t="s">
        <v>162</v>
      </c>
      <c r="B95" s="299">
        <v>7.8528421680967613</v>
      </c>
      <c r="C95" s="299">
        <v>8.6938206871429511</v>
      </c>
      <c r="D95" s="299">
        <v>8.9033902690562776</v>
      </c>
      <c r="E95" s="299">
        <v>9.3054023688775604</v>
      </c>
      <c r="F95" s="299">
        <v>9.0435813657006765</v>
      </c>
      <c r="G95" s="299">
        <v>9.8030928166976938</v>
      </c>
      <c r="H95" s="299">
        <v>9.3966203265121422</v>
      </c>
      <c r="I95" s="299">
        <v>9.5083915860625119</v>
      </c>
      <c r="J95" s="299">
        <v>8.1722940376919411</v>
      </c>
      <c r="K95" s="299">
        <v>6.7472046843565039</v>
      </c>
      <c r="L95" s="299">
        <v>7.6512042570182981</v>
      </c>
      <c r="M95" s="299">
        <v>7.0904004550346613</v>
      </c>
      <c r="N95" s="299">
        <v>7.9301078562578002</v>
      </c>
      <c r="O95" s="299">
        <v>6.7904285690748827</v>
      </c>
      <c r="P95" s="299">
        <v>7.3988099295889862</v>
      </c>
      <c r="Q95" s="299">
        <v>7.3838257525172457</v>
      </c>
      <c r="R95" s="299">
        <v>8.8956101807925059</v>
      </c>
      <c r="S95" s="299">
        <v>9.1812848014304578</v>
      </c>
      <c r="T95" s="299">
        <v>10.19070007543846</v>
      </c>
      <c r="U95" s="299">
        <v>9.7698631671372951</v>
      </c>
      <c r="V95" s="299">
        <v>7.683671075695182</v>
      </c>
      <c r="W95" s="299">
        <v>8.3497950591391472</v>
      </c>
      <c r="DA95" s="71" t="s">
        <v>731</v>
      </c>
    </row>
    <row r="96" spans="1:105" ht="12" customHeight="1" x14ac:dyDescent="0.25">
      <c r="A96" s="60" t="s">
        <v>527</v>
      </c>
      <c r="B96" s="264">
        <v>14.06054353672284</v>
      </c>
      <c r="C96" s="264">
        <v>15.919588118600251</v>
      </c>
      <c r="D96" s="264">
        <v>16.252634652359561</v>
      </c>
      <c r="E96" s="264">
        <v>15.19632735594403</v>
      </c>
      <c r="F96" s="264">
        <v>15.529421886541821</v>
      </c>
      <c r="G96" s="264">
        <v>15.8857026694317</v>
      </c>
      <c r="H96" s="264">
        <v>17.175784348260009</v>
      </c>
      <c r="I96" s="264">
        <v>18.819976166334069</v>
      </c>
      <c r="J96" s="264">
        <v>15.79017104092077</v>
      </c>
      <c r="K96" s="264">
        <v>11.28401254092763</v>
      </c>
      <c r="L96" s="264">
        <v>12.84392241814113</v>
      </c>
      <c r="M96" s="264">
        <v>13.820142998318561</v>
      </c>
      <c r="N96" s="264">
        <v>13.912297405087109</v>
      </c>
      <c r="O96" s="264">
        <v>12.0382315853237</v>
      </c>
      <c r="P96" s="264">
        <v>12.47250597773095</v>
      </c>
      <c r="Q96" s="264">
        <v>14.184796302927721</v>
      </c>
      <c r="R96" s="264">
        <v>16.301867951995881</v>
      </c>
      <c r="S96" s="264">
        <v>17.64937851551176</v>
      </c>
      <c r="T96" s="264">
        <v>18.68907080305372</v>
      </c>
      <c r="U96" s="264">
        <v>17.953211019705201</v>
      </c>
      <c r="V96" s="264">
        <v>15.01261739566028</v>
      </c>
      <c r="W96" s="264">
        <v>15.82551051205856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16.651205187232677</v>
      </c>
      <c r="C97" s="296">
        <f t="shared" si="1"/>
        <v>18.511702627178419</v>
      </c>
      <c r="D97" s="296">
        <f t="shared" si="1"/>
        <v>18.838562956222617</v>
      </c>
      <c r="E97" s="296">
        <f t="shared" si="1"/>
        <v>19.738998812848642</v>
      </c>
      <c r="F97" s="296">
        <f t="shared" si="1"/>
        <v>19.706698712578948</v>
      </c>
      <c r="G97" s="296">
        <f t="shared" si="1"/>
        <v>20.320640062990055</v>
      </c>
      <c r="H97" s="296">
        <f t="shared" si="1"/>
        <v>18.818888336457903</v>
      </c>
      <c r="I97" s="296">
        <f t="shared" si="1"/>
        <v>19.939357497917406</v>
      </c>
      <c r="J97" s="296">
        <f t="shared" si="1"/>
        <v>18.032443852500339</v>
      </c>
      <c r="K97" s="296">
        <f t="shared" si="1"/>
        <v>13.410969980259981</v>
      </c>
      <c r="L97" s="296">
        <f t="shared" si="1"/>
        <v>15.390856088434544</v>
      </c>
      <c r="M97" s="296">
        <f t="shared" si="1"/>
        <v>14.227469182702905</v>
      </c>
      <c r="N97" s="296">
        <f t="shared" si="1"/>
        <v>15.067126756215021</v>
      </c>
      <c r="O97" s="296">
        <f t="shared" si="1"/>
        <v>13.059455505327341</v>
      </c>
      <c r="P97" s="296">
        <f t="shared" si="1"/>
        <v>13.920993431761994</v>
      </c>
      <c r="Q97" s="296">
        <f t="shared" si="1"/>
        <v>15.215967848575108</v>
      </c>
      <c r="R97" s="296">
        <f t="shared" si="1"/>
        <v>17.939197792384171</v>
      </c>
      <c r="S97" s="296">
        <f t="shared" si="1"/>
        <v>18.709134372008322</v>
      </c>
      <c r="T97" s="296">
        <f t="shared" si="1"/>
        <v>19.959500473944907</v>
      </c>
      <c r="U97" s="296">
        <f t="shared" si="1"/>
        <v>19.105895025293965</v>
      </c>
      <c r="V97" s="296">
        <f t="shared" si="1"/>
        <v>15.953030483990265</v>
      </c>
      <c r="W97" s="296">
        <f t="shared" si="1"/>
        <v>16.587471279738274</v>
      </c>
      <c r="DA97" s="70"/>
    </row>
    <row r="98" spans="1:105" ht="12" customHeight="1" x14ac:dyDescent="0.25">
      <c r="A98" s="60" t="s">
        <v>530</v>
      </c>
      <c r="B98" s="264">
        <v>2.554391039898233</v>
      </c>
      <c r="C98" s="264">
        <v>2.7919768906600262</v>
      </c>
      <c r="D98" s="264">
        <v>2.8322627344198952</v>
      </c>
      <c r="E98" s="264">
        <v>2.952899214805873</v>
      </c>
      <c r="F98" s="264">
        <v>2.88201694753185</v>
      </c>
      <c r="G98" s="264">
        <v>3.077957414416018</v>
      </c>
      <c r="H98" s="264">
        <v>2.8132668761564141</v>
      </c>
      <c r="I98" s="264">
        <v>2.8378367774080862</v>
      </c>
      <c r="J98" s="264">
        <v>2.5102755387903399</v>
      </c>
      <c r="K98" s="264">
        <v>2.0499076982994988</v>
      </c>
      <c r="L98" s="264">
        <v>2.3043224790388588</v>
      </c>
      <c r="M98" s="264">
        <v>2.0540844362718209</v>
      </c>
      <c r="N98" s="264">
        <v>2.294143892227464</v>
      </c>
      <c r="O98" s="264">
        <v>1.98895731113597</v>
      </c>
      <c r="P98" s="264">
        <v>2.1406958864782668</v>
      </c>
      <c r="Q98" s="264">
        <v>2.1434492237886249</v>
      </c>
      <c r="R98" s="264">
        <v>2.5924626903023031</v>
      </c>
      <c r="S98" s="264">
        <v>2.6446657867508909</v>
      </c>
      <c r="T98" s="264">
        <v>2.916489725642069</v>
      </c>
      <c r="U98" s="264">
        <v>2.784363060400219</v>
      </c>
      <c r="V98" s="264">
        <v>2.2238088154066258</v>
      </c>
      <c r="W98" s="264">
        <v>2.3853254890761559</v>
      </c>
      <c r="DA98" s="72" t="s">
        <v>733</v>
      </c>
    </row>
    <row r="99" spans="1:105" ht="12" customHeight="1" x14ac:dyDescent="0.25">
      <c r="A99" s="59" t="s">
        <v>33</v>
      </c>
      <c r="B99" s="232">
        <v>9.0551605562071424E-2</v>
      </c>
      <c r="C99" s="232">
        <v>0.10048148149514539</v>
      </c>
      <c r="D99" s="232">
        <v>9.6381000859787999E-2</v>
      </c>
      <c r="E99" s="232">
        <v>3.726433561387929E-2</v>
      </c>
      <c r="F99" s="232">
        <v>3.5486473583691683E-2</v>
      </c>
      <c r="G99" s="232">
        <v>3.3026085416997697E-2</v>
      </c>
      <c r="H99" s="232">
        <v>2.3621035799838149E-2</v>
      </c>
      <c r="I99" s="232">
        <v>2.7873103568037419E-2</v>
      </c>
      <c r="J99" s="232">
        <v>1.3123862887106919E-2</v>
      </c>
      <c r="K99" s="232">
        <v>1.2769417380863979E-2</v>
      </c>
      <c r="L99" s="232">
        <v>1.221380834671448E-2</v>
      </c>
      <c r="M99" s="232">
        <v>8.3877277192577065E-3</v>
      </c>
      <c r="N99" s="232">
        <v>6.3282194046485156E-3</v>
      </c>
      <c r="O99" s="232">
        <v>2.751373379533845E-3</v>
      </c>
      <c r="P99" s="232">
        <v>5.926241626449052E-3</v>
      </c>
      <c r="Q99" s="232">
        <v>5.4544310617585827E-3</v>
      </c>
      <c r="R99" s="232">
        <v>1.2103582992462241E-2</v>
      </c>
      <c r="S99" s="232">
        <v>3.0995284498863628E-3</v>
      </c>
      <c r="T99" s="232">
        <v>6.6091658672633776E-3</v>
      </c>
      <c r="U99" s="232">
        <v>6.454013849322128E-3</v>
      </c>
      <c r="V99" s="232">
        <v>5.7389393163140828E-3</v>
      </c>
      <c r="W99" s="232">
        <v>5.7095661544651344E-3</v>
      </c>
      <c r="DA99" s="71" t="s">
        <v>734</v>
      </c>
    </row>
    <row r="100" spans="1:105" ht="12" customHeight="1" x14ac:dyDescent="0.25">
      <c r="A100" s="59" t="s">
        <v>160</v>
      </c>
      <c r="B100" s="232">
        <v>0.20287154378157041</v>
      </c>
      <c r="C100" s="232">
        <v>0.18860549590885381</v>
      </c>
      <c r="D100" s="232">
        <v>0.1699763234116923</v>
      </c>
      <c r="E100" s="232">
        <v>0.18108583072229681</v>
      </c>
      <c r="F100" s="232">
        <v>0.16933768613744951</v>
      </c>
      <c r="G100" s="232">
        <v>0.15643828514328331</v>
      </c>
      <c r="H100" s="232">
        <v>0.1320389142784805</v>
      </c>
      <c r="I100" s="232">
        <v>0.12309216388424619</v>
      </c>
      <c r="J100" s="232">
        <v>0.122349979301972</v>
      </c>
      <c r="K100" s="232">
        <v>8.7907311580495431E-2</v>
      </c>
      <c r="L100" s="232">
        <v>8.6795708895613971E-2</v>
      </c>
      <c r="M100" s="232">
        <v>6.957273215542023E-2</v>
      </c>
      <c r="N100" s="232">
        <v>6.1852407956596633E-2</v>
      </c>
      <c r="O100" s="232">
        <v>8.0680109841253109E-2</v>
      </c>
      <c r="P100" s="232">
        <v>4.0078880514080512E-2</v>
      </c>
      <c r="Q100" s="232">
        <v>3.6806965806618359E-2</v>
      </c>
      <c r="R100" s="232">
        <v>4.9128390702449148E-2</v>
      </c>
      <c r="S100" s="232">
        <v>4.4194658297658257E-2</v>
      </c>
      <c r="T100" s="232">
        <v>4.7111131734512278E-2</v>
      </c>
      <c r="U100" s="232">
        <v>3.3732924172313099E-2</v>
      </c>
      <c r="V100" s="232">
        <v>3.8174992590100633E-2</v>
      </c>
      <c r="W100" s="232">
        <v>2.7153363222187879E-2</v>
      </c>
      <c r="DA100" s="71" t="s">
        <v>735</v>
      </c>
    </row>
    <row r="101" spans="1:105" ht="12" customHeight="1" x14ac:dyDescent="0.25">
      <c r="A101" s="59" t="s">
        <v>162</v>
      </c>
      <c r="B101" s="232">
        <v>2.2609678905545909</v>
      </c>
      <c r="C101" s="232">
        <v>2.5028899132560261</v>
      </c>
      <c r="D101" s="232">
        <v>2.5659054101484138</v>
      </c>
      <c r="E101" s="232">
        <v>2.734549048469697</v>
      </c>
      <c r="F101" s="232">
        <v>2.677192787810708</v>
      </c>
      <c r="G101" s="232">
        <v>2.8884930438557359</v>
      </c>
      <c r="H101" s="232">
        <v>2.657606926078095</v>
      </c>
      <c r="I101" s="232">
        <v>2.686871509955802</v>
      </c>
      <c r="J101" s="232">
        <v>2.3748016966012608</v>
      </c>
      <c r="K101" s="232">
        <v>1.94923096933814</v>
      </c>
      <c r="L101" s="232">
        <v>2.205312961796531</v>
      </c>
      <c r="M101" s="232">
        <v>1.976123976397143</v>
      </c>
      <c r="N101" s="232">
        <v>2.2259632648662189</v>
      </c>
      <c r="O101" s="232">
        <v>1.905525827915183</v>
      </c>
      <c r="P101" s="232">
        <v>2.094690764337737</v>
      </c>
      <c r="Q101" s="232">
        <v>2.1011878269202482</v>
      </c>
      <c r="R101" s="232">
        <v>2.531230716607392</v>
      </c>
      <c r="S101" s="232">
        <v>2.597371600003346</v>
      </c>
      <c r="T101" s="232">
        <v>2.8627694280402931</v>
      </c>
      <c r="U101" s="232">
        <v>2.7441761223785832</v>
      </c>
      <c r="V101" s="232">
        <v>2.1798948835002112</v>
      </c>
      <c r="W101" s="232">
        <v>2.3524625596995028</v>
      </c>
      <c r="DA101" s="71" t="s">
        <v>736</v>
      </c>
    </row>
    <row r="102" spans="1:105" ht="12" customHeight="1" x14ac:dyDescent="0.25">
      <c r="A102" s="60" t="s">
        <v>535</v>
      </c>
      <c r="B102" s="264">
        <v>10.04854260694513</v>
      </c>
      <c r="C102" s="264">
        <v>11.13658813118905</v>
      </c>
      <c r="D102" s="264">
        <v>11.322385227242419</v>
      </c>
      <c r="E102" s="264">
        <v>12.3204031279563</v>
      </c>
      <c r="F102" s="264">
        <v>12.22747026306396</v>
      </c>
      <c r="G102" s="264">
        <v>12.561941323830441</v>
      </c>
      <c r="H102" s="264">
        <v>11.14786602710919</v>
      </c>
      <c r="I102" s="264">
        <v>11.783391221773529</v>
      </c>
      <c r="J102" s="264">
        <v>10.933673968712929</v>
      </c>
      <c r="K102" s="264">
        <v>8.1011720411660715</v>
      </c>
      <c r="L102" s="264">
        <v>9.3845191764319029</v>
      </c>
      <c r="M102" s="264">
        <v>8.3216536475448084</v>
      </c>
      <c r="N102" s="264">
        <v>8.8678325791550652</v>
      </c>
      <c r="O102" s="264">
        <v>7.6923371584168887</v>
      </c>
      <c r="P102" s="264">
        <v>8.249183308219985</v>
      </c>
      <c r="Q102" s="264">
        <v>9.0360039076164345</v>
      </c>
      <c r="R102" s="264">
        <v>10.708066358787921</v>
      </c>
      <c r="S102" s="264">
        <v>11.071486066432049</v>
      </c>
      <c r="T102" s="264">
        <v>11.79288071431097</v>
      </c>
      <c r="U102" s="264">
        <v>11.27880289515439</v>
      </c>
      <c r="V102" s="264">
        <v>9.4700690413630326</v>
      </c>
      <c r="W102" s="264">
        <v>9.7434829487519714</v>
      </c>
      <c r="DA102" s="72" t="s">
        <v>737</v>
      </c>
    </row>
    <row r="103" spans="1:105" ht="12" customHeight="1" x14ac:dyDescent="0.25">
      <c r="A103" s="64" t="s">
        <v>30</v>
      </c>
      <c r="B103" s="231">
        <v>1.231967414344711</v>
      </c>
      <c r="C103" s="231">
        <v>1.400084751412511</v>
      </c>
      <c r="D103" s="231">
        <v>1.4142337717369491</v>
      </c>
      <c r="E103" s="231">
        <v>1.1322186121116911</v>
      </c>
      <c r="F103" s="231">
        <v>1.026020832156779</v>
      </c>
      <c r="G103" s="231">
        <v>1.026428901506292</v>
      </c>
      <c r="H103" s="231">
        <v>0.40571262793623691</v>
      </c>
      <c r="I103" s="231">
        <v>0.47661755062406558</v>
      </c>
      <c r="J103" s="231">
        <v>0.32695724915043101</v>
      </c>
      <c r="K103" s="231">
        <v>0.25811576668110803</v>
      </c>
      <c r="L103" s="231">
        <v>0.25043637971854599</v>
      </c>
      <c r="M103" s="231">
        <v>0.32448296712330238</v>
      </c>
      <c r="N103" s="231">
        <v>0.3650105407121072</v>
      </c>
      <c r="O103" s="231">
        <v>0.34554332027129409</v>
      </c>
      <c r="P103" s="231">
        <v>0.36316999629722818</v>
      </c>
      <c r="Q103" s="231">
        <v>0.34566340947348662</v>
      </c>
      <c r="R103" s="231">
        <v>0.36326061949987482</v>
      </c>
      <c r="S103" s="231">
        <v>0.38771011131937261</v>
      </c>
      <c r="T103" s="231">
        <v>0.41588268888100521</v>
      </c>
      <c r="U103" s="231">
        <v>0.36412908537724631</v>
      </c>
      <c r="V103" s="231">
        <v>0.32915974020482158</v>
      </c>
      <c r="W103" s="231">
        <v>0.39938347682603598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0.29245150335245901</v>
      </c>
      <c r="C105" s="231">
        <v>0.32767774473032779</v>
      </c>
      <c r="D105" s="231">
        <v>0.31446432422495257</v>
      </c>
      <c r="E105" s="231">
        <v>9.477244840094351E-2</v>
      </c>
      <c r="F105" s="231">
        <v>8.9775506911111136E-2</v>
      </c>
      <c r="G105" s="231">
        <v>8.3973406553353891E-2</v>
      </c>
      <c r="H105" s="231">
        <v>8.1020873452922942E-2</v>
      </c>
      <c r="I105" s="231">
        <v>0.10014960772712581</v>
      </c>
      <c r="J105" s="231">
        <v>3.9671361125723788E-2</v>
      </c>
      <c r="K105" s="231">
        <v>3.3791874485203863E-2</v>
      </c>
      <c r="L105" s="231">
        <v>3.3428137027541022E-2</v>
      </c>
      <c r="M105" s="231">
        <v>2.8017661062678459E-2</v>
      </c>
      <c r="N105" s="231">
        <v>2.1084853504120819E-2</v>
      </c>
      <c r="O105" s="231">
        <v>9.2055013632661425E-3</v>
      </c>
      <c r="P105" s="231">
        <v>1.9859761856394251E-2</v>
      </c>
      <c r="Q105" s="231">
        <v>1.8204501303247241E-2</v>
      </c>
      <c r="R105" s="231">
        <v>3.9486893344355727E-2</v>
      </c>
      <c r="S105" s="231">
        <v>1.07621214746058E-2</v>
      </c>
      <c r="T105" s="231">
        <v>2.2959127597123111E-2</v>
      </c>
      <c r="U105" s="231">
        <v>2.2334242902785309E-2</v>
      </c>
      <c r="V105" s="231">
        <v>1.899263800968613E-2</v>
      </c>
      <c r="W105" s="231">
        <v>1.9954408449818859E-2</v>
      </c>
      <c r="DA105" s="73" t="s">
        <v>740</v>
      </c>
    </row>
    <row r="106" spans="1:105" ht="12" customHeight="1" x14ac:dyDescent="0.25">
      <c r="A106" s="64" t="s">
        <v>160</v>
      </c>
      <c r="B106" s="231">
        <v>0.66766744395587796</v>
      </c>
      <c r="C106" s="231">
        <v>0.62675329108311872</v>
      </c>
      <c r="D106" s="231">
        <v>0.5651317984352342</v>
      </c>
      <c r="E106" s="231">
        <v>0.46930431873886441</v>
      </c>
      <c r="F106" s="231">
        <v>0.43654599293478141</v>
      </c>
      <c r="G106" s="231">
        <v>0.40533031059322261</v>
      </c>
      <c r="H106" s="231">
        <v>0.46151018585898418</v>
      </c>
      <c r="I106" s="231">
        <v>0.45068768742510512</v>
      </c>
      <c r="J106" s="231">
        <v>0.37687790778919589</v>
      </c>
      <c r="K106" s="231">
        <v>0.2370541498343729</v>
      </c>
      <c r="L106" s="231">
        <v>0.24206984406099941</v>
      </c>
      <c r="M106" s="231">
        <v>0.2368143279368653</v>
      </c>
      <c r="N106" s="231">
        <v>0.2100037425754544</v>
      </c>
      <c r="O106" s="231">
        <v>0.27507160374976092</v>
      </c>
      <c r="P106" s="231">
        <v>0.1368647558847001</v>
      </c>
      <c r="Q106" s="231">
        <v>0.12518166106417131</v>
      </c>
      <c r="R106" s="231">
        <v>0.16332509352096469</v>
      </c>
      <c r="S106" s="231">
        <v>0.15636998920748529</v>
      </c>
      <c r="T106" s="231">
        <v>0.16676834955585909</v>
      </c>
      <c r="U106" s="231">
        <v>0.1189533549313072</v>
      </c>
      <c r="V106" s="231">
        <v>0.12874014171555109</v>
      </c>
      <c r="W106" s="231">
        <v>9.6703176601225835E-2</v>
      </c>
      <c r="DA106" s="73" t="s">
        <v>741</v>
      </c>
    </row>
    <row r="107" spans="1:105" ht="12" customHeight="1" x14ac:dyDescent="0.25">
      <c r="A107" s="64" t="s">
        <v>70</v>
      </c>
      <c r="B107" s="231">
        <v>0.24349096255226421</v>
      </c>
      <c r="C107" s="231">
        <v>0.29771978052371878</v>
      </c>
      <c r="D107" s="231">
        <v>0.33240651415242289</v>
      </c>
      <c r="E107" s="231">
        <v>3.7894660675792363E-2</v>
      </c>
      <c r="F107" s="231">
        <v>0.20882219354153669</v>
      </c>
      <c r="G107" s="231">
        <v>0.2017973646158838</v>
      </c>
      <c r="H107" s="231">
        <v>0.23953387002682841</v>
      </c>
      <c r="I107" s="231">
        <v>0.2440608285797653</v>
      </c>
      <c r="J107" s="231">
        <v>0.24530260491274919</v>
      </c>
      <c r="K107" s="231">
        <v>0.16134881633092679</v>
      </c>
      <c r="L107" s="231">
        <v>0.15943177217410651</v>
      </c>
      <c r="M107" s="231">
        <v>3.689318164692261E-2</v>
      </c>
      <c r="N107" s="231">
        <v>0.13359196570457421</v>
      </c>
      <c r="O107" s="231">
        <v>0.1091662730027418</v>
      </c>
      <c r="P107" s="231">
        <v>0.18896907235036001</v>
      </c>
      <c r="Q107" s="231">
        <v>0.22178200044877</v>
      </c>
      <c r="R107" s="231">
        <v>0.2176192245806409</v>
      </c>
      <c r="S107" s="231">
        <v>0.22797239494044419</v>
      </c>
      <c r="T107" s="231">
        <v>0.15551728768383369</v>
      </c>
      <c r="U107" s="231">
        <v>0.16070502904245801</v>
      </c>
      <c r="V107" s="231">
        <v>0.16077748837598621</v>
      </c>
      <c r="W107" s="231">
        <v>0.21936960532493319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2.9775231329804051</v>
      </c>
      <c r="F108" s="231">
        <v>2.9253771209532462</v>
      </c>
      <c r="G108" s="231">
        <v>2.9884308591950148</v>
      </c>
      <c r="H108" s="231">
        <v>0.2900397486479187</v>
      </c>
      <c r="I108" s="231">
        <v>0.33120024725387243</v>
      </c>
      <c r="J108" s="231">
        <v>2.255433065984652</v>
      </c>
      <c r="K108" s="231">
        <v>1.5520987496513401</v>
      </c>
      <c r="L108" s="231">
        <v>0.86601570651908732</v>
      </c>
      <c r="M108" s="231">
        <v>0.66822738907414803</v>
      </c>
      <c r="N108" s="231">
        <v>0.23966596763279621</v>
      </c>
      <c r="O108" s="231">
        <v>0.1484473107701878</v>
      </c>
      <c r="P108" s="231">
        <v>0.13478200147161951</v>
      </c>
      <c r="Q108" s="231">
        <v>0.56118467743384481</v>
      </c>
      <c r="R108" s="231">
        <v>0.64919893042135335</v>
      </c>
      <c r="S108" s="231">
        <v>0.48990442368814519</v>
      </c>
      <c r="T108" s="231">
        <v>0.20594938235244559</v>
      </c>
      <c r="U108" s="231">
        <v>0.20522896074962049</v>
      </c>
      <c r="V108" s="231">
        <v>0.93937671098217634</v>
      </c>
      <c r="W108" s="231">
        <v>0.2254462038568808</v>
      </c>
      <c r="DA108" s="73" t="s">
        <v>743</v>
      </c>
    </row>
    <row r="109" spans="1:105" ht="12" customHeight="1" x14ac:dyDescent="0.25">
      <c r="A109" s="64" t="s">
        <v>162</v>
      </c>
      <c r="B109" s="231">
        <v>7.2846301219066838</v>
      </c>
      <c r="C109" s="231">
        <v>8.1425057116934525</v>
      </c>
      <c r="D109" s="231">
        <v>8.3517214334201793</v>
      </c>
      <c r="E109" s="231">
        <v>6.9379288710677232</v>
      </c>
      <c r="F109" s="231">
        <v>6.7566290458110512</v>
      </c>
      <c r="G109" s="231">
        <v>7.3267505457191664</v>
      </c>
      <c r="H109" s="231">
        <v>9.0937735947604192</v>
      </c>
      <c r="I109" s="231">
        <v>9.6308857288225465</v>
      </c>
      <c r="J109" s="231">
        <v>7.1614040093524576</v>
      </c>
      <c r="K109" s="231">
        <v>5.1458830432122928</v>
      </c>
      <c r="L109" s="231">
        <v>6.0212507079851347</v>
      </c>
      <c r="M109" s="231">
        <v>6.5850207564306604</v>
      </c>
      <c r="N109" s="231">
        <v>7.398819972914179</v>
      </c>
      <c r="O109" s="231">
        <v>6.3601617823723684</v>
      </c>
      <c r="P109" s="231">
        <v>7.0027723323151916</v>
      </c>
      <c r="Q109" s="231">
        <v>6.9959969721779949</v>
      </c>
      <c r="R109" s="231">
        <v>8.2380828223024078</v>
      </c>
      <c r="S109" s="231">
        <v>8.9968764773219014</v>
      </c>
      <c r="T109" s="231">
        <v>9.9208871280642477</v>
      </c>
      <c r="U109" s="231">
        <v>9.4734622924294474</v>
      </c>
      <c r="V109" s="231">
        <v>7.1968859089796</v>
      </c>
      <c r="W109" s="231">
        <v>8.2018887841425947</v>
      </c>
      <c r="DA109" s="73" t="s">
        <v>744</v>
      </c>
    </row>
    <row r="110" spans="1:105" ht="12" customHeight="1" x14ac:dyDescent="0.25">
      <c r="A110" s="64" t="s">
        <v>36</v>
      </c>
      <c r="B110" s="231">
        <v>6.1856486511537412E-2</v>
      </c>
      <c r="C110" s="231">
        <v>5.6939947087330481E-2</v>
      </c>
      <c r="D110" s="231">
        <v>5.5613587826337178E-2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0.17109275103185589</v>
      </c>
      <c r="F111" s="231">
        <v>9.8978223480133895E-2</v>
      </c>
      <c r="G111" s="231">
        <v>0.10216137170879749</v>
      </c>
      <c r="H111" s="231">
        <v>0.10640878693726399</v>
      </c>
      <c r="I111" s="231">
        <v>0.14551643393008701</v>
      </c>
      <c r="J111" s="231">
        <v>0.1750530652191748</v>
      </c>
      <c r="K111" s="231">
        <v>0.16640621596513139</v>
      </c>
      <c r="L111" s="231">
        <v>0.15773845300233089</v>
      </c>
      <c r="M111" s="231">
        <v>0.1190907469743524</v>
      </c>
      <c r="N111" s="231">
        <v>0.12945646507501621</v>
      </c>
      <c r="O111" s="231">
        <v>9.8550921041985609E-2</v>
      </c>
      <c r="P111" s="231">
        <v>0.12125069616763801</v>
      </c>
      <c r="Q111" s="231">
        <v>0.11791756559308419</v>
      </c>
      <c r="R111" s="231">
        <v>0.14334020111455531</v>
      </c>
      <c r="S111" s="231">
        <v>0.14870817896358379</v>
      </c>
      <c r="T111" s="231">
        <v>0.15238222372307991</v>
      </c>
      <c r="U111" s="231">
        <v>0.132775447071805</v>
      </c>
      <c r="V111" s="231">
        <v>0.12571741461389949</v>
      </c>
      <c r="W111" s="231">
        <v>0.1159466438408862</v>
      </c>
      <c r="DA111" s="73" t="s">
        <v>746</v>
      </c>
    </row>
    <row r="112" spans="1:105" ht="12" customHeight="1" x14ac:dyDescent="0.25">
      <c r="A112" s="64" t="s">
        <v>79</v>
      </c>
      <c r="B112" s="231">
        <v>0.26647867432159561</v>
      </c>
      <c r="C112" s="231">
        <v>0.28490690465859242</v>
      </c>
      <c r="D112" s="231">
        <v>0.28881379744633978</v>
      </c>
      <c r="E112" s="231">
        <v>0.4996683329490243</v>
      </c>
      <c r="F112" s="231">
        <v>0.68532134727532179</v>
      </c>
      <c r="G112" s="231">
        <v>0.4270685639387079</v>
      </c>
      <c r="H112" s="231">
        <v>0.46986633948861822</v>
      </c>
      <c r="I112" s="231">
        <v>0.4042731374109681</v>
      </c>
      <c r="J112" s="231">
        <v>0.35297470517854701</v>
      </c>
      <c r="K112" s="231">
        <v>0.54647342500569618</v>
      </c>
      <c r="L112" s="231">
        <v>1.654148175944157</v>
      </c>
      <c r="M112" s="231">
        <v>0.32310661729587897</v>
      </c>
      <c r="N112" s="231">
        <v>0.37019907103681637</v>
      </c>
      <c r="O112" s="231">
        <v>0.34619044584528552</v>
      </c>
      <c r="P112" s="231">
        <v>0.28151469187685191</v>
      </c>
      <c r="Q112" s="231">
        <v>0.65007312012183471</v>
      </c>
      <c r="R112" s="231">
        <v>0.89375257400377306</v>
      </c>
      <c r="S112" s="231">
        <v>0.65318236951650765</v>
      </c>
      <c r="T112" s="231">
        <v>0.75253452645337604</v>
      </c>
      <c r="U112" s="231">
        <v>0.80121448264971984</v>
      </c>
      <c r="V112" s="231">
        <v>0.57041899848131228</v>
      </c>
      <c r="W112" s="231">
        <v>0.46479064970959638</v>
      </c>
      <c r="DA112" s="73" t="s">
        <v>747</v>
      </c>
    </row>
    <row r="113" spans="1:105" ht="12" customHeight="1" x14ac:dyDescent="0.25">
      <c r="A113" s="61" t="s">
        <v>547</v>
      </c>
      <c r="B113" s="265">
        <v>4.0482715403893152</v>
      </c>
      <c r="C113" s="265">
        <v>4.5831376053293429</v>
      </c>
      <c r="D113" s="265">
        <v>4.6839149945603022</v>
      </c>
      <c r="E113" s="265">
        <v>4.4656964700864679</v>
      </c>
      <c r="F113" s="265">
        <v>4.5972115019831383</v>
      </c>
      <c r="G113" s="265">
        <v>4.6807413247435967</v>
      </c>
      <c r="H113" s="265">
        <v>4.8577554331922972</v>
      </c>
      <c r="I113" s="265">
        <v>5.3181294987357912</v>
      </c>
      <c r="J113" s="265">
        <v>4.5884943449970708</v>
      </c>
      <c r="K113" s="265">
        <v>3.2598902407944101</v>
      </c>
      <c r="L113" s="265">
        <v>3.7020144329637819</v>
      </c>
      <c r="M113" s="265">
        <v>3.851731098886277</v>
      </c>
      <c r="N113" s="265">
        <v>3.9051502848324922</v>
      </c>
      <c r="O113" s="265">
        <v>3.3781610357744829</v>
      </c>
      <c r="P113" s="265">
        <v>3.5311142370637421</v>
      </c>
      <c r="Q113" s="265">
        <v>4.0365147171700491</v>
      </c>
      <c r="R113" s="265">
        <v>4.6386687432939446</v>
      </c>
      <c r="S113" s="265">
        <v>4.9929825188253822</v>
      </c>
      <c r="T113" s="265">
        <v>5.2501300339918666</v>
      </c>
      <c r="U113" s="265">
        <v>5.0427290697393552</v>
      </c>
      <c r="V113" s="265">
        <v>4.2591526272206064</v>
      </c>
      <c r="W113" s="265">
        <v>4.4586628419101482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603.84644632443508</v>
      </c>
      <c r="C115" s="225">
        <v>616.0880352423718</v>
      </c>
      <c r="D115" s="225">
        <v>612.01347481687628</v>
      </c>
      <c r="E115" s="225">
        <v>564.69872953089066</v>
      </c>
      <c r="F115" s="225">
        <v>576.99697840283011</v>
      </c>
      <c r="G115" s="225">
        <v>560.55289891902771</v>
      </c>
      <c r="H115" s="225">
        <v>525.07715184252936</v>
      </c>
      <c r="I115" s="225">
        <v>515.51660020345423</v>
      </c>
      <c r="J115" s="225">
        <v>528.97502540484868</v>
      </c>
      <c r="K115" s="225">
        <v>442.75391236031061</v>
      </c>
      <c r="L115" s="225">
        <v>485.81602919089102</v>
      </c>
      <c r="M115" s="225">
        <v>374.03621387616062</v>
      </c>
      <c r="N115" s="225">
        <v>381.76213467875192</v>
      </c>
      <c r="O115" s="225">
        <v>344.66252465699682</v>
      </c>
      <c r="P115" s="225">
        <v>363.03185394656822</v>
      </c>
      <c r="Q115" s="225">
        <v>483.6779355255668</v>
      </c>
      <c r="R115" s="225">
        <v>481.50362497231498</v>
      </c>
      <c r="S115" s="225">
        <v>488.50656629736108</v>
      </c>
      <c r="T115" s="225">
        <v>458.96551062963562</v>
      </c>
      <c r="U115" s="225">
        <v>458.76029657534332</v>
      </c>
      <c r="V115" s="225">
        <v>437.34128341419461</v>
      </c>
      <c r="W115" s="225">
        <v>441.75792590608017</v>
      </c>
      <c r="DA115" s="89" t="s">
        <v>749</v>
      </c>
    </row>
    <row r="116" spans="1:105" ht="12" customHeight="1" x14ac:dyDescent="0.25">
      <c r="A116" s="55" t="s">
        <v>92</v>
      </c>
      <c r="B116" s="261">
        <v>1.095305614717407</v>
      </c>
      <c r="C116" s="261">
        <v>1.1159145941020281</v>
      </c>
      <c r="D116" s="261">
        <v>1.1081360701340179</v>
      </c>
      <c r="E116" s="261">
        <v>1.0237141008966799</v>
      </c>
      <c r="F116" s="261">
        <v>1.0447475451887851</v>
      </c>
      <c r="G116" s="261">
        <v>1.016589439934503</v>
      </c>
      <c r="H116" s="261">
        <v>0.93940450187489111</v>
      </c>
      <c r="I116" s="261">
        <v>0.91902642823759784</v>
      </c>
      <c r="J116" s="261">
        <v>0.94525142864301304</v>
      </c>
      <c r="K116" s="261">
        <v>0.79640399953956054</v>
      </c>
      <c r="L116" s="261">
        <v>0.87015933328431383</v>
      </c>
      <c r="M116" s="261">
        <v>0.66598098450494236</v>
      </c>
      <c r="N116" s="261">
        <v>0.68303868307535076</v>
      </c>
      <c r="O116" s="261">
        <v>0.61704503958935097</v>
      </c>
      <c r="P116" s="261">
        <v>0.65083806280759193</v>
      </c>
      <c r="Q116" s="261">
        <v>0.85116179697906313</v>
      </c>
      <c r="R116" s="261">
        <v>0.85843785857428201</v>
      </c>
      <c r="S116" s="261">
        <v>0.85529513851207084</v>
      </c>
      <c r="T116" s="261">
        <v>0.81175837423149166</v>
      </c>
      <c r="U116" s="261">
        <v>0.81697204208679974</v>
      </c>
      <c r="V116" s="261">
        <v>0.77802867825378852</v>
      </c>
      <c r="W116" s="261">
        <v>0.78696615021525052</v>
      </c>
      <c r="DA116" s="67" t="s">
        <v>750</v>
      </c>
    </row>
    <row r="117" spans="1:105" ht="12" customHeight="1" x14ac:dyDescent="0.25">
      <c r="A117" s="202" t="s">
        <v>93</v>
      </c>
      <c r="B117" s="226">
        <v>0.14188090890702171</v>
      </c>
      <c r="C117" s="226">
        <v>0.144550502386181</v>
      </c>
      <c r="D117" s="226">
        <v>0.14354290776080239</v>
      </c>
      <c r="E117" s="226">
        <v>0.13260726973779771</v>
      </c>
      <c r="F117" s="226">
        <v>0.13533184647100391</v>
      </c>
      <c r="G117" s="226">
        <v>0.13168437355303839</v>
      </c>
      <c r="H117" s="226">
        <v>0.1216861876415609</v>
      </c>
      <c r="I117" s="226">
        <v>0.1190465046429675</v>
      </c>
      <c r="J117" s="226">
        <v>0.12244357194875979</v>
      </c>
      <c r="K117" s="226">
        <v>0.10316255280131401</v>
      </c>
      <c r="L117" s="226">
        <v>0.11271648336447131</v>
      </c>
      <c r="M117" s="226">
        <v>8.626814847537613E-2</v>
      </c>
      <c r="N117" s="226">
        <v>8.8477725185759346E-2</v>
      </c>
      <c r="O117" s="226">
        <v>7.9929208685827646E-2</v>
      </c>
      <c r="P117" s="226">
        <v>8.4306603254518039E-2</v>
      </c>
      <c r="Q117" s="226">
        <v>0.1117069481045966</v>
      </c>
      <c r="R117" s="226">
        <v>0.1112964910737258</v>
      </c>
      <c r="S117" s="226">
        <v>0.11272729201918109</v>
      </c>
      <c r="T117" s="226">
        <v>0.105960236354481</v>
      </c>
      <c r="U117" s="226">
        <v>0.1058268435087012</v>
      </c>
      <c r="V117" s="226">
        <v>0.1007822972356959</v>
      </c>
      <c r="W117" s="226">
        <v>0.1019400167143369</v>
      </c>
      <c r="DA117" s="174" t="s">
        <v>751</v>
      </c>
    </row>
    <row r="118" spans="1:105" ht="12" customHeight="1" x14ac:dyDescent="0.25">
      <c r="A118" s="202" t="s">
        <v>94</v>
      </c>
      <c r="B118" s="226">
        <v>19.822071447589138</v>
      </c>
      <c r="C118" s="226">
        <v>20.195038276513181</v>
      </c>
      <c r="D118" s="226">
        <v>20.054268014972578</v>
      </c>
      <c r="E118" s="226">
        <v>18.52645853104104</v>
      </c>
      <c r="F118" s="226">
        <v>18.90710702762944</v>
      </c>
      <c r="G118" s="226">
        <v>18.39752142277236</v>
      </c>
      <c r="H118" s="226">
        <v>17.000682644318641</v>
      </c>
      <c r="I118" s="226">
        <v>16.63189458537413</v>
      </c>
      <c r="J118" s="226">
        <v>17.104979334814729</v>
      </c>
      <c r="K118" s="226">
        <v>14.41276002596943</v>
      </c>
      <c r="L118" s="226">
        <v>15.74753223519113</v>
      </c>
      <c r="M118" s="226">
        <v>12.052455935778861</v>
      </c>
      <c r="N118" s="226">
        <v>12.36115417967612</v>
      </c>
      <c r="O118" s="226">
        <v>11.166847587352381</v>
      </c>
      <c r="P118" s="226">
        <v>11.77840997839775</v>
      </c>
      <c r="Q118" s="226">
        <v>15.363399800853029</v>
      </c>
      <c r="R118" s="226">
        <v>15.459062865922981</v>
      </c>
      <c r="S118" s="226">
        <v>15.371211371575489</v>
      </c>
      <c r="T118" s="226">
        <v>14.562619794462201</v>
      </c>
      <c r="U118" s="226">
        <v>14.646890126317871</v>
      </c>
      <c r="V118" s="226">
        <v>14.03664427380124</v>
      </c>
      <c r="W118" s="226">
        <v>14.241960459981341</v>
      </c>
      <c r="DA118" s="174" t="s">
        <v>752</v>
      </c>
    </row>
    <row r="119" spans="1:105" ht="12" customHeight="1" x14ac:dyDescent="0.25">
      <c r="A119" s="202" t="s">
        <v>95</v>
      </c>
      <c r="B119" s="226">
        <v>0.36175899861101668</v>
      </c>
      <c r="C119" s="226">
        <v>0.3685657597965688</v>
      </c>
      <c r="D119" s="226">
        <v>0.36599665853064939</v>
      </c>
      <c r="E119" s="226">
        <v>0.33811365798568338</v>
      </c>
      <c r="F119" s="226">
        <v>0.34506061200674543</v>
      </c>
      <c r="G119" s="226">
        <v>0.33576051546501351</v>
      </c>
      <c r="H119" s="226">
        <v>0.31026777122531318</v>
      </c>
      <c r="I119" s="226">
        <v>0.30353727389781548</v>
      </c>
      <c r="J119" s="226">
        <v>0.31219890199298811</v>
      </c>
      <c r="K119" s="226">
        <v>0.26303737467608301</v>
      </c>
      <c r="L119" s="226">
        <v>0.28739738463057168</v>
      </c>
      <c r="M119" s="226">
        <v>0.2199610873999277</v>
      </c>
      <c r="N119" s="226">
        <v>0.22559492682385079</v>
      </c>
      <c r="O119" s="226">
        <v>0.20379845827534709</v>
      </c>
      <c r="P119" s="226">
        <v>0.2149596630342796</v>
      </c>
      <c r="Q119" s="226">
        <v>0.28482333525713482</v>
      </c>
      <c r="R119" s="226">
        <v>0.28377677779140859</v>
      </c>
      <c r="S119" s="226">
        <v>0.28742494385706879</v>
      </c>
      <c r="T119" s="226">
        <v>0.2701707318586723</v>
      </c>
      <c r="U119" s="226">
        <v>0.26983061518841039</v>
      </c>
      <c r="V119" s="226">
        <v>0.25696834906517019</v>
      </c>
      <c r="W119" s="226">
        <v>0.25992022921939251</v>
      </c>
      <c r="DA119" s="174" t="s">
        <v>753</v>
      </c>
    </row>
    <row r="120" spans="1:105" ht="12" customHeight="1" x14ac:dyDescent="0.25">
      <c r="A120" s="56" t="s">
        <v>96</v>
      </c>
      <c r="B120" s="262">
        <v>2.8732371470278482</v>
      </c>
      <c r="C120" s="262">
        <v>2.9365379732706338</v>
      </c>
      <c r="D120" s="262">
        <v>2.918913515441667</v>
      </c>
      <c r="E120" s="262">
        <v>2.6442421967133871</v>
      </c>
      <c r="F120" s="262">
        <v>2.7129714925348218</v>
      </c>
      <c r="G120" s="262">
        <v>2.639138211612936</v>
      </c>
      <c r="H120" s="262">
        <v>2.5163783216287108</v>
      </c>
      <c r="I120" s="262">
        <v>2.472657912791894</v>
      </c>
      <c r="J120" s="262">
        <v>2.5125074482819292</v>
      </c>
      <c r="K120" s="262">
        <v>2.1076811680788392</v>
      </c>
      <c r="L120" s="262">
        <v>2.3053332658842201</v>
      </c>
      <c r="M120" s="262">
        <v>1.797542068898256</v>
      </c>
      <c r="N120" s="262">
        <v>1.832813897707505</v>
      </c>
      <c r="O120" s="262">
        <v>1.65388139544336</v>
      </c>
      <c r="P120" s="262">
        <v>1.7398597486919709</v>
      </c>
      <c r="Q120" s="262">
        <v>2.3190382286492639</v>
      </c>
      <c r="R120" s="262">
        <v>2.3027883988543718</v>
      </c>
      <c r="S120" s="262">
        <v>2.3443151584667619</v>
      </c>
      <c r="T120" s="262">
        <v>2.3575791949185332</v>
      </c>
      <c r="U120" s="262">
        <v>2.3351221808892051</v>
      </c>
      <c r="V120" s="262">
        <v>2.221142097721748</v>
      </c>
      <c r="W120" s="262">
        <v>2.2626064047977321</v>
      </c>
      <c r="DA120" s="68" t="s">
        <v>754</v>
      </c>
    </row>
    <row r="121" spans="1:105" ht="12" customHeight="1" x14ac:dyDescent="0.25">
      <c r="A121" s="37" t="s">
        <v>160</v>
      </c>
      <c r="B121" s="228">
        <v>8.7229224775624878E-2</v>
      </c>
      <c r="C121" s="228">
        <v>7.4182639147995652E-2</v>
      </c>
      <c r="D121" s="228">
        <v>6.5148990918086999E-2</v>
      </c>
      <c r="E121" s="228">
        <v>6.3212128696000056E-2</v>
      </c>
      <c r="F121" s="228">
        <v>6.0133718135460097E-2</v>
      </c>
      <c r="G121" s="228">
        <v>5.20681822046066E-2</v>
      </c>
      <c r="H121" s="228">
        <v>4.2324232769214883E-2</v>
      </c>
      <c r="I121" s="228">
        <v>3.6473546290754187E-2</v>
      </c>
      <c r="J121" s="228">
        <v>4.2260722936468258E-2</v>
      </c>
      <c r="K121" s="228">
        <v>3.407593370723009E-2</v>
      </c>
      <c r="L121" s="228">
        <v>3.2518535531522098E-2</v>
      </c>
      <c r="M121" s="228">
        <v>2.065355758319283E-2</v>
      </c>
      <c r="N121" s="228">
        <v>1.7829261246385741E-2</v>
      </c>
      <c r="O121" s="228">
        <v>2.423054663448837E-2</v>
      </c>
      <c r="P121" s="228">
        <v>1.1986734096706451E-2</v>
      </c>
      <c r="Q121" s="228">
        <v>1.3462114755215729E-2</v>
      </c>
      <c r="R121" s="228">
        <v>1.5262037446133679E-2</v>
      </c>
      <c r="S121" s="228">
        <v>1.321533023695603E-2</v>
      </c>
      <c r="T121" s="228">
        <v>1.1753339006912391E-2</v>
      </c>
      <c r="U121" s="228">
        <v>8.8718512757356097E-3</v>
      </c>
      <c r="V121" s="228">
        <v>1.153325834347859E-2</v>
      </c>
      <c r="W121" s="228">
        <v>7.8565193245621317E-3</v>
      </c>
      <c r="DA121" s="69" t="s">
        <v>755</v>
      </c>
    </row>
    <row r="122" spans="1:105" ht="12" customHeight="1" x14ac:dyDescent="0.25">
      <c r="A122" s="37" t="s">
        <v>162</v>
      </c>
      <c r="B122" s="228">
        <v>0.99600388065897216</v>
      </c>
      <c r="C122" s="228">
        <v>1.0085918191969769</v>
      </c>
      <c r="D122" s="228">
        <v>1.0075942064229779</v>
      </c>
      <c r="E122" s="228">
        <v>0.97797425109380021</v>
      </c>
      <c r="F122" s="228">
        <v>0.97402440769323884</v>
      </c>
      <c r="G122" s="228">
        <v>0.98497782298032388</v>
      </c>
      <c r="H122" s="228">
        <v>0.87277772487332117</v>
      </c>
      <c r="I122" s="228">
        <v>0.8156808013588982</v>
      </c>
      <c r="J122" s="228">
        <v>0.84040016584255151</v>
      </c>
      <c r="K122" s="228">
        <v>0.77412630668880189</v>
      </c>
      <c r="L122" s="228">
        <v>0.84650340917748212</v>
      </c>
      <c r="M122" s="228">
        <v>0.60102945430164911</v>
      </c>
      <c r="N122" s="228">
        <v>0.65738605443582421</v>
      </c>
      <c r="O122" s="228">
        <v>0.58632353586298158</v>
      </c>
      <c r="P122" s="228">
        <v>0.64184618481933842</v>
      </c>
      <c r="Q122" s="228">
        <v>0.78736100805414688</v>
      </c>
      <c r="R122" s="228">
        <v>0.80563340511034776</v>
      </c>
      <c r="S122" s="228">
        <v>0.79573431055315114</v>
      </c>
      <c r="T122" s="228">
        <v>0.73172830236572017</v>
      </c>
      <c r="U122" s="228">
        <v>0.73943159070101294</v>
      </c>
      <c r="V122" s="228">
        <v>0.67473675465521954</v>
      </c>
      <c r="W122" s="228">
        <v>0.69735678577434823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5.6518921360151297E-2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0.2106292263287062</v>
      </c>
      <c r="U124" s="228">
        <v>0.22295998468418379</v>
      </c>
      <c r="V124" s="228">
        <v>0.21162861445097139</v>
      </c>
      <c r="W124" s="228">
        <v>0.2307482229137586</v>
      </c>
      <c r="DA124" s="69" t="s">
        <v>758</v>
      </c>
    </row>
    <row r="125" spans="1:105" ht="12" customHeight="1" x14ac:dyDescent="0.25">
      <c r="A125" s="37" t="s">
        <v>38</v>
      </c>
      <c r="B125" s="228">
        <v>1.790004041593251</v>
      </c>
      <c r="C125" s="228">
        <v>1.8537635149256619</v>
      </c>
      <c r="D125" s="228">
        <v>1.8461703181006031</v>
      </c>
      <c r="E125" s="228">
        <v>1.6030558169235869</v>
      </c>
      <c r="F125" s="228">
        <v>1.6788133667061229</v>
      </c>
      <c r="G125" s="228">
        <v>1.602092206428005</v>
      </c>
      <c r="H125" s="228">
        <v>1.6012763639861749</v>
      </c>
      <c r="I125" s="228">
        <v>1.620503565142241</v>
      </c>
      <c r="J125" s="228">
        <v>1.629846559502909</v>
      </c>
      <c r="K125" s="228">
        <v>1.2994789276828069</v>
      </c>
      <c r="L125" s="228">
        <v>1.4263113211752161</v>
      </c>
      <c r="M125" s="228">
        <v>1.175859057013414</v>
      </c>
      <c r="N125" s="228">
        <v>1.1575985820252961</v>
      </c>
      <c r="O125" s="228">
        <v>1.04332731294589</v>
      </c>
      <c r="P125" s="228">
        <v>1.0860268297759259</v>
      </c>
      <c r="Q125" s="228">
        <v>1.518215105839902</v>
      </c>
      <c r="R125" s="228">
        <v>1.4818929562978911</v>
      </c>
      <c r="S125" s="228">
        <v>1.535365517676655</v>
      </c>
      <c r="T125" s="228">
        <v>1.346949405857043</v>
      </c>
      <c r="U125" s="228">
        <v>1.3638587542282721</v>
      </c>
      <c r="V125" s="228">
        <v>1.3232434702720779</v>
      </c>
      <c r="W125" s="228">
        <v>1.3266448767850629</v>
      </c>
      <c r="DA125" s="69" t="s">
        <v>759</v>
      </c>
    </row>
    <row r="126" spans="1:105" ht="12" customHeight="1" x14ac:dyDescent="0.25">
      <c r="A126" s="57" t="s">
        <v>604</v>
      </c>
      <c r="B126" s="296">
        <v>292.69532401635422</v>
      </c>
      <c r="C126" s="296">
        <v>298.86496355482979</v>
      </c>
      <c r="D126" s="296">
        <v>296.95568243052088</v>
      </c>
      <c r="E126" s="296">
        <v>270.35321560138749</v>
      </c>
      <c r="F126" s="296">
        <v>276.69910952090243</v>
      </c>
      <c r="G126" s="296">
        <v>269.23698940002259</v>
      </c>
      <c r="H126" s="296">
        <v>256.27571110049058</v>
      </c>
      <c r="I126" s="296">
        <v>251.77286637706919</v>
      </c>
      <c r="J126" s="296">
        <v>256.02934238657281</v>
      </c>
      <c r="K126" s="296">
        <v>214.52235583937431</v>
      </c>
      <c r="L126" s="296">
        <v>234.8686033061654</v>
      </c>
      <c r="M126" s="296">
        <v>183.2123784330866</v>
      </c>
      <c r="N126" s="296">
        <v>186.66232007100729</v>
      </c>
      <c r="O126" s="296">
        <v>168.47279681909649</v>
      </c>
      <c r="P126" s="296">
        <v>177.12895918181081</v>
      </c>
      <c r="Q126" s="296">
        <v>235.9542446705575</v>
      </c>
      <c r="R126" s="296">
        <v>234.49323112008921</v>
      </c>
      <c r="S126" s="296">
        <v>238.7218422975233</v>
      </c>
      <c r="T126" s="296">
        <v>224.31001723345369</v>
      </c>
      <c r="U126" s="296">
        <v>224.2265057422199</v>
      </c>
      <c r="V126" s="296">
        <v>213.22622218597601</v>
      </c>
      <c r="W126" s="296">
        <v>216.03051523185169</v>
      </c>
      <c r="DA126" s="70" t="s">
        <v>760</v>
      </c>
    </row>
    <row r="127" spans="1:105" ht="12" customHeight="1" x14ac:dyDescent="0.25">
      <c r="A127" s="60" t="s">
        <v>606</v>
      </c>
      <c r="B127" s="264">
        <v>124.9615837747821</v>
      </c>
      <c r="C127" s="264">
        <v>125.5052202132339</v>
      </c>
      <c r="D127" s="264">
        <v>124.3229572907711</v>
      </c>
      <c r="E127" s="264">
        <v>117.2047682877603</v>
      </c>
      <c r="F127" s="264">
        <v>117.1428954969858</v>
      </c>
      <c r="G127" s="264">
        <v>116.4217090676288</v>
      </c>
      <c r="H127" s="264">
        <v>97.911965714257022</v>
      </c>
      <c r="I127" s="264">
        <v>91.585094728510128</v>
      </c>
      <c r="J127" s="264">
        <v>94.881937979261551</v>
      </c>
      <c r="K127" s="264">
        <v>86.676631170107129</v>
      </c>
      <c r="L127" s="264">
        <v>93.665797514112143</v>
      </c>
      <c r="M127" s="264">
        <v>65.893595448477271</v>
      </c>
      <c r="N127" s="264">
        <v>71.877374580735122</v>
      </c>
      <c r="O127" s="264">
        <v>65.078632223612715</v>
      </c>
      <c r="P127" s="264">
        <v>69.998767674902155</v>
      </c>
      <c r="Q127" s="264">
        <v>86.007977284449183</v>
      </c>
      <c r="R127" s="264">
        <v>87.722169732811594</v>
      </c>
      <c r="S127" s="264">
        <v>86.239844242085368</v>
      </c>
      <c r="T127" s="264">
        <v>82.982971323178049</v>
      </c>
      <c r="U127" s="264">
        <v>82.539696376617641</v>
      </c>
      <c r="V127" s="264">
        <v>76.301876499156194</v>
      </c>
      <c r="W127" s="264">
        <v>78.878937992591673</v>
      </c>
      <c r="DA127" s="72" t="s">
        <v>761</v>
      </c>
    </row>
    <row r="128" spans="1:105" ht="12" customHeight="1" x14ac:dyDescent="0.25">
      <c r="A128" s="59" t="s">
        <v>30</v>
      </c>
      <c r="B128" s="232">
        <v>15.962457738810031</v>
      </c>
      <c r="C128" s="232">
        <v>16.401599944518619</v>
      </c>
      <c r="D128" s="232">
        <v>16.134771598113439</v>
      </c>
      <c r="E128" s="232">
        <v>15.41957542371666</v>
      </c>
      <c r="F128" s="232">
        <v>14.21634131391129</v>
      </c>
      <c r="G128" s="232">
        <v>13.31078867404073</v>
      </c>
      <c r="H128" s="232">
        <v>3.8944677118535651</v>
      </c>
      <c r="I128" s="232">
        <v>4.0353759819408568</v>
      </c>
      <c r="J128" s="232">
        <v>3.8365080563153482</v>
      </c>
      <c r="K128" s="232">
        <v>3.8633496105095002</v>
      </c>
      <c r="L128" s="232">
        <v>3.5249179309124248</v>
      </c>
      <c r="M128" s="232">
        <v>2.9882944433326299</v>
      </c>
      <c r="N128" s="232">
        <v>3.2521530334130269</v>
      </c>
      <c r="O128" s="232">
        <v>3.1924765309069798</v>
      </c>
      <c r="P128" s="232">
        <v>3.320647989480948</v>
      </c>
      <c r="Q128" s="232">
        <v>3.8856228638544819</v>
      </c>
      <c r="R128" s="232">
        <v>3.558228442350762</v>
      </c>
      <c r="S128" s="232">
        <v>3.4440610404644469</v>
      </c>
      <c r="T128" s="232">
        <v>3.2548035483413948</v>
      </c>
      <c r="U128" s="232">
        <v>2.9859687618950281</v>
      </c>
      <c r="V128" s="232">
        <v>3.2293712175557259</v>
      </c>
      <c r="W128" s="232">
        <v>3.5502420647684638</v>
      </c>
      <c r="DA128" s="71" t="s">
        <v>762</v>
      </c>
    </row>
    <row r="129" spans="1:105" ht="12" customHeight="1" x14ac:dyDescent="0.25">
      <c r="A129" s="59" t="s">
        <v>33</v>
      </c>
      <c r="B129" s="232">
        <v>3.751862822014437</v>
      </c>
      <c r="C129" s="232">
        <v>3.8007682384064001</v>
      </c>
      <c r="D129" s="232">
        <v>3.5522666080501071</v>
      </c>
      <c r="E129" s="232">
        <v>1.2779585844375621</v>
      </c>
      <c r="F129" s="232">
        <v>1.2316351709359179</v>
      </c>
      <c r="G129" s="232">
        <v>1.078224612541806</v>
      </c>
      <c r="H129" s="232">
        <v>0.77005023217203161</v>
      </c>
      <c r="I129" s="232">
        <v>0.83956781243382761</v>
      </c>
      <c r="J129" s="232">
        <v>0.46090858592004458</v>
      </c>
      <c r="K129" s="232">
        <v>0.50078846159650459</v>
      </c>
      <c r="L129" s="232">
        <v>0.46586096277905997</v>
      </c>
      <c r="M129" s="232">
        <v>0.25547941503863553</v>
      </c>
      <c r="N129" s="232">
        <v>0.18600675170794889</v>
      </c>
      <c r="O129" s="232">
        <v>8.4210299347655435E-2</v>
      </c>
      <c r="P129" s="232">
        <v>0.17979576919200099</v>
      </c>
      <c r="Q129" s="232">
        <v>0.2026182575147272</v>
      </c>
      <c r="R129" s="232">
        <v>0.38296671323229969</v>
      </c>
      <c r="S129" s="232">
        <v>9.4657309391007693E-2</v>
      </c>
      <c r="T129" s="232">
        <v>0.17791061971872019</v>
      </c>
      <c r="U129" s="232">
        <v>0.1813400278431232</v>
      </c>
      <c r="V129" s="232">
        <v>0.1844969127897772</v>
      </c>
      <c r="W129" s="232">
        <v>0.17563023516290599</v>
      </c>
      <c r="DA129" s="71" t="s">
        <v>763</v>
      </c>
    </row>
    <row r="130" spans="1:105" ht="12" customHeight="1" x14ac:dyDescent="0.25">
      <c r="A130" s="59" t="s">
        <v>160</v>
      </c>
      <c r="B130" s="232">
        <v>8.4056621418710922</v>
      </c>
      <c r="C130" s="232">
        <v>7.1341083727342589</v>
      </c>
      <c r="D130" s="232">
        <v>6.2647328044753463</v>
      </c>
      <c r="E130" s="232">
        <v>6.2102326012052309</v>
      </c>
      <c r="F130" s="232">
        <v>5.8772323352985456</v>
      </c>
      <c r="G130" s="232">
        <v>5.1073449140450702</v>
      </c>
      <c r="H130" s="232">
        <v>4.3044935648665987</v>
      </c>
      <c r="I130" s="232">
        <v>3.7076681650388399</v>
      </c>
      <c r="J130" s="232">
        <v>4.2969174878243459</v>
      </c>
      <c r="K130" s="232">
        <v>3.447531396025393</v>
      </c>
      <c r="L130" s="232">
        <v>3.3105753228949828</v>
      </c>
      <c r="M130" s="232">
        <v>2.1190960780590782</v>
      </c>
      <c r="N130" s="232">
        <v>1.818041498509078</v>
      </c>
      <c r="O130" s="232">
        <v>2.4693472182553231</v>
      </c>
      <c r="P130" s="232">
        <v>1.215949940046771</v>
      </c>
      <c r="Q130" s="232">
        <v>1.367285275347613</v>
      </c>
      <c r="R130" s="232">
        <v>1.5544602226816939</v>
      </c>
      <c r="S130" s="232">
        <v>1.3496722200000051</v>
      </c>
      <c r="T130" s="232">
        <v>1.268173747015954</v>
      </c>
      <c r="U130" s="232">
        <v>0.94780233687904281</v>
      </c>
      <c r="V130" s="232">
        <v>1.227259584122901</v>
      </c>
      <c r="W130" s="232">
        <v>0.83525638186136542</v>
      </c>
      <c r="DA130" s="71" t="s">
        <v>764</v>
      </c>
    </row>
    <row r="131" spans="1:105" ht="12" customHeight="1" x14ac:dyDescent="0.25">
      <c r="A131" s="59" t="s">
        <v>70</v>
      </c>
      <c r="B131" s="232">
        <v>3.1619659327035601</v>
      </c>
      <c r="C131" s="232">
        <v>3.4955327834808121</v>
      </c>
      <c r="D131" s="232">
        <v>3.800886879058107</v>
      </c>
      <c r="E131" s="232">
        <v>0.51724219824470241</v>
      </c>
      <c r="F131" s="232">
        <v>2.8998939559824599</v>
      </c>
      <c r="G131" s="232">
        <v>2.622794154114914</v>
      </c>
      <c r="H131" s="232">
        <v>2.30446604632907</v>
      </c>
      <c r="I131" s="232">
        <v>2.0710274541906202</v>
      </c>
      <c r="J131" s="232">
        <v>2.8848358351951369</v>
      </c>
      <c r="K131" s="232">
        <v>2.4204106847965732</v>
      </c>
      <c r="L131" s="232">
        <v>2.249055987716206</v>
      </c>
      <c r="M131" s="232">
        <v>0.34052687521716463</v>
      </c>
      <c r="N131" s="232">
        <v>1.1929430409224739</v>
      </c>
      <c r="O131" s="232">
        <v>1.0108518148855781</v>
      </c>
      <c r="P131" s="232">
        <v>1.7317189518194009</v>
      </c>
      <c r="Q131" s="232">
        <v>2.4986609724790112</v>
      </c>
      <c r="R131" s="232">
        <v>2.1364196631260071</v>
      </c>
      <c r="S131" s="232">
        <v>2.0296435581955641</v>
      </c>
      <c r="T131" s="232">
        <v>1.219849945750594</v>
      </c>
      <c r="U131" s="232">
        <v>1.3207881314317209</v>
      </c>
      <c r="V131" s="232">
        <v>1.5809214777964109</v>
      </c>
      <c r="W131" s="232">
        <v>1.9544210262367021</v>
      </c>
      <c r="DA131" s="71" t="s">
        <v>765</v>
      </c>
    </row>
    <row r="132" spans="1:105" ht="12" customHeight="1" x14ac:dyDescent="0.25">
      <c r="A132" s="59" t="s">
        <v>162</v>
      </c>
      <c r="B132" s="232">
        <v>93.679635139383024</v>
      </c>
      <c r="C132" s="232">
        <v>94.673210874093797</v>
      </c>
      <c r="D132" s="232">
        <v>94.570299401074109</v>
      </c>
      <c r="E132" s="232">
        <v>93.779759480156102</v>
      </c>
      <c r="F132" s="232">
        <v>92.917792720857562</v>
      </c>
      <c r="G132" s="232">
        <v>94.302556712886314</v>
      </c>
      <c r="H132" s="232">
        <v>86.638488159035759</v>
      </c>
      <c r="I132" s="232">
        <v>80.931455314905989</v>
      </c>
      <c r="J132" s="232">
        <v>83.402768014006668</v>
      </c>
      <c r="K132" s="232">
        <v>76.444551017179151</v>
      </c>
      <c r="L132" s="232">
        <v>84.115387309809464</v>
      </c>
      <c r="M132" s="232">
        <v>60.190198636829763</v>
      </c>
      <c r="N132" s="232">
        <v>65.428230256182587</v>
      </c>
      <c r="O132" s="232">
        <v>58.321746360217183</v>
      </c>
      <c r="P132" s="232">
        <v>63.550655024363031</v>
      </c>
      <c r="Q132" s="232">
        <v>78.053789915253347</v>
      </c>
      <c r="R132" s="232">
        <v>80.09009469142083</v>
      </c>
      <c r="S132" s="232">
        <v>79.321810114034349</v>
      </c>
      <c r="T132" s="232">
        <v>77.062233462351386</v>
      </c>
      <c r="U132" s="232">
        <v>77.103797118568721</v>
      </c>
      <c r="V132" s="232">
        <v>70.079827306891374</v>
      </c>
      <c r="W132" s="232">
        <v>72.363388284562234</v>
      </c>
      <c r="DA132" s="71" t="s">
        <v>766</v>
      </c>
    </row>
    <row r="133" spans="1:105" ht="12" customHeight="1" x14ac:dyDescent="0.25">
      <c r="A133" s="60" t="s">
        <v>613</v>
      </c>
      <c r="B133" s="264">
        <v>167.73374024157201</v>
      </c>
      <c r="C133" s="264">
        <v>173.35974334159599</v>
      </c>
      <c r="D133" s="264">
        <v>172.63272513974979</v>
      </c>
      <c r="E133" s="264">
        <v>153.14844731362729</v>
      </c>
      <c r="F133" s="264">
        <v>159.55621402391671</v>
      </c>
      <c r="G133" s="264">
        <v>152.81528033239371</v>
      </c>
      <c r="H133" s="264">
        <v>158.3637453862336</v>
      </c>
      <c r="I133" s="264">
        <v>160.18777164855911</v>
      </c>
      <c r="J133" s="264">
        <v>161.1474044073112</v>
      </c>
      <c r="K133" s="264">
        <v>127.8457246692672</v>
      </c>
      <c r="L133" s="264">
        <v>141.20280579205331</v>
      </c>
      <c r="M133" s="264">
        <v>117.3187829846093</v>
      </c>
      <c r="N133" s="264">
        <v>114.78494549027219</v>
      </c>
      <c r="O133" s="264">
        <v>103.3941645954838</v>
      </c>
      <c r="P133" s="264">
        <v>107.1301915069087</v>
      </c>
      <c r="Q133" s="264">
        <v>149.9462673861083</v>
      </c>
      <c r="R133" s="264">
        <v>146.7710613872776</v>
      </c>
      <c r="S133" s="264">
        <v>152.481998055438</v>
      </c>
      <c r="T133" s="264">
        <v>141.3270459102757</v>
      </c>
      <c r="U133" s="264">
        <v>141.6868093656023</v>
      </c>
      <c r="V133" s="264">
        <v>136.92434568681981</v>
      </c>
      <c r="W133" s="264">
        <v>137.15157723926009</v>
      </c>
      <c r="DA133" s="72" t="s">
        <v>767</v>
      </c>
    </row>
    <row r="134" spans="1:105" ht="12" customHeight="1" x14ac:dyDescent="0.25">
      <c r="A134" s="57" t="s">
        <v>615</v>
      </c>
      <c r="B134" s="296">
        <v>200.3012145860271</v>
      </c>
      <c r="C134" s="296">
        <v>204.6018248799453</v>
      </c>
      <c r="D134" s="296">
        <v>203.31176776798139</v>
      </c>
      <c r="E134" s="296">
        <v>184.75560030153949</v>
      </c>
      <c r="F134" s="296">
        <v>189.22426479727079</v>
      </c>
      <c r="G134" s="296">
        <v>184.10479356847819</v>
      </c>
      <c r="H134" s="296">
        <v>175.36970797547059</v>
      </c>
      <c r="I134" s="296">
        <v>172.31929050335569</v>
      </c>
      <c r="J134" s="296">
        <v>175.10548545532581</v>
      </c>
      <c r="K134" s="296">
        <v>146.81348852433021</v>
      </c>
      <c r="L134" s="296">
        <v>160.67709651124511</v>
      </c>
      <c r="M134" s="296">
        <v>125.4917020119732</v>
      </c>
      <c r="N134" s="296">
        <v>127.8101313496239</v>
      </c>
      <c r="O134" s="296">
        <v>115.3731852003862</v>
      </c>
      <c r="P134" s="296">
        <v>121.2447526136921</v>
      </c>
      <c r="Q134" s="296">
        <v>161.5171432894648</v>
      </c>
      <c r="R134" s="296">
        <v>160.46366504937919</v>
      </c>
      <c r="S134" s="296">
        <v>163.38087074743811</v>
      </c>
      <c r="T134" s="296">
        <v>153.5252901507323</v>
      </c>
      <c r="U134" s="296">
        <v>153.4576529338006</v>
      </c>
      <c r="V134" s="296">
        <v>145.94437741716229</v>
      </c>
      <c r="W134" s="296">
        <v>147.92140890211749</v>
      </c>
      <c r="DA134" s="70" t="s">
        <v>768</v>
      </c>
    </row>
    <row r="135" spans="1:105" ht="12" customHeight="1" x14ac:dyDescent="0.25">
      <c r="A135" s="60" t="s">
        <v>617</v>
      </c>
      <c r="B135" s="264">
        <v>78.894341779859275</v>
      </c>
      <c r="C135" s="264">
        <v>79.029009364855042</v>
      </c>
      <c r="D135" s="264">
        <v>78.327255686140575</v>
      </c>
      <c r="E135" s="264">
        <v>73.765801940843559</v>
      </c>
      <c r="F135" s="264">
        <v>74.199924347224211</v>
      </c>
      <c r="G135" s="264">
        <v>74.174565401541329</v>
      </c>
      <c r="H135" s="264">
        <v>65.32902741855743</v>
      </c>
      <c r="I135" s="264">
        <v>60.897143157924823</v>
      </c>
      <c r="J135" s="264">
        <v>63.215730325901653</v>
      </c>
      <c r="K135" s="264">
        <v>57.714630765433611</v>
      </c>
      <c r="L135" s="264">
        <v>62.606311405928828</v>
      </c>
      <c r="M135" s="264">
        <v>43.801544798862082</v>
      </c>
      <c r="N135" s="264">
        <v>47.821768670340127</v>
      </c>
      <c r="O135" s="264">
        <v>43.199353012051724</v>
      </c>
      <c r="P135" s="264">
        <v>46.513150438814058</v>
      </c>
      <c r="Q135" s="264">
        <v>57.156232423647268</v>
      </c>
      <c r="R135" s="264">
        <v>58.480760074791363</v>
      </c>
      <c r="S135" s="264">
        <v>57.494792246945671</v>
      </c>
      <c r="T135" s="264">
        <v>55.372094088013917</v>
      </c>
      <c r="U135" s="264">
        <v>55.180341218281747</v>
      </c>
      <c r="V135" s="264">
        <v>50.784196241300982</v>
      </c>
      <c r="W135" s="264">
        <v>52.441229796616277</v>
      </c>
      <c r="DA135" s="72" t="s">
        <v>769</v>
      </c>
    </row>
    <row r="136" spans="1:105" ht="12" customHeight="1" x14ac:dyDescent="0.25">
      <c r="A136" s="59" t="s">
        <v>33</v>
      </c>
      <c r="B136" s="299">
        <v>2.7156249646760271</v>
      </c>
      <c r="C136" s="299">
        <v>2.7530795767076151</v>
      </c>
      <c r="D136" s="299">
        <v>2.5718084936233758</v>
      </c>
      <c r="E136" s="299">
        <v>0.92616260946854656</v>
      </c>
      <c r="F136" s="299">
        <v>0.8878878461652967</v>
      </c>
      <c r="G136" s="299">
        <v>0.77563891133210239</v>
      </c>
      <c r="H136" s="299">
        <v>0.53507733985802441</v>
      </c>
      <c r="I136" s="299">
        <v>0.58397996014775366</v>
      </c>
      <c r="J136" s="299">
        <v>0.3200234530944962</v>
      </c>
      <c r="K136" s="299">
        <v>0.3490119049542979</v>
      </c>
      <c r="L136" s="299">
        <v>0.32355837487354111</v>
      </c>
      <c r="M136" s="299">
        <v>0.17789268732831731</v>
      </c>
      <c r="N136" s="299">
        <v>0.12961957208640931</v>
      </c>
      <c r="O136" s="299">
        <v>5.8782621218766262E-2</v>
      </c>
      <c r="P136" s="299">
        <v>0.12542146809395291</v>
      </c>
      <c r="Q136" s="299">
        <v>0.1410200219111338</v>
      </c>
      <c r="R136" s="299">
        <v>0.26610189743701979</v>
      </c>
      <c r="S136" s="299">
        <v>6.5731636656397988E-2</v>
      </c>
      <c r="T136" s="299">
        <v>0.1235608925837005</v>
      </c>
      <c r="U136" s="299">
        <v>0.12578171900853111</v>
      </c>
      <c r="V136" s="299">
        <v>0.128222337374677</v>
      </c>
      <c r="W136" s="299">
        <v>0.1222676884017294</v>
      </c>
      <c r="DA136" s="71" t="s">
        <v>770</v>
      </c>
    </row>
    <row r="137" spans="1:105" ht="12" customHeight="1" x14ac:dyDescent="0.25">
      <c r="A137" s="59" t="s">
        <v>160</v>
      </c>
      <c r="B137" s="299">
        <v>6.0840779740559112</v>
      </c>
      <c r="C137" s="299">
        <v>5.1675784544096643</v>
      </c>
      <c r="D137" s="299">
        <v>4.5356091798736484</v>
      </c>
      <c r="E137" s="299">
        <v>4.5006820263038758</v>
      </c>
      <c r="F137" s="299">
        <v>4.2369065797592196</v>
      </c>
      <c r="G137" s="299">
        <v>3.6740539984416931</v>
      </c>
      <c r="H137" s="299">
        <v>2.9910217150746252</v>
      </c>
      <c r="I137" s="299">
        <v>2.5789505924289249</v>
      </c>
      <c r="J137" s="299">
        <v>2.9834861274513571</v>
      </c>
      <c r="K137" s="299">
        <v>2.402670173511384</v>
      </c>
      <c r="L137" s="299">
        <v>2.2993220229967228</v>
      </c>
      <c r="M137" s="299">
        <v>1.4755462626052209</v>
      </c>
      <c r="N137" s="299">
        <v>1.266909716492892</v>
      </c>
      <c r="O137" s="299">
        <v>1.7237167343279149</v>
      </c>
      <c r="P137" s="299">
        <v>0.84821921725288907</v>
      </c>
      <c r="Q137" s="299">
        <v>0.95161513011371313</v>
      </c>
      <c r="R137" s="299">
        <v>1.080106443859685</v>
      </c>
      <c r="S137" s="299">
        <v>0.93723521766088047</v>
      </c>
      <c r="T137" s="299">
        <v>0.88076068972300459</v>
      </c>
      <c r="U137" s="299">
        <v>0.65741804846353347</v>
      </c>
      <c r="V137" s="299">
        <v>0.85292534201380765</v>
      </c>
      <c r="W137" s="299">
        <v>0.58147657172044043</v>
      </c>
      <c r="DA137" s="71" t="s">
        <v>771</v>
      </c>
    </row>
    <row r="138" spans="1:105" ht="12" customHeight="1" x14ac:dyDescent="0.25">
      <c r="A138" s="59" t="s">
        <v>70</v>
      </c>
      <c r="B138" s="299">
        <v>2.2886534054287608</v>
      </c>
      <c r="C138" s="299">
        <v>2.531982828805134</v>
      </c>
      <c r="D138" s="299">
        <v>2.7518072930424058</v>
      </c>
      <c r="E138" s="299">
        <v>0.37485595377442871</v>
      </c>
      <c r="F138" s="299">
        <v>2.0905383829924689</v>
      </c>
      <c r="G138" s="299">
        <v>1.8867508482765381</v>
      </c>
      <c r="H138" s="299">
        <v>1.601281981806385</v>
      </c>
      <c r="I138" s="299">
        <v>1.4405489494137389</v>
      </c>
      <c r="J138" s="299">
        <v>2.003033039072192</v>
      </c>
      <c r="K138" s="299">
        <v>1.6868442639024359</v>
      </c>
      <c r="L138" s="299">
        <v>1.5620559749072229</v>
      </c>
      <c r="M138" s="299">
        <v>0.23711202302046541</v>
      </c>
      <c r="N138" s="299">
        <v>0.83130727819286465</v>
      </c>
      <c r="O138" s="299">
        <v>0.70562056901624992</v>
      </c>
      <c r="P138" s="299">
        <v>1.208008031776165</v>
      </c>
      <c r="Q138" s="299">
        <v>1.739039854598857</v>
      </c>
      <c r="R138" s="299">
        <v>1.4844771266967649</v>
      </c>
      <c r="S138" s="299">
        <v>1.409418815806563</v>
      </c>
      <c r="T138" s="299">
        <v>0.84719927541943274</v>
      </c>
      <c r="U138" s="299">
        <v>0.91612978995055105</v>
      </c>
      <c r="V138" s="299">
        <v>1.0987145748062419</v>
      </c>
      <c r="W138" s="299">
        <v>1.3606002452826369</v>
      </c>
      <c r="DA138" s="71" t="s">
        <v>772</v>
      </c>
    </row>
    <row r="139" spans="1:105" ht="12" customHeight="1" x14ac:dyDescent="0.25">
      <c r="A139" s="59" t="s">
        <v>162</v>
      </c>
      <c r="B139" s="299">
        <v>67.805985435698574</v>
      </c>
      <c r="C139" s="299">
        <v>68.576368504932631</v>
      </c>
      <c r="D139" s="299">
        <v>68.468030719601146</v>
      </c>
      <c r="E139" s="299">
        <v>67.964101351296705</v>
      </c>
      <c r="F139" s="299">
        <v>66.984591538307228</v>
      </c>
      <c r="G139" s="299">
        <v>67.838121643490993</v>
      </c>
      <c r="H139" s="299">
        <v>60.201646381818392</v>
      </c>
      <c r="I139" s="299">
        <v>56.293663655934402</v>
      </c>
      <c r="J139" s="299">
        <v>57.909187706283603</v>
      </c>
      <c r="K139" s="299">
        <v>53.27610442306549</v>
      </c>
      <c r="L139" s="299">
        <v>58.421375033151342</v>
      </c>
      <c r="M139" s="299">
        <v>41.910993825908079</v>
      </c>
      <c r="N139" s="299">
        <v>45.593932103567973</v>
      </c>
      <c r="O139" s="299">
        <v>40.711233087488793</v>
      </c>
      <c r="P139" s="299">
        <v>44.331501721691048</v>
      </c>
      <c r="Q139" s="299">
        <v>54.32455741702357</v>
      </c>
      <c r="R139" s="299">
        <v>55.650074606797887</v>
      </c>
      <c r="S139" s="299">
        <v>55.082406576821832</v>
      </c>
      <c r="T139" s="299">
        <v>53.520573230287788</v>
      </c>
      <c r="U139" s="299">
        <v>53.481011660859139</v>
      </c>
      <c r="V139" s="299">
        <v>48.704333987106253</v>
      </c>
      <c r="W139" s="299">
        <v>50.376885291211472</v>
      </c>
      <c r="DA139" s="71" t="s">
        <v>773</v>
      </c>
    </row>
    <row r="140" spans="1:105" ht="12" customHeight="1" x14ac:dyDescent="0.25">
      <c r="A140" s="60" t="s">
        <v>623</v>
      </c>
      <c r="B140" s="264">
        <v>121.4068728061678</v>
      </c>
      <c r="C140" s="264">
        <v>125.5728155150903</v>
      </c>
      <c r="D140" s="264">
        <v>124.9845120818408</v>
      </c>
      <c r="E140" s="264">
        <v>110.9897983606959</v>
      </c>
      <c r="F140" s="264">
        <v>115.02434045004659</v>
      </c>
      <c r="G140" s="264">
        <v>109.9302281669369</v>
      </c>
      <c r="H140" s="264">
        <v>110.0406805569131</v>
      </c>
      <c r="I140" s="264">
        <v>111.4221473454308</v>
      </c>
      <c r="J140" s="264">
        <v>111.8897551294242</v>
      </c>
      <c r="K140" s="264">
        <v>89.098857758896585</v>
      </c>
      <c r="L140" s="264">
        <v>98.070785105316318</v>
      </c>
      <c r="M140" s="264">
        <v>81.690157213111135</v>
      </c>
      <c r="N140" s="264">
        <v>79.988362679283767</v>
      </c>
      <c r="O140" s="264">
        <v>72.173832188334472</v>
      </c>
      <c r="P140" s="264">
        <v>74.731602174878034</v>
      </c>
      <c r="Q140" s="264">
        <v>104.3609108658176</v>
      </c>
      <c r="R140" s="264">
        <v>101.9829049745879</v>
      </c>
      <c r="S140" s="264">
        <v>105.8860785004924</v>
      </c>
      <c r="T140" s="264">
        <v>98.153196062718408</v>
      </c>
      <c r="U140" s="264">
        <v>98.277311715518877</v>
      </c>
      <c r="V140" s="264">
        <v>95.160181175861382</v>
      </c>
      <c r="W140" s="264">
        <v>95.480179105501279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86.5556536052014</v>
      </c>
      <c r="C141" s="263">
        <f t="shared" si="2"/>
        <v>87.860639701528015</v>
      </c>
      <c r="D141" s="263">
        <f t="shared" si="2"/>
        <v>87.155167451534226</v>
      </c>
      <c r="E141" s="263">
        <f t="shared" si="2"/>
        <v>86.924777871589072</v>
      </c>
      <c r="F141" s="263">
        <f t="shared" si="2"/>
        <v>87.928385560825973</v>
      </c>
      <c r="G141" s="263">
        <f t="shared" si="2"/>
        <v>84.690421987189154</v>
      </c>
      <c r="H141" s="263">
        <f t="shared" si="2"/>
        <v>72.543313339879077</v>
      </c>
      <c r="I141" s="263">
        <f t="shared" si="2"/>
        <v>70.978280618084995</v>
      </c>
      <c r="J141" s="263">
        <f t="shared" si="2"/>
        <v>76.84281687726866</v>
      </c>
      <c r="K141" s="263">
        <f t="shared" si="2"/>
        <v>63.735022875540842</v>
      </c>
      <c r="L141" s="263">
        <f t="shared" si="2"/>
        <v>70.947190671125696</v>
      </c>
      <c r="M141" s="263">
        <f t="shared" si="2"/>
        <v>50.509925206043505</v>
      </c>
      <c r="N141" s="263">
        <f t="shared" si="2"/>
        <v>52.098603845652129</v>
      </c>
      <c r="O141" s="263">
        <f t="shared" si="2"/>
        <v>47.095040948167778</v>
      </c>
      <c r="P141" s="263">
        <f t="shared" si="2"/>
        <v>50.189768094879092</v>
      </c>
      <c r="Q141" s="263">
        <f t="shared" si="2"/>
        <v>67.276417455701448</v>
      </c>
      <c r="R141" s="263">
        <f t="shared" si="2"/>
        <v>67.531366410629829</v>
      </c>
      <c r="S141" s="263">
        <f t="shared" si="2"/>
        <v>67.432879347969077</v>
      </c>
      <c r="T141" s="263">
        <f t="shared" si="2"/>
        <v>63.022114913624172</v>
      </c>
      <c r="U141" s="263">
        <f t="shared" si="2"/>
        <v>62.901496091331708</v>
      </c>
      <c r="V141" s="263">
        <f t="shared" si="2"/>
        <v>60.777118114978677</v>
      </c>
      <c r="W141" s="263">
        <f t="shared" si="2"/>
        <v>60.152608511182862</v>
      </c>
      <c r="DA141" s="70"/>
    </row>
    <row r="142" spans="1:105" ht="12" customHeight="1" x14ac:dyDescent="0.25">
      <c r="A142" s="60" t="s">
        <v>626</v>
      </c>
      <c r="B142" s="264">
        <v>9.4722563830811932</v>
      </c>
      <c r="C142" s="264">
        <v>9.4705755600977461</v>
      </c>
      <c r="D142" s="264">
        <v>9.3698554622660613</v>
      </c>
      <c r="E142" s="264">
        <v>8.9740818379319638</v>
      </c>
      <c r="F142" s="264">
        <v>8.9120748059472543</v>
      </c>
      <c r="G142" s="264">
        <v>8.9256082636622196</v>
      </c>
      <c r="H142" s="264">
        <v>7.8647013333529054</v>
      </c>
      <c r="I142" s="264">
        <v>7.3306863097267261</v>
      </c>
      <c r="J142" s="264">
        <v>7.5731812892079677</v>
      </c>
      <c r="K142" s="264">
        <v>6.9354321490882427</v>
      </c>
      <c r="L142" s="264">
        <v>7.5385423557650793</v>
      </c>
      <c r="M142" s="264">
        <v>5.3278207582403887</v>
      </c>
      <c r="N142" s="264">
        <v>5.780880459580966</v>
      </c>
      <c r="O142" s="264">
        <v>5.2248931880881324</v>
      </c>
      <c r="P142" s="264">
        <v>5.5967832367153374</v>
      </c>
      <c r="Q142" s="264">
        <v>6.8543746186418044</v>
      </c>
      <c r="R142" s="264">
        <v>7.035173215731052</v>
      </c>
      <c r="S142" s="264">
        <v>6.9181311896322262</v>
      </c>
      <c r="T142" s="264">
        <v>6.6989618578146546</v>
      </c>
      <c r="U142" s="264">
        <v>6.6710984739201287</v>
      </c>
      <c r="V142" s="264">
        <v>6.1201327115187816</v>
      </c>
      <c r="W142" s="264">
        <v>6.3064206456944696</v>
      </c>
      <c r="DA142" s="72" t="s">
        <v>775</v>
      </c>
    </row>
    <row r="143" spans="1:105" ht="12" customHeight="1" x14ac:dyDescent="0.25">
      <c r="A143" s="59" t="s">
        <v>33</v>
      </c>
      <c r="B143" s="232">
        <v>0.3357857158071435</v>
      </c>
      <c r="C143" s="232">
        <v>0.34084002130310442</v>
      </c>
      <c r="D143" s="232">
        <v>0.3188532039735793</v>
      </c>
      <c r="E143" s="232">
        <v>0.1132491064233969</v>
      </c>
      <c r="F143" s="232">
        <v>0.1097349921720529</v>
      </c>
      <c r="G143" s="232">
        <v>9.5770623574497157E-2</v>
      </c>
      <c r="H143" s="232">
        <v>6.6034400548579578E-2</v>
      </c>
      <c r="I143" s="232">
        <v>7.2001667031191693E-2</v>
      </c>
      <c r="J143" s="232">
        <v>3.9593021293058153E-2</v>
      </c>
      <c r="K143" s="232">
        <v>4.3202641710081098E-2</v>
      </c>
      <c r="L143" s="232">
        <v>3.9957216224922078E-2</v>
      </c>
      <c r="M143" s="232">
        <v>2.175582905357052E-2</v>
      </c>
      <c r="N143" s="232">
        <v>1.594611394002593E-2</v>
      </c>
      <c r="O143" s="232">
        <v>7.2277227611300216E-3</v>
      </c>
      <c r="P143" s="232">
        <v>1.5493975581090291E-2</v>
      </c>
      <c r="Q143" s="232">
        <v>1.7442313731494481E-2</v>
      </c>
      <c r="R143" s="232">
        <v>3.2845526842671363E-2</v>
      </c>
      <c r="S143" s="232">
        <v>8.1079978232920895E-3</v>
      </c>
      <c r="T143" s="232">
        <v>1.518076668246132E-2</v>
      </c>
      <c r="U143" s="232">
        <v>1.546327149401398E-2</v>
      </c>
      <c r="V143" s="232">
        <v>1.5794105138832601E-2</v>
      </c>
      <c r="W143" s="232">
        <v>1.509518346212068E-2</v>
      </c>
      <c r="DA143" s="71" t="s">
        <v>776</v>
      </c>
    </row>
    <row r="144" spans="1:105" ht="12" customHeight="1" x14ac:dyDescent="0.25">
      <c r="A144" s="59" t="s">
        <v>160</v>
      </c>
      <c r="B144" s="232">
        <v>0.75229330416343554</v>
      </c>
      <c r="C144" s="232">
        <v>0.63976267354857863</v>
      </c>
      <c r="D144" s="232">
        <v>0.56232550851295049</v>
      </c>
      <c r="E144" s="232">
        <v>0.55033339994931751</v>
      </c>
      <c r="F144" s="232">
        <v>0.5236437376315215</v>
      </c>
      <c r="G144" s="232">
        <v>0.45364722854456979</v>
      </c>
      <c r="H144" s="232">
        <v>0.36912481854519208</v>
      </c>
      <c r="I144" s="232">
        <v>0.3179710855129011</v>
      </c>
      <c r="J144" s="232">
        <v>0.36911429031060838</v>
      </c>
      <c r="K144" s="232">
        <v>0.29741592530290079</v>
      </c>
      <c r="L144" s="232">
        <v>0.28395032976511092</v>
      </c>
      <c r="M144" s="232">
        <v>0.18045560349890841</v>
      </c>
      <c r="N144" s="232">
        <v>0.155858304156829</v>
      </c>
      <c r="O144" s="232">
        <v>0.21194268673519459</v>
      </c>
      <c r="P144" s="232">
        <v>0.1047849944610991</v>
      </c>
      <c r="Q144" s="232">
        <v>0.11770222005453999</v>
      </c>
      <c r="R144" s="232">
        <v>0.13331985054008161</v>
      </c>
      <c r="S144" s="232">
        <v>0.1156079703968157</v>
      </c>
      <c r="T144" s="232">
        <v>0.10821079594185801</v>
      </c>
      <c r="U144" s="232">
        <v>8.0821234187195112E-2</v>
      </c>
      <c r="V144" s="232">
        <v>0.1050611991885378</v>
      </c>
      <c r="W144" s="232">
        <v>7.1789167226301048E-2</v>
      </c>
      <c r="DA144" s="71" t="s">
        <v>777</v>
      </c>
    </row>
    <row r="145" spans="1:105" ht="12" customHeight="1" x14ac:dyDescent="0.25">
      <c r="A145" s="59" t="s">
        <v>162</v>
      </c>
      <c r="B145" s="232">
        <v>8.3841773631106147</v>
      </c>
      <c r="C145" s="232">
        <v>8.4899728652460631</v>
      </c>
      <c r="D145" s="232">
        <v>8.4886767497795308</v>
      </c>
      <c r="E145" s="232">
        <v>8.3104993315592495</v>
      </c>
      <c r="F145" s="232">
        <v>8.2786960761436799</v>
      </c>
      <c r="G145" s="232">
        <v>8.3761904115431527</v>
      </c>
      <c r="H145" s="232">
        <v>7.4295421142591334</v>
      </c>
      <c r="I145" s="232">
        <v>6.9407135571826331</v>
      </c>
      <c r="J145" s="232">
        <v>7.1644739776043016</v>
      </c>
      <c r="K145" s="232">
        <v>6.5948135820752611</v>
      </c>
      <c r="L145" s="232">
        <v>7.2146348097750463</v>
      </c>
      <c r="M145" s="232">
        <v>5.1256093256879094</v>
      </c>
      <c r="N145" s="232">
        <v>5.6090760414841112</v>
      </c>
      <c r="O145" s="232">
        <v>5.0057227785918066</v>
      </c>
      <c r="P145" s="232">
        <v>5.4765042666731469</v>
      </c>
      <c r="Q145" s="232">
        <v>6.71923008485577</v>
      </c>
      <c r="R145" s="232">
        <v>6.8690078383482991</v>
      </c>
      <c r="S145" s="232">
        <v>6.7944152214121187</v>
      </c>
      <c r="T145" s="232">
        <v>6.5755702951903352</v>
      </c>
      <c r="U145" s="232">
        <v>6.5748139682389199</v>
      </c>
      <c r="V145" s="232">
        <v>5.9992774071914123</v>
      </c>
      <c r="W145" s="232">
        <v>6.2195362950060487</v>
      </c>
      <c r="DA145" s="71" t="s">
        <v>778</v>
      </c>
    </row>
    <row r="146" spans="1:105" ht="12" customHeight="1" x14ac:dyDescent="0.25">
      <c r="A146" s="60" t="s">
        <v>631</v>
      </c>
      <c r="B146" s="264">
        <v>62.071496013593283</v>
      </c>
      <c r="C146" s="264">
        <v>62.843749578870963</v>
      </c>
      <c r="D146" s="264">
        <v>62.289713377171253</v>
      </c>
      <c r="E146" s="264">
        <v>64.379110053011146</v>
      </c>
      <c r="F146" s="264">
        <v>64.800331615851789</v>
      </c>
      <c r="G146" s="264">
        <v>62.191375945433649</v>
      </c>
      <c r="H146" s="264">
        <v>51.098387550634321</v>
      </c>
      <c r="I146" s="264">
        <v>49.909827774321229</v>
      </c>
      <c r="J146" s="264">
        <v>55.426733093016821</v>
      </c>
      <c r="K146" s="264">
        <v>45.770436781004399</v>
      </c>
      <c r="L146" s="264">
        <v>51.297586231640651</v>
      </c>
      <c r="M146" s="264">
        <v>35.191603307035621</v>
      </c>
      <c r="N146" s="264">
        <v>36.477361127278343</v>
      </c>
      <c r="O146" s="264">
        <v>32.995884604576347</v>
      </c>
      <c r="P146" s="264">
        <v>35.360995814900903</v>
      </c>
      <c r="Q146" s="264">
        <v>47.513976847868321</v>
      </c>
      <c r="R146" s="264">
        <v>47.908224919966727</v>
      </c>
      <c r="S146" s="264">
        <v>47.453699663732493</v>
      </c>
      <c r="T146" s="264">
        <v>44.263991476374891</v>
      </c>
      <c r="U146" s="264">
        <v>44.1484451306926</v>
      </c>
      <c r="V146" s="264">
        <v>42.935393539710731</v>
      </c>
      <c r="W146" s="264">
        <v>42.058193511181962</v>
      </c>
      <c r="DA146" s="72" t="s">
        <v>779</v>
      </c>
    </row>
    <row r="147" spans="1:105" ht="12" customHeight="1" x14ac:dyDescent="0.25">
      <c r="A147" s="64" t="s">
        <v>30</v>
      </c>
      <c r="B147" s="231">
        <v>7.6091491857705043</v>
      </c>
      <c r="C147" s="231">
        <v>7.8997590516227909</v>
      </c>
      <c r="D147" s="231">
        <v>7.7794580840576506</v>
      </c>
      <c r="E147" s="231">
        <v>5.9152135308879394</v>
      </c>
      <c r="F147" s="231">
        <v>5.4360864759709822</v>
      </c>
      <c r="G147" s="231">
        <v>5.0808372850339678</v>
      </c>
      <c r="H147" s="231">
        <v>1.85930625102281</v>
      </c>
      <c r="I147" s="231">
        <v>2.0184509504942341</v>
      </c>
      <c r="J147" s="231">
        <v>1.657258193097773</v>
      </c>
      <c r="K147" s="231">
        <v>1.457870086453515</v>
      </c>
      <c r="L147" s="231">
        <v>1.3678394037075461</v>
      </c>
      <c r="M147" s="231">
        <v>1.371970630539495</v>
      </c>
      <c r="N147" s="231">
        <v>1.5011672290763181</v>
      </c>
      <c r="O147" s="231">
        <v>1.481887683964078</v>
      </c>
      <c r="P147" s="231">
        <v>1.556525532302016</v>
      </c>
      <c r="Q147" s="231">
        <v>1.8191306097897619</v>
      </c>
      <c r="R147" s="231">
        <v>1.6255638843733959</v>
      </c>
      <c r="S147" s="231">
        <v>1.6638427915495999</v>
      </c>
      <c r="T147" s="231">
        <v>1.562367853206087</v>
      </c>
      <c r="U147" s="231">
        <v>1.4258118435743261</v>
      </c>
      <c r="V147" s="231">
        <v>1.492455083166945</v>
      </c>
      <c r="W147" s="231">
        <v>1.7236191261364271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1.8063035537310661</v>
      </c>
      <c r="C149" s="231">
        <v>1.8488703825516279</v>
      </c>
      <c r="D149" s="231">
        <v>1.7298144607556181</v>
      </c>
      <c r="E149" s="231">
        <v>0.49513341605564271</v>
      </c>
      <c r="F149" s="231">
        <v>0.47565059470289478</v>
      </c>
      <c r="G149" s="231">
        <v>0.41566952600562629</v>
      </c>
      <c r="H149" s="231">
        <v>0.3713037408784407</v>
      </c>
      <c r="I149" s="231">
        <v>0.42412846661596421</v>
      </c>
      <c r="J149" s="231">
        <v>0.20108343958661401</v>
      </c>
      <c r="K149" s="231">
        <v>0.19086072738065021</v>
      </c>
      <c r="L149" s="231">
        <v>0.18257859768693879</v>
      </c>
      <c r="M149" s="231">
        <v>0.1184635620636382</v>
      </c>
      <c r="N149" s="231">
        <v>8.671500567767379E-2</v>
      </c>
      <c r="O149" s="231">
        <v>3.9478462741598809E-2</v>
      </c>
      <c r="P149" s="231">
        <v>8.5117787014585722E-2</v>
      </c>
      <c r="Q149" s="231">
        <v>9.5805238995754299E-2</v>
      </c>
      <c r="R149" s="231">
        <v>0.17670087061752379</v>
      </c>
      <c r="S149" s="231">
        <v>4.6185223739377057E-2</v>
      </c>
      <c r="T149" s="231">
        <v>8.6251733612469197E-2</v>
      </c>
      <c r="U149" s="231">
        <v>8.7453678727876294E-2</v>
      </c>
      <c r="V149" s="231">
        <v>8.6115206928610202E-2</v>
      </c>
      <c r="W149" s="231">
        <v>8.6117233312151778E-2</v>
      </c>
      <c r="DA149" s="73" t="s">
        <v>782</v>
      </c>
    </row>
    <row r="150" spans="1:105" ht="12" customHeight="1" x14ac:dyDescent="0.25">
      <c r="A150" s="64" t="s">
        <v>160</v>
      </c>
      <c r="B150" s="231">
        <v>4.1237951007369977</v>
      </c>
      <c r="C150" s="231">
        <v>3.5363573379205082</v>
      </c>
      <c r="D150" s="231">
        <v>3.1086933615617052</v>
      </c>
      <c r="E150" s="231">
        <v>2.451854462214428</v>
      </c>
      <c r="F150" s="231">
        <v>2.312917724432201</v>
      </c>
      <c r="G150" s="231">
        <v>2.0063906538428848</v>
      </c>
      <c r="H150" s="231">
        <v>2.1150161823732261</v>
      </c>
      <c r="I150" s="231">
        <v>1.908639306018286</v>
      </c>
      <c r="J150" s="231">
        <v>1.9102925599726479</v>
      </c>
      <c r="K150" s="231">
        <v>1.338911444104729</v>
      </c>
      <c r="L150" s="231">
        <v>1.322142859308614</v>
      </c>
      <c r="M150" s="231">
        <v>1.001292319596135</v>
      </c>
      <c r="N150" s="231">
        <v>0.86367570570050312</v>
      </c>
      <c r="O150" s="231">
        <v>1.1796645974373969</v>
      </c>
      <c r="P150" s="231">
        <v>0.58659440256310735</v>
      </c>
      <c r="Q150" s="231">
        <v>0.65879634692322864</v>
      </c>
      <c r="R150" s="231">
        <v>0.73086747967647281</v>
      </c>
      <c r="S150" s="231">
        <v>0.67105569795998066</v>
      </c>
      <c r="T150" s="231">
        <v>0.62650722245585211</v>
      </c>
      <c r="U150" s="231">
        <v>0.46578290256117111</v>
      </c>
      <c r="V150" s="231">
        <v>0.58372533284735129</v>
      </c>
      <c r="W150" s="231">
        <v>0.41734186419691061</v>
      </c>
      <c r="DA150" s="73" t="s">
        <v>783</v>
      </c>
    </row>
    <row r="151" spans="1:105" ht="12" customHeight="1" x14ac:dyDescent="0.25">
      <c r="A151" s="64" t="s">
        <v>70</v>
      </c>
      <c r="B151" s="231">
        <v>1.503902650243822</v>
      </c>
      <c r="C151" s="231">
        <v>1.679837258899227</v>
      </c>
      <c r="D151" s="231">
        <v>1.828511378667234</v>
      </c>
      <c r="E151" s="231">
        <v>0.1979785592464203</v>
      </c>
      <c r="F151" s="231">
        <v>1.1063864071916669</v>
      </c>
      <c r="G151" s="231">
        <v>0.99889975102741324</v>
      </c>
      <c r="H151" s="231">
        <v>1.097739609777596</v>
      </c>
      <c r="I151" s="231">
        <v>1.0335851266496849</v>
      </c>
      <c r="J151" s="231">
        <v>1.2433728043535071</v>
      </c>
      <c r="K151" s="231">
        <v>0.91131826559108553</v>
      </c>
      <c r="L151" s="231">
        <v>0.87078826338151838</v>
      </c>
      <c r="M151" s="231">
        <v>0.15599081250851141</v>
      </c>
      <c r="N151" s="231">
        <v>0.54941942386745524</v>
      </c>
      <c r="O151" s="231">
        <v>0.46816750889588088</v>
      </c>
      <c r="P151" s="231">
        <v>0.80991047974137786</v>
      </c>
      <c r="Q151" s="231">
        <v>1.167177128557803</v>
      </c>
      <c r="R151" s="231">
        <v>0.97382962268431394</v>
      </c>
      <c r="S151" s="231">
        <v>0.97833462403951432</v>
      </c>
      <c r="T151" s="231">
        <v>0.58423978057078074</v>
      </c>
      <c r="U151" s="231">
        <v>0.62926896788072628</v>
      </c>
      <c r="V151" s="231">
        <v>0.72898702507251567</v>
      </c>
      <c r="W151" s="231">
        <v>0.94673332616549832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15.555904960693301</v>
      </c>
      <c r="F152" s="231">
        <v>15.49929836307545</v>
      </c>
      <c r="G152" s="231">
        <v>14.79277416181665</v>
      </c>
      <c r="H152" s="231">
        <v>1.3291987494924951</v>
      </c>
      <c r="I152" s="231">
        <v>1.4026161080266131</v>
      </c>
      <c r="J152" s="231">
        <v>11.432182455960589</v>
      </c>
      <c r="K152" s="231">
        <v>8.766447580608828</v>
      </c>
      <c r="L152" s="231">
        <v>4.7300252820206161</v>
      </c>
      <c r="M152" s="231">
        <v>2.8253820545946962</v>
      </c>
      <c r="N152" s="231">
        <v>0.98566659426689163</v>
      </c>
      <c r="O152" s="231">
        <v>0.63662709895597491</v>
      </c>
      <c r="P152" s="231">
        <v>0.57766783799409627</v>
      </c>
      <c r="Q152" s="231">
        <v>2.9533592404816118</v>
      </c>
      <c r="R152" s="231">
        <v>2.9051162675428772</v>
      </c>
      <c r="S152" s="231">
        <v>2.102405689467127</v>
      </c>
      <c r="T152" s="231">
        <v>0.77370062033809817</v>
      </c>
      <c r="U152" s="231">
        <v>0.80361029819439045</v>
      </c>
      <c r="V152" s="231">
        <v>4.2592619207975044</v>
      </c>
      <c r="W152" s="231">
        <v>0.9729581002466744</v>
      </c>
      <c r="DA152" s="73" t="s">
        <v>785</v>
      </c>
    </row>
    <row r="153" spans="1:105" ht="12" customHeight="1" x14ac:dyDescent="0.25">
      <c r="A153" s="64" t="s">
        <v>162</v>
      </c>
      <c r="B153" s="231">
        <v>44.992941140597409</v>
      </c>
      <c r="C153" s="231">
        <v>45.942813914619038</v>
      </c>
      <c r="D153" s="231">
        <v>45.941391104824461</v>
      </c>
      <c r="E153" s="231">
        <v>36.246825741484493</v>
      </c>
      <c r="F153" s="231">
        <v>35.79812283331281</v>
      </c>
      <c r="G153" s="231">
        <v>36.267516723470493</v>
      </c>
      <c r="H153" s="231">
        <v>41.675089523665413</v>
      </c>
      <c r="I153" s="231">
        <v>40.786308494074298</v>
      </c>
      <c r="J153" s="231">
        <v>36.299227190775852</v>
      </c>
      <c r="K153" s="231">
        <v>29.064590100596408</v>
      </c>
      <c r="L153" s="231">
        <v>32.887011013496547</v>
      </c>
      <c r="M153" s="231">
        <v>27.842617316436119</v>
      </c>
      <c r="N153" s="231">
        <v>30.428891328742079</v>
      </c>
      <c r="O153" s="231">
        <v>27.27601681293336</v>
      </c>
      <c r="P153" s="231">
        <v>30.013475901863579</v>
      </c>
      <c r="Q153" s="231">
        <v>36.817990823705188</v>
      </c>
      <c r="R153" s="231">
        <v>36.864799522856813</v>
      </c>
      <c r="S153" s="231">
        <v>38.609743816877973</v>
      </c>
      <c r="T153" s="231">
        <v>37.270306118965713</v>
      </c>
      <c r="U153" s="231">
        <v>37.095017340366361</v>
      </c>
      <c r="V153" s="231">
        <v>32.631660698071698</v>
      </c>
      <c r="W153" s="231">
        <v>35.396888452022289</v>
      </c>
      <c r="DA153" s="73" t="s">
        <v>786</v>
      </c>
    </row>
    <row r="154" spans="1:105" ht="12" customHeight="1" x14ac:dyDescent="0.25">
      <c r="A154" s="64" t="s">
        <v>36</v>
      </c>
      <c r="B154" s="231">
        <v>0.38205169105405579</v>
      </c>
      <c r="C154" s="231">
        <v>0.32127473851012073</v>
      </c>
      <c r="D154" s="231">
        <v>0.30592083433821582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0.89386461688075425</v>
      </c>
      <c r="F155" s="231">
        <v>0.52440863305373275</v>
      </c>
      <c r="G155" s="231">
        <v>0.50570020554423234</v>
      </c>
      <c r="H155" s="231">
        <v>0.48765187251530068</v>
      </c>
      <c r="I155" s="231">
        <v>0.61625465531878187</v>
      </c>
      <c r="J155" s="231">
        <v>0.8872968172908724</v>
      </c>
      <c r="K155" s="231">
        <v>0.93988309034685902</v>
      </c>
      <c r="L155" s="231">
        <v>0.86153965226195561</v>
      </c>
      <c r="M155" s="231">
        <v>0.50353646808134145</v>
      </c>
      <c r="N155" s="231">
        <v>0.53241148210005995</v>
      </c>
      <c r="O155" s="231">
        <v>0.42264279923216092</v>
      </c>
      <c r="P155" s="231">
        <v>0.51967344857382247</v>
      </c>
      <c r="Q155" s="231">
        <v>0.62056742809141585</v>
      </c>
      <c r="R155" s="231">
        <v>0.64143659291072885</v>
      </c>
      <c r="S155" s="231">
        <v>0.63817533871127574</v>
      </c>
      <c r="T155" s="231">
        <v>0.57246212480154002</v>
      </c>
      <c r="U155" s="231">
        <v>0.51990574928867106</v>
      </c>
      <c r="V155" s="231">
        <v>0.5700198765692559</v>
      </c>
      <c r="W155" s="231">
        <v>0.50039088878614246</v>
      </c>
      <c r="DA155" s="73" t="s">
        <v>788</v>
      </c>
    </row>
    <row r="156" spans="1:105" ht="12" customHeight="1" x14ac:dyDescent="0.25">
      <c r="A156" s="64" t="s">
        <v>79</v>
      </c>
      <c r="B156" s="231">
        <v>1.653352691459425</v>
      </c>
      <c r="C156" s="231">
        <v>1.614836894747645</v>
      </c>
      <c r="D156" s="231">
        <v>1.595924152966355</v>
      </c>
      <c r="E156" s="231">
        <v>2.622334765548167</v>
      </c>
      <c r="F156" s="231">
        <v>3.6474605841120562</v>
      </c>
      <c r="G156" s="231">
        <v>2.1235876386923911</v>
      </c>
      <c r="H156" s="231">
        <v>2.1630816209090402</v>
      </c>
      <c r="I156" s="231">
        <v>1.7198446671233669</v>
      </c>
      <c r="J156" s="231">
        <v>1.796019631978965</v>
      </c>
      <c r="K156" s="231">
        <v>3.1005554859223219</v>
      </c>
      <c r="L156" s="231">
        <v>9.0756611597769101</v>
      </c>
      <c r="M156" s="231">
        <v>1.3723501432156811</v>
      </c>
      <c r="N156" s="231">
        <v>1.529414357847368</v>
      </c>
      <c r="O156" s="231">
        <v>1.4913996404158969</v>
      </c>
      <c r="P156" s="231">
        <v>1.2120304248483149</v>
      </c>
      <c r="Q156" s="231">
        <v>3.3811500313235539</v>
      </c>
      <c r="R156" s="231">
        <v>3.9899106793046109</v>
      </c>
      <c r="S156" s="231">
        <v>2.743956481387638</v>
      </c>
      <c r="T156" s="231">
        <v>2.7881560224243551</v>
      </c>
      <c r="U156" s="231">
        <v>3.1215943500990821</v>
      </c>
      <c r="V156" s="231">
        <v>2.5831683962568519</v>
      </c>
      <c r="W156" s="231">
        <v>2.0141445203158659</v>
      </c>
      <c r="DA156" s="73" t="s">
        <v>789</v>
      </c>
    </row>
    <row r="157" spans="1:105" ht="12" customHeight="1" x14ac:dyDescent="0.25">
      <c r="A157" s="61" t="s">
        <v>643</v>
      </c>
      <c r="B157" s="265">
        <v>15.01190120852692</v>
      </c>
      <c r="C157" s="265">
        <v>15.546314562559299</v>
      </c>
      <c r="D157" s="265">
        <v>15.49559861209692</v>
      </c>
      <c r="E157" s="265">
        <v>13.57158598064597</v>
      </c>
      <c r="F157" s="265">
        <v>14.215979139026929</v>
      </c>
      <c r="G157" s="265">
        <v>13.573437778093281</v>
      </c>
      <c r="H157" s="265">
        <v>13.58022445589185</v>
      </c>
      <c r="I157" s="265">
        <v>13.737766534037039</v>
      </c>
      <c r="J157" s="265">
        <v>13.842902495043869</v>
      </c>
      <c r="K157" s="265">
        <v>11.029153945448201</v>
      </c>
      <c r="L157" s="265">
        <v>12.111062083719959</v>
      </c>
      <c r="M157" s="265">
        <v>9.9905011407674884</v>
      </c>
      <c r="N157" s="265">
        <v>9.8403622587928226</v>
      </c>
      <c r="O157" s="265">
        <v>8.8742631555033</v>
      </c>
      <c r="P157" s="265">
        <v>9.2319890432628515</v>
      </c>
      <c r="Q157" s="265">
        <v>12.90806598919132</v>
      </c>
      <c r="R157" s="265">
        <v>12.587968274932059</v>
      </c>
      <c r="S157" s="265">
        <v>13.061048494604361</v>
      </c>
      <c r="T157" s="265">
        <v>12.05916157943463</v>
      </c>
      <c r="U157" s="265">
        <v>12.081952486718979</v>
      </c>
      <c r="V157" s="265">
        <v>11.72159186374917</v>
      </c>
      <c r="W157" s="265">
        <v>11.787994354306431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1.0000000000000004</v>
      </c>
      <c r="C162" s="234">
        <f t="shared" si="3"/>
        <v>1</v>
      </c>
      <c r="D162" s="234">
        <f t="shared" si="3"/>
        <v>1.0000000000000002</v>
      </c>
      <c r="E162" s="234">
        <f t="shared" si="3"/>
        <v>1.0000000000000002</v>
      </c>
      <c r="F162" s="234">
        <f t="shared" si="3"/>
        <v>1.0000000000000002</v>
      </c>
      <c r="G162" s="234">
        <f t="shared" si="3"/>
        <v>1</v>
      </c>
      <c r="H162" s="234">
        <f t="shared" si="3"/>
        <v>0.99999999999999989</v>
      </c>
      <c r="I162" s="234">
        <f t="shared" si="3"/>
        <v>1</v>
      </c>
      <c r="J162" s="234">
        <f t="shared" si="3"/>
        <v>0.99999999999999978</v>
      </c>
      <c r="K162" s="234">
        <f t="shared" si="3"/>
        <v>1</v>
      </c>
      <c r="L162" s="234">
        <f t="shared" si="3"/>
        <v>0.99999999999999978</v>
      </c>
      <c r="M162" s="234">
        <f t="shared" si="3"/>
        <v>1.0000000000000004</v>
      </c>
      <c r="N162" s="234">
        <f t="shared" si="3"/>
        <v>0.99999999999999978</v>
      </c>
      <c r="O162" s="234">
        <f t="shared" si="3"/>
        <v>0.99999999999999956</v>
      </c>
      <c r="P162" s="234">
        <f t="shared" si="3"/>
        <v>0.99999999999999978</v>
      </c>
      <c r="Q162" s="234">
        <f t="shared" si="3"/>
        <v>1</v>
      </c>
      <c r="R162" s="234">
        <f t="shared" si="3"/>
        <v>0.99999999999999978</v>
      </c>
      <c r="S162" s="234">
        <f t="shared" si="3"/>
        <v>0.99999999999999967</v>
      </c>
      <c r="T162" s="234">
        <f t="shared" si="3"/>
        <v>1</v>
      </c>
      <c r="U162" s="234">
        <f t="shared" si="3"/>
        <v>0.99999999999999989</v>
      </c>
      <c r="V162" s="234">
        <f t="shared" si="3"/>
        <v>1</v>
      </c>
      <c r="W162" s="234">
        <f t="shared" si="3"/>
        <v>1.0000000000000002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1.4864316959234702E-3</v>
      </c>
      <c r="C163" s="301">
        <f t="shared" si="4"/>
        <v>1.4860608901282176E-3</v>
      </c>
      <c r="D163" s="301">
        <f t="shared" si="4"/>
        <v>1.4858544232926819E-3</v>
      </c>
      <c r="E163" s="301">
        <f t="shared" si="4"/>
        <v>1.5036867504404916E-3</v>
      </c>
      <c r="F163" s="301">
        <f t="shared" si="4"/>
        <v>1.5031283880114819E-3</v>
      </c>
      <c r="G163" s="301">
        <f t="shared" si="4"/>
        <v>1.5042704568877991E-3</v>
      </c>
      <c r="H163" s="301">
        <f t="shared" si="4"/>
        <v>1.4724094971262827E-3</v>
      </c>
      <c r="I163" s="301">
        <f t="shared" si="4"/>
        <v>1.4712657677084572E-3</v>
      </c>
      <c r="J163" s="301">
        <f t="shared" si="4"/>
        <v>1.4903042667085372E-3</v>
      </c>
      <c r="K163" s="301">
        <f t="shared" si="4"/>
        <v>1.492759046202864E-3</v>
      </c>
      <c r="L163" s="301">
        <f t="shared" si="4"/>
        <v>1.4736158369338015E-3</v>
      </c>
      <c r="M163" s="301">
        <f t="shared" si="4"/>
        <v>1.4462732844354911E-3</v>
      </c>
      <c r="N163" s="301">
        <f t="shared" si="4"/>
        <v>1.452137365300397E-3</v>
      </c>
      <c r="O163" s="301">
        <f t="shared" si="4"/>
        <v>1.473329033827448E-3</v>
      </c>
      <c r="P163" s="301">
        <f t="shared" si="4"/>
        <v>1.4732226383223561E-3</v>
      </c>
      <c r="Q163" s="301">
        <f t="shared" si="4"/>
        <v>1.4726269541902222E-3</v>
      </c>
      <c r="R163" s="301">
        <f t="shared" si="4"/>
        <v>1.4716602355705321E-3</v>
      </c>
      <c r="S163" s="301">
        <f t="shared" si="4"/>
        <v>1.4696409227369491E-3</v>
      </c>
      <c r="T163" s="301">
        <f t="shared" si="4"/>
        <v>1.4661228329555141E-3</v>
      </c>
      <c r="U163" s="301">
        <f t="shared" si="4"/>
        <v>1.465305198651134E-3</v>
      </c>
      <c r="V163" s="301">
        <f t="shared" si="4"/>
        <v>1.4746045454968331E-3</v>
      </c>
      <c r="W163" s="301">
        <f t="shared" si="4"/>
        <v>1.4692864336492406E-3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1.9291310648616081E-4</v>
      </c>
      <c r="C164" s="235">
        <f t="shared" si="5"/>
        <v>1.9286498231196468E-4</v>
      </c>
      <c r="D164" s="235">
        <f t="shared" si="5"/>
        <v>1.9283818649030762E-4</v>
      </c>
      <c r="E164" s="235">
        <f t="shared" si="5"/>
        <v>1.9515251390635755E-4</v>
      </c>
      <c r="F164" s="235">
        <f t="shared" si="5"/>
        <v>1.9508004812739108E-4</v>
      </c>
      <c r="G164" s="235">
        <f t="shared" si="5"/>
        <v>1.952282689002364E-4</v>
      </c>
      <c r="H164" s="235">
        <f t="shared" si="5"/>
        <v>1.9109326778307705E-4</v>
      </c>
      <c r="I164" s="235">
        <f t="shared" si="5"/>
        <v>1.9094483150068514E-4</v>
      </c>
      <c r="J164" s="235">
        <f t="shared" si="5"/>
        <v>1.9341569914634396E-4</v>
      </c>
      <c r="K164" s="235">
        <f t="shared" si="5"/>
        <v>1.9373428703658337E-4</v>
      </c>
      <c r="L164" s="235">
        <f t="shared" si="5"/>
        <v>1.9124982981037013E-4</v>
      </c>
      <c r="M164" s="235">
        <f t="shared" si="5"/>
        <v>1.9156418008113617E-4</v>
      </c>
      <c r="N164" s="235">
        <f t="shared" si="5"/>
        <v>1.913423110118464E-4</v>
      </c>
      <c r="O164" s="235">
        <f t="shared" si="5"/>
        <v>1.9121260773124707E-4</v>
      </c>
      <c r="P164" s="235">
        <f t="shared" si="5"/>
        <v>1.9119879943621428E-4</v>
      </c>
      <c r="Q164" s="235">
        <f t="shared" si="5"/>
        <v>1.9112148994615866E-4</v>
      </c>
      <c r="R164" s="235">
        <f t="shared" si="5"/>
        <v>1.9099602660160406E-4</v>
      </c>
      <c r="S164" s="235">
        <f t="shared" si="5"/>
        <v>1.9073395474673019E-4</v>
      </c>
      <c r="T164" s="235">
        <f t="shared" si="5"/>
        <v>1.9027736758534561E-4</v>
      </c>
      <c r="U164" s="235">
        <f t="shared" si="5"/>
        <v>1.9017125280451836E-4</v>
      </c>
      <c r="V164" s="235">
        <f t="shared" si="5"/>
        <v>1.9137814706896115E-4</v>
      </c>
      <c r="W164" s="235">
        <f t="shared" si="5"/>
        <v>1.9068794819875846E-4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2.6870820677929143E-2</v>
      </c>
      <c r="C165" s="235">
        <f t="shared" si="6"/>
        <v>2.6864117473161711E-2</v>
      </c>
      <c r="D165" s="235">
        <f t="shared" si="6"/>
        <v>2.6860385089542062E-2</v>
      </c>
      <c r="E165" s="235">
        <f t="shared" si="6"/>
        <v>2.7182747204379264E-2</v>
      </c>
      <c r="F165" s="235">
        <f t="shared" si="6"/>
        <v>2.7172653463278094E-2</v>
      </c>
      <c r="G165" s="235">
        <f t="shared" si="6"/>
        <v>2.7193299099442559E-2</v>
      </c>
      <c r="H165" s="235">
        <f t="shared" si="6"/>
        <v>2.6617335778203959E-2</v>
      </c>
      <c r="I165" s="235">
        <f t="shared" si="6"/>
        <v>2.6596660123766047E-2</v>
      </c>
      <c r="J165" s="235">
        <f t="shared" si="6"/>
        <v>2.6940826689919799E-2</v>
      </c>
      <c r="K165" s="235">
        <f t="shared" si="6"/>
        <v>2.6985202721308811E-2</v>
      </c>
      <c r="L165" s="235">
        <f t="shared" si="6"/>
        <v>2.6639143265714739E-2</v>
      </c>
      <c r="M165" s="235">
        <f t="shared" si="6"/>
        <v>2.6071327886425726E-2</v>
      </c>
      <c r="N165" s="235">
        <f t="shared" si="6"/>
        <v>2.6113009151281924E-2</v>
      </c>
      <c r="O165" s="235">
        <f t="shared" si="6"/>
        <v>2.644391119459524E-2</v>
      </c>
      <c r="P165" s="235">
        <f t="shared" si="6"/>
        <v>2.6632035257046778E-2</v>
      </c>
      <c r="Q165" s="235">
        <f t="shared" si="6"/>
        <v>2.6621266836581069E-2</v>
      </c>
      <c r="R165" s="235">
        <f t="shared" si="6"/>
        <v>2.6603791077185635E-2</v>
      </c>
      <c r="S165" s="235">
        <f t="shared" si="6"/>
        <v>2.6567287150908579E-2</v>
      </c>
      <c r="T165" s="235">
        <f t="shared" si="6"/>
        <v>2.6503689233893585E-2</v>
      </c>
      <c r="U165" s="235">
        <f t="shared" si="6"/>
        <v>2.6488908531333653E-2</v>
      </c>
      <c r="V165" s="235">
        <f t="shared" si="6"/>
        <v>2.6657016546116918E-2</v>
      </c>
      <c r="W165" s="235">
        <f t="shared" si="6"/>
        <v>2.6560878909793834E-2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4.9108086929691838E-4</v>
      </c>
      <c r="C166" s="235">
        <f t="shared" si="7"/>
        <v>4.909583640834112E-4</v>
      </c>
      <c r="D166" s="235">
        <f t="shared" si="7"/>
        <v>4.9089015246403197E-4</v>
      </c>
      <c r="E166" s="235">
        <f t="shared" si="7"/>
        <v>4.9678151951530617E-4</v>
      </c>
      <c r="F166" s="235">
        <f t="shared" si="7"/>
        <v>4.9659705015302506E-4</v>
      </c>
      <c r="G166" s="235">
        <f t="shared" si="7"/>
        <v>4.9697436192464397E-4</v>
      </c>
      <c r="H166" s="235">
        <f t="shared" si="7"/>
        <v>4.8644827595700123E-4</v>
      </c>
      <c r="I166" s="235">
        <f t="shared" si="7"/>
        <v>4.8607041558286702E-4</v>
      </c>
      <c r="J166" s="235">
        <f t="shared" si="7"/>
        <v>4.9236027246946903E-4</v>
      </c>
      <c r="K166" s="235">
        <f t="shared" si="7"/>
        <v>4.9317127189266012E-4</v>
      </c>
      <c r="L166" s="235">
        <f t="shared" si="7"/>
        <v>4.8684682128065663E-4</v>
      </c>
      <c r="M166" s="235">
        <f t="shared" si="7"/>
        <v>4.8877730908234471E-4</v>
      </c>
      <c r="N166" s="235">
        <f t="shared" si="7"/>
        <v>4.8708224203377086E-4</v>
      </c>
      <c r="O166" s="235">
        <f t="shared" si="7"/>
        <v>4.8675206851188065E-4</v>
      </c>
      <c r="P166" s="235">
        <f t="shared" si="7"/>
        <v>4.8671691802546863E-4</v>
      </c>
      <c r="Q166" s="235">
        <f t="shared" si="7"/>
        <v>4.8652011848046654E-4</v>
      </c>
      <c r="R166" s="235">
        <f t="shared" si="7"/>
        <v>4.8620073816758359E-4</v>
      </c>
      <c r="S166" s="235">
        <f t="shared" si="7"/>
        <v>4.8553360633473965E-4</v>
      </c>
      <c r="T166" s="235">
        <f t="shared" si="7"/>
        <v>4.8437131506170675E-4</v>
      </c>
      <c r="U166" s="235">
        <f t="shared" si="7"/>
        <v>4.8410118857956642E-4</v>
      </c>
      <c r="V166" s="235">
        <f t="shared" si="7"/>
        <v>4.8717346653583116E-4</v>
      </c>
      <c r="W166" s="235">
        <f t="shared" si="7"/>
        <v>4.8541649176444006E-4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3.6850006203391367E-3</v>
      </c>
      <c r="C167" s="302">
        <f t="shared" si="8"/>
        <v>3.7074927827816999E-3</v>
      </c>
      <c r="D167" s="302">
        <f t="shared" si="8"/>
        <v>3.7144919616880416E-3</v>
      </c>
      <c r="E167" s="302">
        <f t="shared" si="8"/>
        <v>3.4107873921612165E-3</v>
      </c>
      <c r="F167" s="302">
        <f t="shared" si="8"/>
        <v>3.4571859717905267E-3</v>
      </c>
      <c r="G167" s="302">
        <f t="shared" si="8"/>
        <v>3.4852056992974879E-3</v>
      </c>
      <c r="H167" s="302">
        <f t="shared" si="8"/>
        <v>3.8321530665204025E-3</v>
      </c>
      <c r="I167" s="302">
        <f t="shared" si="8"/>
        <v>3.8456024682283394E-3</v>
      </c>
      <c r="J167" s="302">
        <f t="shared" si="8"/>
        <v>3.6373677384024619E-3</v>
      </c>
      <c r="K167" s="302">
        <f t="shared" si="8"/>
        <v>3.6775749601672863E-3</v>
      </c>
      <c r="L167" s="302">
        <f t="shared" si="8"/>
        <v>3.6325883302607055E-3</v>
      </c>
      <c r="M167" s="302">
        <f t="shared" si="8"/>
        <v>3.9665081617584717E-3</v>
      </c>
      <c r="N167" s="302">
        <f t="shared" si="8"/>
        <v>3.8826556021875035E-3</v>
      </c>
      <c r="O167" s="302">
        <f t="shared" si="8"/>
        <v>3.8742779755613402E-3</v>
      </c>
      <c r="P167" s="302">
        <f t="shared" si="8"/>
        <v>3.8293574700524048E-3</v>
      </c>
      <c r="Q167" s="302">
        <f t="shared" si="8"/>
        <v>3.8122750856129299E-3</v>
      </c>
      <c r="R167" s="302">
        <f t="shared" si="8"/>
        <v>3.7783963550632091E-3</v>
      </c>
      <c r="S167" s="302">
        <f t="shared" si="8"/>
        <v>3.8378893299383017E-3</v>
      </c>
      <c r="T167" s="302">
        <f t="shared" si="8"/>
        <v>4.1264006303738856E-3</v>
      </c>
      <c r="U167" s="302">
        <f t="shared" si="8"/>
        <v>4.0961441782502665E-3</v>
      </c>
      <c r="V167" s="302">
        <f t="shared" si="8"/>
        <v>4.0405159347513689E-3</v>
      </c>
      <c r="W167" s="302">
        <f t="shared" si="8"/>
        <v>4.1461519498074044E-3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0.60856100432407079</v>
      </c>
      <c r="C168" s="303">
        <f t="shared" si="9"/>
        <v>0.60655419489441997</v>
      </c>
      <c r="D168" s="303">
        <f t="shared" si="9"/>
        <v>0.60598059126944759</v>
      </c>
      <c r="E168" s="303">
        <f t="shared" si="9"/>
        <v>0.6344377805868171</v>
      </c>
      <c r="F168" s="303">
        <f t="shared" si="9"/>
        <v>0.63046887496010895</v>
      </c>
      <c r="G168" s="303">
        <f t="shared" si="9"/>
        <v>0.62763382817868829</v>
      </c>
      <c r="H168" s="303">
        <f t="shared" si="9"/>
        <v>0.59447802514220327</v>
      </c>
      <c r="I168" s="303">
        <f t="shared" si="9"/>
        <v>0.59318567286286372</v>
      </c>
      <c r="J168" s="303">
        <f t="shared" si="9"/>
        <v>0.61326734295749274</v>
      </c>
      <c r="K168" s="303">
        <f t="shared" si="9"/>
        <v>0.60945692093337256</v>
      </c>
      <c r="L168" s="303">
        <f t="shared" si="9"/>
        <v>0.61404060960734363</v>
      </c>
      <c r="M168" s="303">
        <f t="shared" si="9"/>
        <v>0.58124643039775037</v>
      </c>
      <c r="N168" s="303">
        <f t="shared" si="9"/>
        <v>0.58980316345048345</v>
      </c>
      <c r="O168" s="303">
        <f t="shared" si="9"/>
        <v>0.59014221436985559</v>
      </c>
      <c r="P168" s="303">
        <f t="shared" si="9"/>
        <v>0.59476266819334311</v>
      </c>
      <c r="Q168" s="303">
        <f t="shared" si="9"/>
        <v>0.59665686342498114</v>
      </c>
      <c r="R168" s="303">
        <f t="shared" si="9"/>
        <v>0.59982508936722279</v>
      </c>
      <c r="S168" s="303">
        <f t="shared" si="9"/>
        <v>0.59396251333536421</v>
      </c>
      <c r="T168" s="303">
        <f t="shared" si="9"/>
        <v>0.59201243472373566</v>
      </c>
      <c r="U168" s="303">
        <f t="shared" si="9"/>
        <v>0.59139355607882982</v>
      </c>
      <c r="V168" s="303">
        <f t="shared" si="9"/>
        <v>0.59643019180484025</v>
      </c>
      <c r="W168" s="303">
        <f t="shared" si="9"/>
        <v>0.58864889485865624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0.35871274870595493</v>
      </c>
      <c r="C169" s="237">
        <f t="shared" si="10"/>
        <v>0.36070431061311314</v>
      </c>
      <c r="D169" s="237">
        <f t="shared" si="10"/>
        <v>0.36127494891707546</v>
      </c>
      <c r="E169" s="237">
        <f t="shared" si="10"/>
        <v>0.33277306403278056</v>
      </c>
      <c r="F169" s="237">
        <f t="shared" si="10"/>
        <v>0.33670648011853072</v>
      </c>
      <c r="G169" s="237">
        <f t="shared" si="10"/>
        <v>0.33949119393485894</v>
      </c>
      <c r="H169" s="237">
        <f t="shared" si="10"/>
        <v>0.37292253497220595</v>
      </c>
      <c r="I169" s="237">
        <f t="shared" si="10"/>
        <v>0.37422378353034996</v>
      </c>
      <c r="J169" s="237">
        <f t="shared" si="10"/>
        <v>0.35397838237586043</v>
      </c>
      <c r="K169" s="237">
        <f t="shared" si="10"/>
        <v>0.35770063678001934</v>
      </c>
      <c r="L169" s="237">
        <f t="shared" si="10"/>
        <v>0.35353594630865581</v>
      </c>
      <c r="M169" s="237">
        <f t="shared" si="10"/>
        <v>0.38658911878046676</v>
      </c>
      <c r="N169" s="237">
        <f t="shared" si="10"/>
        <v>0.37807060987770091</v>
      </c>
      <c r="O169" s="237">
        <f t="shared" si="10"/>
        <v>0.37738830274991686</v>
      </c>
      <c r="P169" s="237">
        <f t="shared" si="10"/>
        <v>0.37262480072377352</v>
      </c>
      <c r="Q169" s="237">
        <f t="shared" si="10"/>
        <v>0.37075932609020801</v>
      </c>
      <c r="R169" s="237">
        <f t="shared" si="10"/>
        <v>0.36764386620018846</v>
      </c>
      <c r="S169" s="237">
        <f t="shared" si="10"/>
        <v>0.37348640169997016</v>
      </c>
      <c r="T169" s="237">
        <f t="shared" si="10"/>
        <v>0.37521670389639433</v>
      </c>
      <c r="U169" s="237">
        <f t="shared" si="10"/>
        <v>0.37588181357155093</v>
      </c>
      <c r="V169" s="237">
        <f t="shared" si="10"/>
        <v>0.37071911955518982</v>
      </c>
      <c r="W169" s="237">
        <f t="shared" si="10"/>
        <v>0.37849868340813025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</v>
      </c>
      <c r="C171" s="234">
        <f t="shared" si="11"/>
        <v>1</v>
      </c>
      <c r="D171" s="234">
        <f t="shared" si="11"/>
        <v>1</v>
      </c>
      <c r="E171" s="234">
        <f t="shared" si="11"/>
        <v>1.0000000000000002</v>
      </c>
      <c r="F171" s="234">
        <f t="shared" si="11"/>
        <v>1.0000000000000002</v>
      </c>
      <c r="G171" s="234">
        <f t="shared" si="11"/>
        <v>1</v>
      </c>
      <c r="H171" s="234">
        <f t="shared" si="11"/>
        <v>0.99999999999999978</v>
      </c>
      <c r="I171" s="234">
        <f t="shared" si="11"/>
        <v>1.0000000000000002</v>
      </c>
      <c r="J171" s="234">
        <f t="shared" si="11"/>
        <v>1</v>
      </c>
      <c r="K171" s="234">
        <f t="shared" si="11"/>
        <v>1.0000000000000002</v>
      </c>
      <c r="L171" s="234">
        <f t="shared" si="11"/>
        <v>1.0000000000000002</v>
      </c>
      <c r="M171" s="234">
        <f t="shared" si="11"/>
        <v>1</v>
      </c>
      <c r="N171" s="234">
        <f t="shared" si="11"/>
        <v>1</v>
      </c>
      <c r="O171" s="234">
        <f t="shared" si="11"/>
        <v>1</v>
      </c>
      <c r="P171" s="234">
        <f t="shared" si="11"/>
        <v>1.0000000000000002</v>
      </c>
      <c r="Q171" s="234">
        <f t="shared" si="11"/>
        <v>1</v>
      </c>
      <c r="R171" s="234">
        <f t="shared" si="11"/>
        <v>1</v>
      </c>
      <c r="S171" s="234">
        <f t="shared" si="11"/>
        <v>1.0000000000000002</v>
      </c>
      <c r="T171" s="234">
        <f t="shared" si="11"/>
        <v>1</v>
      </c>
      <c r="U171" s="234">
        <f t="shared" si="11"/>
        <v>0.99999999999999978</v>
      </c>
      <c r="V171" s="234">
        <f t="shared" si="11"/>
        <v>1</v>
      </c>
      <c r="W171" s="234">
        <f t="shared" si="11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9.6849850251771541E-4</v>
      </c>
      <c r="C172" s="301">
        <f t="shared" si="12"/>
        <v>9.6818814900665091E-4</v>
      </c>
      <c r="D172" s="301">
        <f t="shared" si="12"/>
        <v>9.6811665657429893E-4</v>
      </c>
      <c r="E172" s="301">
        <f t="shared" si="12"/>
        <v>9.6951549924763412E-4</v>
      </c>
      <c r="F172" s="301">
        <f t="shared" si="12"/>
        <v>9.6917216140862043E-4</v>
      </c>
      <c r="G172" s="301">
        <f t="shared" si="12"/>
        <v>9.6939507069303916E-4</v>
      </c>
      <c r="H172" s="301">
        <f t="shared" si="12"/>
        <v>9.6661683279215295E-4</v>
      </c>
      <c r="I172" s="301">
        <f t="shared" si="12"/>
        <v>9.6617082883407887E-4</v>
      </c>
      <c r="J172" s="301">
        <f t="shared" si="12"/>
        <v>9.6746129099078949E-4</v>
      </c>
      <c r="K172" s="301">
        <f t="shared" si="12"/>
        <v>9.6767106577350537E-4</v>
      </c>
      <c r="L172" s="301">
        <f t="shared" si="12"/>
        <v>9.6711945581391874E-4</v>
      </c>
      <c r="M172" s="301">
        <f t="shared" si="12"/>
        <v>9.6558005888945045E-4</v>
      </c>
      <c r="N172" s="301">
        <f t="shared" si="12"/>
        <v>9.6629372864708062E-4</v>
      </c>
      <c r="O172" s="301">
        <f t="shared" si="12"/>
        <v>9.6637980250371535E-4</v>
      </c>
      <c r="P172" s="301">
        <f t="shared" si="12"/>
        <v>9.5741251306802485E-4</v>
      </c>
      <c r="Q172" s="301">
        <f t="shared" si="12"/>
        <v>9.6614046246430935E-4</v>
      </c>
      <c r="R172" s="301">
        <f t="shared" si="12"/>
        <v>9.6638735812801452E-4</v>
      </c>
      <c r="S172" s="301">
        <f t="shared" si="12"/>
        <v>9.6593281440159734E-4</v>
      </c>
      <c r="T172" s="301">
        <f t="shared" si="12"/>
        <v>9.5229528701062146E-4</v>
      </c>
      <c r="U172" s="301">
        <f t="shared" si="12"/>
        <v>9.5928001344907829E-4</v>
      </c>
      <c r="V172" s="301">
        <f t="shared" si="12"/>
        <v>9.6599247477075205E-4</v>
      </c>
      <c r="W172" s="301">
        <f t="shared" si="12"/>
        <v>9.6572330924679509E-4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1.1678919811723683E-4</v>
      </c>
      <c r="C173" s="235">
        <f t="shared" si="13"/>
        <v>1.167517732398665E-4</v>
      </c>
      <c r="D173" s="235">
        <f t="shared" si="13"/>
        <v>1.1674315211776446E-4</v>
      </c>
      <c r="E173" s="235">
        <f t="shared" si="13"/>
        <v>1.1691183561462713E-4</v>
      </c>
      <c r="F173" s="235">
        <f t="shared" si="13"/>
        <v>1.1687043322650011E-4</v>
      </c>
      <c r="G173" s="235">
        <f t="shared" si="13"/>
        <v>1.1689731338843371E-4</v>
      </c>
      <c r="H173" s="235">
        <f t="shared" si="13"/>
        <v>1.165622915213065E-4</v>
      </c>
      <c r="I173" s="235">
        <f t="shared" si="13"/>
        <v>1.1650850884174089E-4</v>
      </c>
      <c r="J173" s="235">
        <f t="shared" si="13"/>
        <v>1.1666412295997772E-4</v>
      </c>
      <c r="K173" s="235">
        <f t="shared" si="13"/>
        <v>1.1668941925996677E-4</v>
      </c>
      <c r="L173" s="235">
        <f t="shared" si="13"/>
        <v>1.1662290177471909E-4</v>
      </c>
      <c r="M173" s="235">
        <f t="shared" si="13"/>
        <v>1.1643726913623233E-4</v>
      </c>
      <c r="N173" s="235">
        <f t="shared" si="13"/>
        <v>1.1652332907178979E-4</v>
      </c>
      <c r="O173" s="235">
        <f t="shared" si="13"/>
        <v>1.1653370853718807E-4</v>
      </c>
      <c r="P173" s="235">
        <f t="shared" si="13"/>
        <v>1.1661885123987522E-4</v>
      </c>
      <c r="Q173" s="235">
        <f t="shared" si="13"/>
        <v>1.165048470250568E-4</v>
      </c>
      <c r="R173" s="235">
        <f t="shared" si="13"/>
        <v>1.1653461965403635E-4</v>
      </c>
      <c r="S173" s="235">
        <f t="shared" si="13"/>
        <v>1.1647980718176153E-4</v>
      </c>
      <c r="T173" s="235">
        <f t="shared" si="13"/>
        <v>1.168737839556153E-4</v>
      </c>
      <c r="U173" s="235">
        <f t="shared" si="13"/>
        <v>1.1648186381808012E-4</v>
      </c>
      <c r="V173" s="235">
        <f t="shared" si="13"/>
        <v>1.1648700150023994E-4</v>
      </c>
      <c r="W173" s="235">
        <f t="shared" si="13"/>
        <v>1.1645454339563583E-4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1.8766320298051822E-2</v>
      </c>
      <c r="C174" s="235">
        <f t="shared" si="14"/>
        <v>1.8760306666250504E-2</v>
      </c>
      <c r="D174" s="235">
        <f t="shared" si="14"/>
        <v>1.8758921377702392E-2</v>
      </c>
      <c r="E174" s="235">
        <f t="shared" si="14"/>
        <v>1.8786026354722127E-2</v>
      </c>
      <c r="F174" s="235">
        <f t="shared" si="14"/>
        <v>1.8779373594970179E-2</v>
      </c>
      <c r="G174" s="235">
        <f t="shared" si="14"/>
        <v>1.8783692844837822E-2</v>
      </c>
      <c r="H174" s="235">
        <f t="shared" si="14"/>
        <v>1.8729859718429592E-2</v>
      </c>
      <c r="I174" s="235">
        <f t="shared" si="14"/>
        <v>1.8721217626459737E-2</v>
      </c>
      <c r="J174" s="235">
        <f t="shared" si="14"/>
        <v>1.8746222545003639E-2</v>
      </c>
      <c r="K174" s="235">
        <f t="shared" si="14"/>
        <v>1.8750287291363781E-2</v>
      </c>
      <c r="L174" s="235">
        <f t="shared" si="14"/>
        <v>1.8739598901909089E-2</v>
      </c>
      <c r="M174" s="235">
        <f t="shared" si="14"/>
        <v>1.8709770445101651E-2</v>
      </c>
      <c r="N174" s="235">
        <f t="shared" si="14"/>
        <v>1.8723599021216029E-2</v>
      </c>
      <c r="O174" s="235">
        <f t="shared" si="14"/>
        <v>1.8725266849879348E-2</v>
      </c>
      <c r="P174" s="235">
        <f t="shared" si="14"/>
        <v>1.8508971388791491E-2</v>
      </c>
      <c r="Q174" s="235">
        <f t="shared" si="14"/>
        <v>1.8697110886474865E-2</v>
      </c>
      <c r="R174" s="235">
        <f t="shared" si="14"/>
        <v>1.8725413253064576E-2</v>
      </c>
      <c r="S174" s="235">
        <f t="shared" si="14"/>
        <v>1.8716605688430005E-2</v>
      </c>
      <c r="T174" s="235">
        <f t="shared" si="14"/>
        <v>1.8410966060393448E-2</v>
      </c>
      <c r="U174" s="235">
        <f t="shared" si="14"/>
        <v>1.8509320605004733E-2</v>
      </c>
      <c r="V174" s="235">
        <f t="shared" si="14"/>
        <v>1.8654227218579424E-2</v>
      </c>
      <c r="W174" s="235">
        <f t="shared" si="14"/>
        <v>1.8712546166573352E-2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3.2022533114483881E-4</v>
      </c>
      <c r="C175" s="235">
        <f t="shared" si="15"/>
        <v>3.2012271554389122E-4</v>
      </c>
      <c r="D175" s="235">
        <f t="shared" si="15"/>
        <v>3.2009907721325403E-4</v>
      </c>
      <c r="E175" s="235">
        <f t="shared" si="15"/>
        <v>3.2056159197927986E-4</v>
      </c>
      <c r="F175" s="235">
        <f t="shared" si="15"/>
        <v>3.2044807040654944E-4</v>
      </c>
      <c r="G175" s="235">
        <f t="shared" si="15"/>
        <v>3.2052177335934969E-4</v>
      </c>
      <c r="H175" s="235">
        <f t="shared" si="15"/>
        <v>3.1960317395057672E-4</v>
      </c>
      <c r="I175" s="235">
        <f t="shared" si="15"/>
        <v>3.1945570674768973E-4</v>
      </c>
      <c r="J175" s="235">
        <f t="shared" si="15"/>
        <v>3.1988238646932959E-4</v>
      </c>
      <c r="K175" s="235">
        <f t="shared" si="15"/>
        <v>3.199517466171113E-4</v>
      </c>
      <c r="L175" s="235">
        <f t="shared" si="15"/>
        <v>3.1976936173834053E-4</v>
      </c>
      <c r="M175" s="235">
        <f t="shared" si="15"/>
        <v>3.1926037397158626E-4</v>
      </c>
      <c r="N175" s="235">
        <f t="shared" si="15"/>
        <v>3.1949634246701618E-4</v>
      </c>
      <c r="O175" s="235">
        <f t="shared" si="15"/>
        <v>3.1952480201462725E-4</v>
      </c>
      <c r="P175" s="235">
        <f t="shared" si="15"/>
        <v>3.1975825554116994E-4</v>
      </c>
      <c r="Q175" s="235">
        <f t="shared" si="15"/>
        <v>3.1944566638026598E-4</v>
      </c>
      <c r="R175" s="235">
        <f t="shared" si="15"/>
        <v>3.1952730021393992E-4</v>
      </c>
      <c r="S175" s="235">
        <f t="shared" si="15"/>
        <v>3.193770094133518E-4</v>
      </c>
      <c r="T175" s="235">
        <f t="shared" si="15"/>
        <v>3.2045725780022795E-4</v>
      </c>
      <c r="U175" s="235">
        <f t="shared" si="15"/>
        <v>3.1938264852259126E-4</v>
      </c>
      <c r="V175" s="235">
        <f t="shared" si="15"/>
        <v>3.1939673557856437E-4</v>
      </c>
      <c r="W175" s="235">
        <f t="shared" si="15"/>
        <v>3.193077384156181E-4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2.7340902223496259E-3</v>
      </c>
      <c r="C176" s="302">
        <f t="shared" si="16"/>
        <v>2.7274244283608177E-3</v>
      </c>
      <c r="D176" s="302">
        <f t="shared" si="16"/>
        <v>2.7256307605557166E-3</v>
      </c>
      <c r="E176" s="302">
        <f t="shared" si="16"/>
        <v>2.7518881154605457E-3</v>
      </c>
      <c r="F176" s="302">
        <f t="shared" si="16"/>
        <v>2.732921280254564E-3</v>
      </c>
      <c r="G176" s="302">
        <f t="shared" si="16"/>
        <v>2.7335433642670754E-3</v>
      </c>
      <c r="H176" s="302">
        <f t="shared" si="16"/>
        <v>2.645379255144627E-3</v>
      </c>
      <c r="I176" s="302">
        <f t="shared" si="16"/>
        <v>2.6534461207526608E-3</v>
      </c>
      <c r="J176" s="302">
        <f t="shared" si="16"/>
        <v>2.6928250321795362E-3</v>
      </c>
      <c r="K176" s="302">
        <f t="shared" si="16"/>
        <v>2.6241466888605536E-3</v>
      </c>
      <c r="L176" s="302">
        <f t="shared" si="16"/>
        <v>2.6414341331945849E-3</v>
      </c>
      <c r="M176" s="302">
        <f t="shared" si="16"/>
        <v>2.591999952040105E-3</v>
      </c>
      <c r="N176" s="302">
        <f t="shared" si="16"/>
        <v>2.6136337445796859E-3</v>
      </c>
      <c r="O176" s="302">
        <f t="shared" si="16"/>
        <v>2.618600505363263E-3</v>
      </c>
      <c r="P176" s="302">
        <f t="shared" si="16"/>
        <v>2.6523544903863162E-3</v>
      </c>
      <c r="Q176" s="302">
        <f t="shared" si="16"/>
        <v>2.6476309225726578E-3</v>
      </c>
      <c r="R176" s="302">
        <f t="shared" si="16"/>
        <v>2.6522980870130083E-3</v>
      </c>
      <c r="S176" s="302">
        <f t="shared" si="16"/>
        <v>2.6448810597924097E-3</v>
      </c>
      <c r="T176" s="302">
        <f t="shared" si="16"/>
        <v>2.8294928759362748E-3</v>
      </c>
      <c r="U176" s="302">
        <f t="shared" si="16"/>
        <v>2.7872127986667593E-3</v>
      </c>
      <c r="V176" s="302">
        <f t="shared" si="16"/>
        <v>2.8057569982552302E-3</v>
      </c>
      <c r="W176" s="302">
        <f t="shared" si="16"/>
        <v>2.7989236159302283E-3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0.84771071102529361</v>
      </c>
      <c r="C177" s="303">
        <f t="shared" si="17"/>
        <v>0.84823473813517469</v>
      </c>
      <c r="D177" s="303">
        <f t="shared" si="17"/>
        <v>0.84839477637532934</v>
      </c>
      <c r="E177" s="303">
        <f t="shared" si="17"/>
        <v>0.84386060622184922</v>
      </c>
      <c r="F177" s="303">
        <f t="shared" si="17"/>
        <v>0.84530390218603957</v>
      </c>
      <c r="G177" s="303">
        <f t="shared" si="17"/>
        <v>0.84562165103610731</v>
      </c>
      <c r="H177" s="303">
        <f t="shared" si="17"/>
        <v>0.85282713294398871</v>
      </c>
      <c r="I177" s="303">
        <f t="shared" si="17"/>
        <v>0.852561733205775</v>
      </c>
      <c r="J177" s="303">
        <f t="shared" si="17"/>
        <v>0.84894801949743348</v>
      </c>
      <c r="K177" s="303">
        <f t="shared" si="17"/>
        <v>0.85239332122801315</v>
      </c>
      <c r="L177" s="303">
        <f t="shared" si="17"/>
        <v>0.85105107755044307</v>
      </c>
      <c r="M177" s="303">
        <f t="shared" si="17"/>
        <v>0.85562562922152752</v>
      </c>
      <c r="N177" s="303">
        <f t="shared" si="17"/>
        <v>0.85453262093096427</v>
      </c>
      <c r="O177" s="303">
        <f t="shared" si="17"/>
        <v>0.85424779002644879</v>
      </c>
      <c r="P177" s="303">
        <f t="shared" si="17"/>
        <v>0.85277141831808723</v>
      </c>
      <c r="Q177" s="303">
        <f t="shared" si="17"/>
        <v>0.85253766092849137</v>
      </c>
      <c r="R177" s="303">
        <f t="shared" si="17"/>
        <v>0.85199239955462092</v>
      </c>
      <c r="S177" s="303">
        <f t="shared" si="17"/>
        <v>0.85281871519787156</v>
      </c>
      <c r="T177" s="303">
        <f t="shared" si="17"/>
        <v>0.85316184302989118</v>
      </c>
      <c r="U177" s="303">
        <f t="shared" si="17"/>
        <v>0.85383018867780558</v>
      </c>
      <c r="V177" s="303">
        <f t="shared" si="17"/>
        <v>0.8524595367207447</v>
      </c>
      <c r="W177" s="303">
        <f t="shared" si="17"/>
        <v>0.85393314298174539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9.2505346355200593E-2</v>
      </c>
      <c r="C178" s="303">
        <f t="shared" si="18"/>
        <v>9.2229210146660259E-2</v>
      </c>
      <c r="D178" s="303">
        <f t="shared" si="18"/>
        <v>9.2140421067878189E-2</v>
      </c>
      <c r="E178" s="303">
        <f t="shared" si="18"/>
        <v>9.3318776141156592E-2</v>
      </c>
      <c r="F178" s="303">
        <f t="shared" si="18"/>
        <v>9.2512538983878498E-2</v>
      </c>
      <c r="G178" s="303">
        <f t="shared" si="18"/>
        <v>9.2548804071135415E-2</v>
      </c>
      <c r="H178" s="303">
        <f t="shared" si="18"/>
        <v>8.9476393097178877E-2</v>
      </c>
      <c r="I178" s="303">
        <f t="shared" si="18"/>
        <v>8.9747429015718347E-2</v>
      </c>
      <c r="J178" s="303">
        <f t="shared" si="18"/>
        <v>9.1084066313164097E-2</v>
      </c>
      <c r="K178" s="303">
        <f t="shared" si="18"/>
        <v>8.8713769504429052E-2</v>
      </c>
      <c r="L178" s="303">
        <f t="shared" si="18"/>
        <v>8.9351515978249058E-2</v>
      </c>
      <c r="M178" s="303">
        <f t="shared" si="18"/>
        <v>8.7823919863127514E-2</v>
      </c>
      <c r="N178" s="303">
        <f t="shared" si="18"/>
        <v>8.8457268017943694E-2</v>
      </c>
      <c r="O178" s="303">
        <f t="shared" si="18"/>
        <v>8.8656717968309859E-2</v>
      </c>
      <c r="P178" s="303">
        <f t="shared" si="18"/>
        <v>8.9706138016445294E-2</v>
      </c>
      <c r="Q178" s="303">
        <f t="shared" si="18"/>
        <v>8.9497322607305446E-2</v>
      </c>
      <c r="R178" s="303">
        <f t="shared" si="18"/>
        <v>8.9698852709684182E-2</v>
      </c>
      <c r="S178" s="303">
        <f t="shared" si="18"/>
        <v>8.9460895027866805E-2</v>
      </c>
      <c r="T178" s="303">
        <f t="shared" si="18"/>
        <v>8.9426065410248473E-2</v>
      </c>
      <c r="U178" s="303">
        <f t="shared" si="18"/>
        <v>8.8897787362847092E-2</v>
      </c>
      <c r="V178" s="303">
        <f t="shared" si="18"/>
        <v>8.9475258391010268E-2</v>
      </c>
      <c r="W178" s="303">
        <f t="shared" si="18"/>
        <v>8.8808585048067892E-2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3.6435866986103488E-2</v>
      </c>
      <c r="C179" s="304">
        <f t="shared" si="19"/>
        <v>3.5624233149779833E-2</v>
      </c>
      <c r="D179" s="304">
        <f t="shared" si="19"/>
        <v>3.5497730403133802E-2</v>
      </c>
      <c r="E179" s="304">
        <f t="shared" si="19"/>
        <v>3.7258596475319483E-2</v>
      </c>
      <c r="F179" s="304">
        <f t="shared" si="19"/>
        <v>3.6276655116761869E-2</v>
      </c>
      <c r="G179" s="304">
        <f t="shared" si="19"/>
        <v>3.7287281810266942E-2</v>
      </c>
      <c r="H179" s="304">
        <f t="shared" si="19"/>
        <v>3.3331900961920041E-2</v>
      </c>
      <c r="I179" s="304">
        <f t="shared" si="19"/>
        <v>3.1716484073612557E-2</v>
      </c>
      <c r="J179" s="304">
        <f t="shared" si="19"/>
        <v>3.2882726420975165E-2</v>
      </c>
      <c r="K179" s="304">
        <f t="shared" si="19"/>
        <v>3.487474143024262E-2</v>
      </c>
      <c r="L179" s="304">
        <f t="shared" si="19"/>
        <v>3.4814973355798633E-2</v>
      </c>
      <c r="M179" s="304">
        <f t="shared" si="19"/>
        <v>3.0654005791788744E-2</v>
      </c>
      <c r="N179" s="304">
        <f t="shared" si="19"/>
        <v>3.3097399742065339E-2</v>
      </c>
      <c r="O179" s="304">
        <f t="shared" si="19"/>
        <v>3.3195866524365542E-2</v>
      </c>
      <c r="P179" s="304">
        <f t="shared" si="19"/>
        <v>3.4413984959318883E-2</v>
      </c>
      <c r="Q179" s="304">
        <f t="shared" si="19"/>
        <v>3.1670506721814609E-2</v>
      </c>
      <c r="R179" s="304">
        <f t="shared" si="19"/>
        <v>3.269062240778841E-2</v>
      </c>
      <c r="S179" s="304">
        <f t="shared" si="19"/>
        <v>3.1481871471992204E-2</v>
      </c>
      <c r="T179" s="304">
        <f t="shared" si="19"/>
        <v>3.2253373388550791E-2</v>
      </c>
      <c r="U179" s="304">
        <f t="shared" si="19"/>
        <v>3.1965888611291897E-2</v>
      </c>
      <c r="V179" s="304">
        <f t="shared" si="19"/>
        <v>3.1134663501848864E-2</v>
      </c>
      <c r="W179" s="304">
        <f t="shared" si="19"/>
        <v>3.1484498768530857E-2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5.6069479369097106E-2</v>
      </c>
      <c r="C180" s="304">
        <f t="shared" si="20"/>
        <v>5.6604976996880427E-2</v>
      </c>
      <c r="D180" s="304">
        <f t="shared" si="20"/>
        <v>5.6642690664744394E-2</v>
      </c>
      <c r="E180" s="304">
        <f t="shared" si="20"/>
        <v>5.6060179665837102E-2</v>
      </c>
      <c r="F180" s="304">
        <f t="shared" si="20"/>
        <v>5.6235883867116622E-2</v>
      </c>
      <c r="G180" s="304">
        <f t="shared" si="20"/>
        <v>5.5261522260868466E-2</v>
      </c>
      <c r="H180" s="304">
        <f t="shared" si="20"/>
        <v>5.6144492135258864E-2</v>
      </c>
      <c r="I180" s="304">
        <f t="shared" si="20"/>
        <v>5.803094494210579E-2</v>
      </c>
      <c r="J180" s="304">
        <f t="shared" si="20"/>
        <v>5.8201339892188952E-2</v>
      </c>
      <c r="K180" s="304">
        <f t="shared" si="20"/>
        <v>5.3839028074186467E-2</v>
      </c>
      <c r="L180" s="304">
        <f t="shared" si="20"/>
        <v>5.453654262245039E-2</v>
      </c>
      <c r="M180" s="304">
        <f t="shared" si="20"/>
        <v>5.7169914071338798E-2</v>
      </c>
      <c r="N180" s="304">
        <f t="shared" si="20"/>
        <v>5.5359868275878354E-2</v>
      </c>
      <c r="O180" s="304">
        <f t="shared" si="20"/>
        <v>5.5460851443944324E-2</v>
      </c>
      <c r="P180" s="304">
        <f t="shared" si="20"/>
        <v>5.5292153057126432E-2</v>
      </c>
      <c r="Q180" s="304">
        <f t="shared" si="20"/>
        <v>5.7826815885490837E-2</v>
      </c>
      <c r="R180" s="304">
        <f t="shared" si="20"/>
        <v>5.7008230301895779E-2</v>
      </c>
      <c r="S180" s="304">
        <f t="shared" si="20"/>
        <v>5.7979023555874573E-2</v>
      </c>
      <c r="T180" s="304">
        <f t="shared" si="20"/>
        <v>5.7172692021697682E-2</v>
      </c>
      <c r="U180" s="304">
        <f t="shared" si="20"/>
        <v>5.6931898751555236E-2</v>
      </c>
      <c r="V180" s="304">
        <f t="shared" si="20"/>
        <v>5.8340594889161448E-2</v>
      </c>
      <c r="W180" s="304">
        <f t="shared" si="20"/>
        <v>5.7324086279537036E-2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3.6878019067324658E-2</v>
      </c>
      <c r="C181" s="303">
        <f t="shared" si="21"/>
        <v>3.6643257985763289E-2</v>
      </c>
      <c r="D181" s="303">
        <f t="shared" si="21"/>
        <v>3.6575291532629201E-2</v>
      </c>
      <c r="E181" s="303">
        <f t="shared" si="21"/>
        <v>3.9875714239970148E-2</v>
      </c>
      <c r="F181" s="303">
        <f t="shared" si="21"/>
        <v>3.9264773289815605E-2</v>
      </c>
      <c r="G181" s="303">
        <f t="shared" si="21"/>
        <v>3.8905494526211538E-2</v>
      </c>
      <c r="H181" s="303">
        <f t="shared" si="21"/>
        <v>3.4918452686993812E-2</v>
      </c>
      <c r="I181" s="303">
        <f t="shared" si="21"/>
        <v>3.4914038986870843E-2</v>
      </c>
      <c r="J181" s="303">
        <f t="shared" si="21"/>
        <v>3.7124858811799201E-2</v>
      </c>
      <c r="K181" s="303">
        <f t="shared" si="21"/>
        <v>3.6114163055682977E-2</v>
      </c>
      <c r="L181" s="303">
        <f t="shared" si="21"/>
        <v>3.6812861716877386E-2</v>
      </c>
      <c r="M181" s="303">
        <f t="shared" si="21"/>
        <v>3.3847402816205893E-2</v>
      </c>
      <c r="N181" s="303">
        <f t="shared" si="21"/>
        <v>3.4270564885110454E-2</v>
      </c>
      <c r="O181" s="303">
        <f t="shared" si="21"/>
        <v>3.4349186336943102E-2</v>
      </c>
      <c r="P181" s="303">
        <f t="shared" si="21"/>
        <v>3.4967328166440721E-2</v>
      </c>
      <c r="Q181" s="303">
        <f t="shared" si="21"/>
        <v>3.5218183679286037E-2</v>
      </c>
      <c r="R181" s="303">
        <f t="shared" si="21"/>
        <v>3.5528587117621496E-2</v>
      </c>
      <c r="S181" s="303">
        <f t="shared" si="21"/>
        <v>3.495711339504258E-2</v>
      </c>
      <c r="T181" s="303">
        <f t="shared" si="21"/>
        <v>3.4782006294764155E-2</v>
      </c>
      <c r="U181" s="303">
        <f t="shared" si="21"/>
        <v>3.4580346029885849E-2</v>
      </c>
      <c r="V181" s="303">
        <f t="shared" si="21"/>
        <v>3.5203344459560748E-2</v>
      </c>
      <c r="W181" s="303">
        <f t="shared" si="21"/>
        <v>3.4345316596625174E-2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5.6222144136597726E-3</v>
      </c>
      <c r="C182" s="304">
        <f t="shared" si="22"/>
        <v>5.5125058472884356E-3</v>
      </c>
      <c r="D182" s="304">
        <f t="shared" si="22"/>
        <v>5.490504520805739E-3</v>
      </c>
      <c r="E182" s="304">
        <f t="shared" si="22"/>
        <v>5.781792039122503E-3</v>
      </c>
      <c r="F182" s="304">
        <f t="shared" si="22"/>
        <v>5.6119277212080985E-3</v>
      </c>
      <c r="G182" s="304">
        <f t="shared" si="22"/>
        <v>5.7659135050115787E-3</v>
      </c>
      <c r="H182" s="304">
        <f t="shared" si="22"/>
        <v>5.3520205182232333E-3</v>
      </c>
      <c r="I182" s="304">
        <f t="shared" si="22"/>
        <v>5.0975731699844937E-3</v>
      </c>
      <c r="J182" s="304">
        <f t="shared" si="22"/>
        <v>5.1803737964911259E-3</v>
      </c>
      <c r="K182" s="304">
        <f t="shared" si="22"/>
        <v>5.6166154140851196E-3</v>
      </c>
      <c r="L182" s="304">
        <f t="shared" si="22"/>
        <v>5.5824868241156804E-3</v>
      </c>
      <c r="M182" s="304">
        <f t="shared" si="22"/>
        <v>5.0945850078449127E-3</v>
      </c>
      <c r="N182" s="304">
        <f t="shared" si="22"/>
        <v>5.3989050953648296E-3</v>
      </c>
      <c r="O182" s="304">
        <f t="shared" si="22"/>
        <v>5.4038390881722903E-3</v>
      </c>
      <c r="P182" s="304">
        <f t="shared" si="22"/>
        <v>5.5033598414384616E-3</v>
      </c>
      <c r="Q182" s="304">
        <f t="shared" si="22"/>
        <v>5.0873598508470608E-3</v>
      </c>
      <c r="R182" s="304">
        <f t="shared" si="22"/>
        <v>5.2457423496423865E-3</v>
      </c>
      <c r="S182" s="304">
        <f t="shared" si="22"/>
        <v>5.0787114831241792E-3</v>
      </c>
      <c r="T182" s="304">
        <f t="shared" si="22"/>
        <v>5.2429083566360585E-3</v>
      </c>
      <c r="U182" s="304">
        <f t="shared" si="22"/>
        <v>5.2073229129063914E-3</v>
      </c>
      <c r="V182" s="304">
        <f t="shared" si="22"/>
        <v>5.034940731964148E-3</v>
      </c>
      <c r="W182" s="304">
        <f t="shared" si="22"/>
        <v>5.108994094992241E-3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2.2345559413495149E-2</v>
      </c>
      <c r="C183" s="304">
        <f t="shared" si="23"/>
        <v>2.2081761463508005E-2</v>
      </c>
      <c r="D183" s="304">
        <f t="shared" si="23"/>
        <v>2.2004747882625058E-2</v>
      </c>
      <c r="E183" s="304">
        <f t="shared" si="23"/>
        <v>2.5350065258347557E-2</v>
      </c>
      <c r="F183" s="304">
        <f t="shared" si="23"/>
        <v>2.4701052731188479E-2</v>
      </c>
      <c r="G183" s="304">
        <f t="shared" si="23"/>
        <v>2.4371184976667466E-2</v>
      </c>
      <c r="H183" s="304">
        <f t="shared" si="23"/>
        <v>2.032493184354154E-2</v>
      </c>
      <c r="I183" s="304">
        <f t="shared" si="23"/>
        <v>2.0263571702934195E-2</v>
      </c>
      <c r="J183" s="304">
        <f t="shared" si="23"/>
        <v>2.2475358816665778E-2</v>
      </c>
      <c r="K183" s="304">
        <f t="shared" si="23"/>
        <v>2.156565778633257E-2</v>
      </c>
      <c r="L183" s="304">
        <f t="shared" si="23"/>
        <v>2.2261818198680221E-2</v>
      </c>
      <c r="M183" s="304">
        <f t="shared" si="23"/>
        <v>1.9199670350483405E-2</v>
      </c>
      <c r="N183" s="304">
        <f t="shared" si="23"/>
        <v>1.9681505744753785E-2</v>
      </c>
      <c r="O183" s="304">
        <f t="shared" si="23"/>
        <v>1.9767151945608373E-2</v>
      </c>
      <c r="P183" s="304">
        <f t="shared" si="23"/>
        <v>2.0386082759594797E-2</v>
      </c>
      <c r="Q183" s="304">
        <f t="shared" si="23"/>
        <v>2.0550376257496537E-2</v>
      </c>
      <c r="R183" s="304">
        <f t="shared" si="23"/>
        <v>2.0896688059269829E-2</v>
      </c>
      <c r="S183" s="304">
        <f t="shared" si="23"/>
        <v>2.0290075938771423E-2</v>
      </c>
      <c r="T183" s="304">
        <f t="shared" si="23"/>
        <v>2.0101056587722845E-2</v>
      </c>
      <c r="U183" s="304">
        <f t="shared" si="23"/>
        <v>1.9942098320606658E-2</v>
      </c>
      <c r="V183" s="304">
        <f t="shared" si="23"/>
        <v>2.0525227165890253E-2</v>
      </c>
      <c r="W183" s="304">
        <f t="shared" si="23"/>
        <v>1.9686564099603385E-2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8.9102452401697303E-3</v>
      </c>
      <c r="C184" s="305">
        <f t="shared" si="24"/>
        <v>9.0489906749668496E-3</v>
      </c>
      <c r="D184" s="305">
        <f t="shared" si="24"/>
        <v>9.0800391291984087E-3</v>
      </c>
      <c r="E184" s="305">
        <f t="shared" si="24"/>
        <v>8.7438569425000931E-3</v>
      </c>
      <c r="F184" s="305">
        <f t="shared" si="24"/>
        <v>8.9517928374190352E-3</v>
      </c>
      <c r="G184" s="305">
        <f t="shared" si="24"/>
        <v>8.768396044532497E-3</v>
      </c>
      <c r="H184" s="305">
        <f t="shared" si="24"/>
        <v>9.2415003252290327E-3</v>
      </c>
      <c r="I184" s="305">
        <f t="shared" si="24"/>
        <v>9.5528941139521525E-3</v>
      </c>
      <c r="J184" s="305">
        <f t="shared" si="24"/>
        <v>9.4691261986423001E-3</v>
      </c>
      <c r="K184" s="305">
        <f t="shared" si="24"/>
        <v>8.9318898552652928E-3</v>
      </c>
      <c r="L184" s="305">
        <f t="shared" si="24"/>
        <v>8.9685566940814806E-3</v>
      </c>
      <c r="M184" s="305">
        <f t="shared" si="24"/>
        <v>9.5531474578775775E-3</v>
      </c>
      <c r="N184" s="305">
        <f t="shared" si="24"/>
        <v>9.1901540449918408E-3</v>
      </c>
      <c r="O184" s="305">
        <f t="shared" si="24"/>
        <v>9.1781953031624362E-3</v>
      </c>
      <c r="P184" s="305">
        <f t="shared" si="24"/>
        <v>9.0778855654074647E-3</v>
      </c>
      <c r="Q184" s="305">
        <f t="shared" si="24"/>
        <v>9.5804475709424363E-3</v>
      </c>
      <c r="R184" s="305">
        <f t="shared" si="24"/>
        <v>9.3861567087092819E-3</v>
      </c>
      <c r="S184" s="305">
        <f t="shared" si="24"/>
        <v>9.5883259731469796E-3</v>
      </c>
      <c r="T184" s="305">
        <f t="shared" si="24"/>
        <v>9.4380413504052511E-3</v>
      </c>
      <c r="U184" s="305">
        <f t="shared" si="24"/>
        <v>9.4309247963727996E-3</v>
      </c>
      <c r="V184" s="305">
        <f t="shared" si="24"/>
        <v>9.6431765617063497E-3</v>
      </c>
      <c r="W184" s="305">
        <f t="shared" si="24"/>
        <v>9.5497584020295557E-3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</v>
      </c>
      <c r="D187" s="234">
        <f t="shared" si="25"/>
        <v>1</v>
      </c>
      <c r="E187" s="234">
        <f t="shared" si="25"/>
        <v>1.0000000000000002</v>
      </c>
      <c r="F187" s="234">
        <f t="shared" si="25"/>
        <v>1.0000000000000002</v>
      </c>
      <c r="G187" s="234">
        <f t="shared" si="25"/>
        <v>0.99999999999999989</v>
      </c>
      <c r="H187" s="234">
        <f t="shared" si="25"/>
        <v>1</v>
      </c>
      <c r="I187" s="234">
        <f t="shared" si="25"/>
        <v>0.99999999999999989</v>
      </c>
      <c r="J187" s="234">
        <f t="shared" si="25"/>
        <v>1</v>
      </c>
      <c r="K187" s="234">
        <f t="shared" si="25"/>
        <v>1</v>
      </c>
      <c r="L187" s="234">
        <f t="shared" si="25"/>
        <v>1</v>
      </c>
      <c r="M187" s="234">
        <f t="shared" si="25"/>
        <v>0.99999999999999978</v>
      </c>
      <c r="N187" s="234">
        <f t="shared" si="25"/>
        <v>1.0000000000000002</v>
      </c>
      <c r="O187" s="234">
        <f t="shared" si="25"/>
        <v>1</v>
      </c>
      <c r="P187" s="234">
        <f t="shared" si="25"/>
        <v>1</v>
      </c>
      <c r="Q187" s="234">
        <f t="shared" si="25"/>
        <v>1</v>
      </c>
      <c r="R187" s="234">
        <f t="shared" si="25"/>
        <v>0.99999999999999989</v>
      </c>
      <c r="S187" s="234">
        <f t="shared" si="25"/>
        <v>1</v>
      </c>
      <c r="T187" s="234">
        <f t="shared" si="25"/>
        <v>1</v>
      </c>
      <c r="U187" s="234">
        <f t="shared" si="25"/>
        <v>1</v>
      </c>
      <c r="V187" s="234">
        <f t="shared" si="25"/>
        <v>1</v>
      </c>
      <c r="W187" s="234">
        <f t="shared" si="25"/>
        <v>0.99999999999999978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1.4563950182942681E-3</v>
      </c>
      <c r="C188" s="301">
        <f t="shared" si="26"/>
        <v>1.454251367635677E-3</v>
      </c>
      <c r="D188" s="301">
        <f t="shared" si="26"/>
        <v>1.4537958710471811E-3</v>
      </c>
      <c r="E188" s="301">
        <f t="shared" si="26"/>
        <v>1.4618282392083036E-3</v>
      </c>
      <c r="F188" s="301">
        <f t="shared" si="26"/>
        <v>1.4606691089734877E-3</v>
      </c>
      <c r="G188" s="301">
        <f t="shared" si="26"/>
        <v>1.4630918840856609E-3</v>
      </c>
      <c r="H188" s="301">
        <f t="shared" si="26"/>
        <v>1.4451036270910851E-3</v>
      </c>
      <c r="I188" s="301">
        <f t="shared" si="26"/>
        <v>1.4404137565219772E-3</v>
      </c>
      <c r="J188" s="301">
        <f t="shared" si="26"/>
        <v>1.4490675463137729E-3</v>
      </c>
      <c r="K188" s="301">
        <f t="shared" si="26"/>
        <v>1.4561214249922928E-3</v>
      </c>
      <c r="L188" s="301">
        <f t="shared" si="26"/>
        <v>1.4479751969028302E-3</v>
      </c>
      <c r="M188" s="301">
        <f t="shared" si="26"/>
        <v>1.4391255088338087E-3</v>
      </c>
      <c r="N188" s="301">
        <f t="shared" si="26"/>
        <v>1.4443871646821723E-3</v>
      </c>
      <c r="O188" s="301">
        <f t="shared" si="26"/>
        <v>1.4448034510015399E-3</v>
      </c>
      <c r="P188" s="301">
        <f t="shared" si="26"/>
        <v>1.4469238849007515E-3</v>
      </c>
      <c r="Q188" s="301">
        <f t="shared" si="26"/>
        <v>1.4400138579185662E-3</v>
      </c>
      <c r="R188" s="301">
        <f t="shared" si="26"/>
        <v>1.4418842505523298E-3</v>
      </c>
      <c r="S188" s="301">
        <f t="shared" si="26"/>
        <v>1.4384533398124851E-3</v>
      </c>
      <c r="T188" s="301">
        <f t="shared" si="26"/>
        <v>1.4387042339720365E-3</v>
      </c>
      <c r="U188" s="301">
        <f t="shared" si="26"/>
        <v>1.4381596965899772E-3</v>
      </c>
      <c r="V188" s="301">
        <f t="shared" si="26"/>
        <v>1.4389577219691104E-3</v>
      </c>
      <c r="W188" s="301">
        <f t="shared" si="26"/>
        <v>1.4386751435976023E-3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1.9662363689874497E-4</v>
      </c>
      <c r="C189" s="235">
        <f t="shared" si="27"/>
        <v>1.9633422888550825E-4</v>
      </c>
      <c r="D189" s="235">
        <f t="shared" si="27"/>
        <v>1.9627273362172321E-4</v>
      </c>
      <c r="E189" s="235">
        <f t="shared" si="27"/>
        <v>1.9735716018245058E-4</v>
      </c>
      <c r="F189" s="235">
        <f t="shared" si="27"/>
        <v>1.9720066939557914E-4</v>
      </c>
      <c r="G189" s="235">
        <f t="shared" si="27"/>
        <v>1.9752776118589656E-4</v>
      </c>
      <c r="H189" s="235">
        <f t="shared" si="27"/>
        <v>1.9509921915759063E-4</v>
      </c>
      <c r="I189" s="235">
        <f t="shared" si="27"/>
        <v>1.9446605343242755E-4</v>
      </c>
      <c r="J189" s="235">
        <f t="shared" si="27"/>
        <v>1.956343763121727E-4</v>
      </c>
      <c r="K189" s="235">
        <f t="shared" si="27"/>
        <v>1.9658669986628472E-4</v>
      </c>
      <c r="L189" s="235">
        <f t="shared" si="27"/>
        <v>1.9548690140924752E-4</v>
      </c>
      <c r="M189" s="235">
        <f t="shared" si="27"/>
        <v>1.9429213087536547E-4</v>
      </c>
      <c r="N189" s="235">
        <f t="shared" si="27"/>
        <v>1.9500249166074256E-4</v>
      </c>
      <c r="O189" s="235">
        <f t="shared" si="27"/>
        <v>1.950586932606362E-4</v>
      </c>
      <c r="P189" s="235">
        <f t="shared" si="27"/>
        <v>1.953449668470117E-4</v>
      </c>
      <c r="Q189" s="235">
        <f t="shared" si="27"/>
        <v>1.9441206429019218E-4</v>
      </c>
      <c r="R189" s="235">
        <f t="shared" si="27"/>
        <v>1.9466458053575726E-4</v>
      </c>
      <c r="S189" s="235">
        <f t="shared" si="27"/>
        <v>1.9420138329938306E-4</v>
      </c>
      <c r="T189" s="235">
        <f t="shared" si="27"/>
        <v>1.9423525578693472E-4</v>
      </c>
      <c r="U189" s="235">
        <f t="shared" si="27"/>
        <v>1.9416173938572291E-4</v>
      </c>
      <c r="V189" s="235">
        <f t="shared" si="27"/>
        <v>1.9426947846091307E-4</v>
      </c>
      <c r="W189" s="235">
        <f t="shared" si="27"/>
        <v>1.9423132838046323E-4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2.5312215052736453E-2</v>
      </c>
      <c r="C190" s="235">
        <f t="shared" si="28"/>
        <v>2.527495830179553E-2</v>
      </c>
      <c r="D190" s="235">
        <f t="shared" si="28"/>
        <v>2.5267041749308758E-2</v>
      </c>
      <c r="E190" s="235">
        <f t="shared" si="28"/>
        <v>2.5406644692001611E-2</v>
      </c>
      <c r="F190" s="235">
        <f t="shared" si="28"/>
        <v>2.5386498953098892E-2</v>
      </c>
      <c r="G190" s="235">
        <f t="shared" si="28"/>
        <v>2.542860690038886E-2</v>
      </c>
      <c r="H190" s="235">
        <f t="shared" si="28"/>
        <v>2.5115970133748555E-2</v>
      </c>
      <c r="I190" s="235">
        <f t="shared" si="28"/>
        <v>2.5034459959020133E-2</v>
      </c>
      <c r="J190" s="235">
        <f t="shared" si="28"/>
        <v>2.5184863239366192E-2</v>
      </c>
      <c r="K190" s="235">
        <f t="shared" si="28"/>
        <v>2.5307459988066789E-2</v>
      </c>
      <c r="L190" s="235">
        <f t="shared" si="28"/>
        <v>2.516587815437538E-2</v>
      </c>
      <c r="M190" s="235">
        <f t="shared" si="28"/>
        <v>2.5012070152604624E-2</v>
      </c>
      <c r="N190" s="235">
        <f t="shared" si="28"/>
        <v>2.510351798282533E-2</v>
      </c>
      <c r="O190" s="235">
        <f t="shared" si="28"/>
        <v>2.5110753058959902E-2</v>
      </c>
      <c r="P190" s="235">
        <f t="shared" si="28"/>
        <v>2.5147606301512755E-2</v>
      </c>
      <c r="Q190" s="235">
        <f t="shared" si="28"/>
        <v>2.5027509702172442E-2</v>
      </c>
      <c r="R190" s="235">
        <f t="shared" si="28"/>
        <v>2.5060017215576567E-2</v>
      </c>
      <c r="S190" s="235">
        <f t="shared" si="28"/>
        <v>2.5000387822875555E-2</v>
      </c>
      <c r="T190" s="235">
        <f t="shared" si="28"/>
        <v>2.5004748375364576E-2</v>
      </c>
      <c r="U190" s="235">
        <f t="shared" si="28"/>
        <v>2.4957434494779468E-2</v>
      </c>
      <c r="V190" s="235">
        <f t="shared" si="28"/>
        <v>2.5009154008873765E-2</v>
      </c>
      <c r="W190" s="235">
        <f t="shared" si="28"/>
        <v>2.5004242783266004E-2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4.8094532503104194E-4</v>
      </c>
      <c r="C191" s="235">
        <f t="shared" si="29"/>
        <v>4.802374272767937E-4</v>
      </c>
      <c r="D191" s="235">
        <f t="shared" si="29"/>
        <v>4.8008700863895638E-4</v>
      </c>
      <c r="E191" s="235">
        <f t="shared" si="29"/>
        <v>4.8273953756654389E-4</v>
      </c>
      <c r="F191" s="235">
        <f t="shared" si="29"/>
        <v>4.8235675799058108E-4</v>
      </c>
      <c r="G191" s="235">
        <f t="shared" si="29"/>
        <v>4.8315683101277947E-4</v>
      </c>
      <c r="H191" s="235">
        <f t="shared" si="29"/>
        <v>4.7721656892843749E-4</v>
      </c>
      <c r="I191" s="235">
        <f t="shared" si="29"/>
        <v>4.7566783297639141E-4</v>
      </c>
      <c r="J191" s="235">
        <f t="shared" si="29"/>
        <v>4.7852557396828256E-4</v>
      </c>
      <c r="K191" s="235">
        <f t="shared" si="29"/>
        <v>4.8085497631527999E-4</v>
      </c>
      <c r="L191" s="235">
        <f t="shared" si="29"/>
        <v>4.7816484742370212E-4</v>
      </c>
      <c r="M191" s="235">
        <f t="shared" si="29"/>
        <v>4.752424149439727E-4</v>
      </c>
      <c r="N191" s="235">
        <f t="shared" si="29"/>
        <v>4.7697997154805722E-4</v>
      </c>
      <c r="O191" s="235">
        <f t="shared" si="29"/>
        <v>4.7711744177877008E-4</v>
      </c>
      <c r="P191" s="235">
        <f t="shared" si="29"/>
        <v>4.7781767266259875E-4</v>
      </c>
      <c r="Q191" s="235">
        <f t="shared" si="29"/>
        <v>4.7553577446109749E-4</v>
      </c>
      <c r="R191" s="235">
        <f t="shared" si="29"/>
        <v>4.7615343421815654E-4</v>
      </c>
      <c r="S191" s="235">
        <f t="shared" si="29"/>
        <v>4.7502044456892002E-4</v>
      </c>
      <c r="T191" s="235">
        <f t="shared" si="29"/>
        <v>4.75103297346908E-4</v>
      </c>
      <c r="U191" s="235">
        <f t="shared" si="29"/>
        <v>4.7492347476792612E-4</v>
      </c>
      <c r="V191" s="235">
        <f t="shared" si="29"/>
        <v>4.7518700668785797E-4</v>
      </c>
      <c r="W191" s="235">
        <f t="shared" si="29"/>
        <v>4.7509369083259577E-4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3.797186146579997E-3</v>
      </c>
      <c r="C192" s="302">
        <f t="shared" si="30"/>
        <v>3.8064497773217898E-3</v>
      </c>
      <c r="D192" s="302">
        <f t="shared" si="30"/>
        <v>3.8095579153944771E-3</v>
      </c>
      <c r="E192" s="302">
        <f t="shared" si="30"/>
        <v>3.6850515528449161E-3</v>
      </c>
      <c r="F192" s="302">
        <f t="shared" si="30"/>
        <v>3.7060267060298603E-3</v>
      </c>
      <c r="G192" s="302">
        <f t="shared" si="30"/>
        <v>3.7175692810924163E-3</v>
      </c>
      <c r="H192" s="302">
        <f t="shared" si="30"/>
        <v>3.8514303243854259E-3</v>
      </c>
      <c r="I192" s="302">
        <f t="shared" si="30"/>
        <v>3.8561356419497322E-3</v>
      </c>
      <c r="J192" s="302">
        <f t="shared" si="30"/>
        <v>3.7785913864144833E-3</v>
      </c>
      <c r="K192" s="302">
        <f t="shared" si="30"/>
        <v>3.7943543059911749E-3</v>
      </c>
      <c r="L192" s="302">
        <f t="shared" si="30"/>
        <v>3.7756220744870812E-3</v>
      </c>
      <c r="M192" s="302">
        <f t="shared" si="30"/>
        <v>3.8757352022981756E-3</v>
      </c>
      <c r="N192" s="302">
        <f t="shared" si="30"/>
        <v>3.8661726054295188E-3</v>
      </c>
      <c r="O192" s="302">
        <f t="shared" si="30"/>
        <v>3.8632826836690428E-3</v>
      </c>
      <c r="P192" s="302">
        <f t="shared" si="30"/>
        <v>3.8507788615925486E-3</v>
      </c>
      <c r="Q192" s="302">
        <f t="shared" si="30"/>
        <v>3.8444138614977244E-3</v>
      </c>
      <c r="R192" s="302">
        <f t="shared" si="30"/>
        <v>3.8315010541666544E-3</v>
      </c>
      <c r="S192" s="302">
        <f t="shared" si="30"/>
        <v>3.8527380071573594E-3</v>
      </c>
      <c r="T192" s="302">
        <f t="shared" si="30"/>
        <v>4.1300074431839346E-3</v>
      </c>
      <c r="U192" s="302">
        <f t="shared" si="30"/>
        <v>4.0951609328138813E-3</v>
      </c>
      <c r="V192" s="302">
        <f t="shared" si="30"/>
        <v>4.0745535599727651E-3</v>
      </c>
      <c r="W192" s="302">
        <f t="shared" si="30"/>
        <v>4.125557258665335E-3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0.22059708958101398</v>
      </c>
      <c r="C193" s="303">
        <f t="shared" si="31"/>
        <v>0.22101399060211788</v>
      </c>
      <c r="D193" s="303">
        <f t="shared" si="31"/>
        <v>0.22112693682939355</v>
      </c>
      <c r="E193" s="303">
        <f t="shared" si="31"/>
        <v>0.21456838308037682</v>
      </c>
      <c r="F193" s="303">
        <f t="shared" si="31"/>
        <v>0.21541003001630146</v>
      </c>
      <c r="G193" s="303">
        <f t="shared" si="31"/>
        <v>0.21611644395763363</v>
      </c>
      <c r="H193" s="303">
        <f t="shared" si="31"/>
        <v>0.22367964748623281</v>
      </c>
      <c r="I193" s="303">
        <f t="shared" si="31"/>
        <v>0.22394838948354384</v>
      </c>
      <c r="J193" s="303">
        <f t="shared" si="31"/>
        <v>0.21945632589697456</v>
      </c>
      <c r="K193" s="303">
        <f t="shared" si="31"/>
        <v>0.2202544568998677</v>
      </c>
      <c r="L193" s="303">
        <f t="shared" si="31"/>
        <v>0.21929794151954055</v>
      </c>
      <c r="M193" s="303">
        <f t="shared" si="31"/>
        <v>0.22548404875862657</v>
      </c>
      <c r="N193" s="303">
        <f t="shared" si="31"/>
        <v>0.2246745763764541</v>
      </c>
      <c r="O193" s="303">
        <f t="shared" si="31"/>
        <v>0.22458605615026225</v>
      </c>
      <c r="P193" s="303">
        <f t="shared" si="31"/>
        <v>0.22362639893603481</v>
      </c>
      <c r="Q193" s="303">
        <f t="shared" si="31"/>
        <v>0.22313445259391254</v>
      </c>
      <c r="R193" s="303">
        <f t="shared" si="31"/>
        <v>0.22249353919124407</v>
      </c>
      <c r="S193" s="303">
        <f t="shared" si="31"/>
        <v>0.22375897723119356</v>
      </c>
      <c r="T193" s="303">
        <f t="shared" si="31"/>
        <v>0.22412497354935443</v>
      </c>
      <c r="U193" s="303">
        <f t="shared" si="31"/>
        <v>0.22427233067438238</v>
      </c>
      <c r="V193" s="303">
        <f t="shared" si="31"/>
        <v>0.22310886978501235</v>
      </c>
      <c r="W193" s="303">
        <f t="shared" si="31"/>
        <v>0.22476589919087461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8.6888450561901073E-2</v>
      </c>
      <c r="C194" s="304">
        <f t="shared" si="32"/>
        <v>8.5368333069891361E-2</v>
      </c>
      <c r="D194" s="304">
        <f t="shared" si="32"/>
        <v>8.5190671992458361E-2</v>
      </c>
      <c r="E194" s="304">
        <f t="shared" si="32"/>
        <v>8.5668898930487444E-2</v>
      </c>
      <c r="F194" s="304">
        <f t="shared" si="32"/>
        <v>8.4468067284959494E-2</v>
      </c>
      <c r="G194" s="304">
        <f t="shared" si="32"/>
        <v>8.7071840966061048E-2</v>
      </c>
      <c r="H194" s="304">
        <f t="shared" si="32"/>
        <v>8.3325529775332016E-2</v>
      </c>
      <c r="I194" s="304">
        <f t="shared" si="32"/>
        <v>7.9142718696955772E-2</v>
      </c>
      <c r="J194" s="304">
        <f t="shared" si="32"/>
        <v>7.9227054938582883E-2</v>
      </c>
      <c r="K194" s="304">
        <f t="shared" si="32"/>
        <v>8.658540017125424E-2</v>
      </c>
      <c r="L194" s="304">
        <f t="shared" si="32"/>
        <v>8.544736938590787E-2</v>
      </c>
      <c r="M194" s="304">
        <f t="shared" si="32"/>
        <v>7.8702810662233724E-2</v>
      </c>
      <c r="N194" s="304">
        <f t="shared" si="32"/>
        <v>8.4064819464040666E-2</v>
      </c>
      <c r="O194" s="304">
        <f t="shared" si="32"/>
        <v>8.4092090413979192E-2</v>
      </c>
      <c r="P194" s="304">
        <f t="shared" si="32"/>
        <v>8.5789843367022514E-2</v>
      </c>
      <c r="Q194" s="304">
        <f t="shared" si="32"/>
        <v>7.8960811059694075E-2</v>
      </c>
      <c r="R194" s="304">
        <f t="shared" si="32"/>
        <v>8.1087461635818259E-2</v>
      </c>
      <c r="S194" s="304">
        <f t="shared" si="32"/>
        <v>7.8742241061891594E-2</v>
      </c>
      <c r="T194" s="304">
        <f t="shared" si="32"/>
        <v>8.0835340618239396E-2</v>
      </c>
      <c r="U194" s="304">
        <f t="shared" si="32"/>
        <v>8.064390074941595E-2</v>
      </c>
      <c r="V194" s="304">
        <f t="shared" si="32"/>
        <v>7.7635088290866405E-2</v>
      </c>
      <c r="W194" s="304">
        <f t="shared" si="32"/>
        <v>7.9684207021793796E-2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0.13370863901911295</v>
      </c>
      <c r="C195" s="304">
        <f t="shared" si="33"/>
        <v>0.1356456575322266</v>
      </c>
      <c r="D195" s="304">
        <f t="shared" si="33"/>
        <v>0.13593626483693527</v>
      </c>
      <c r="E195" s="304">
        <f t="shared" si="33"/>
        <v>0.12889948414988939</v>
      </c>
      <c r="F195" s="304">
        <f t="shared" si="33"/>
        <v>0.13094196273134195</v>
      </c>
      <c r="G195" s="304">
        <f t="shared" si="33"/>
        <v>0.12904460299157258</v>
      </c>
      <c r="H195" s="304">
        <f t="shared" si="33"/>
        <v>0.14035411771090073</v>
      </c>
      <c r="I195" s="304">
        <f t="shared" si="33"/>
        <v>0.14480567078658818</v>
      </c>
      <c r="J195" s="304">
        <f t="shared" si="33"/>
        <v>0.14022927095839163</v>
      </c>
      <c r="K195" s="304">
        <f t="shared" si="33"/>
        <v>0.13366905672861346</v>
      </c>
      <c r="L195" s="304">
        <f t="shared" si="33"/>
        <v>0.13385057213363277</v>
      </c>
      <c r="M195" s="304">
        <f t="shared" si="33"/>
        <v>0.14678123809639279</v>
      </c>
      <c r="N195" s="304">
        <f t="shared" si="33"/>
        <v>0.14060975691241351</v>
      </c>
      <c r="O195" s="304">
        <f t="shared" si="33"/>
        <v>0.14049396573628303</v>
      </c>
      <c r="P195" s="304">
        <f t="shared" si="33"/>
        <v>0.13783655556901239</v>
      </c>
      <c r="Q195" s="304">
        <f t="shared" si="33"/>
        <v>0.14417364153421855</v>
      </c>
      <c r="R195" s="304">
        <f t="shared" si="33"/>
        <v>0.14140607755542578</v>
      </c>
      <c r="S195" s="304">
        <f t="shared" si="33"/>
        <v>0.14501673616930205</v>
      </c>
      <c r="T195" s="304">
        <f t="shared" si="33"/>
        <v>0.14328963293111502</v>
      </c>
      <c r="U195" s="304">
        <f t="shared" si="33"/>
        <v>0.14362842992496649</v>
      </c>
      <c r="V195" s="304">
        <f t="shared" si="33"/>
        <v>0.14547378149414592</v>
      </c>
      <c r="W195" s="304">
        <f t="shared" si="33"/>
        <v>0.1450816921690809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0.43553364183691673</v>
      </c>
      <c r="C196" s="303">
        <f t="shared" si="34"/>
        <v>0.43635674616867298</v>
      </c>
      <c r="D196" s="303">
        <f t="shared" si="34"/>
        <v>0.43657974041483705</v>
      </c>
      <c r="E196" s="303">
        <f t="shared" si="34"/>
        <v>0.42363092588188994</v>
      </c>
      <c r="F196" s="303">
        <f t="shared" si="34"/>
        <v>0.42529262303229365</v>
      </c>
      <c r="G196" s="303">
        <f t="shared" si="34"/>
        <v>0.42668732428196626</v>
      </c>
      <c r="H196" s="303">
        <f t="shared" si="34"/>
        <v>0.44161965898783662</v>
      </c>
      <c r="I196" s="303">
        <f t="shared" si="34"/>
        <v>0.44215024704330835</v>
      </c>
      <c r="J196" s="303">
        <f t="shared" si="34"/>
        <v>0.43328138654774362</v>
      </c>
      <c r="K196" s="303">
        <f t="shared" si="34"/>
        <v>0.43485716845408362</v>
      </c>
      <c r="L196" s="303">
        <f t="shared" si="34"/>
        <v>0.43296868194749322</v>
      </c>
      <c r="M196" s="303">
        <f t="shared" si="34"/>
        <v>0.44518216046504766</v>
      </c>
      <c r="N196" s="303">
        <f t="shared" si="34"/>
        <v>0.44358398682076472</v>
      </c>
      <c r="O196" s="303">
        <f t="shared" si="34"/>
        <v>0.4434092178038081</v>
      </c>
      <c r="P196" s="303">
        <f t="shared" si="34"/>
        <v>0.44151452824910292</v>
      </c>
      <c r="Q196" s="303">
        <f t="shared" si="34"/>
        <v>0.44054325894369234</v>
      </c>
      <c r="R196" s="303">
        <f t="shared" si="34"/>
        <v>0.43927787802277252</v>
      </c>
      <c r="S196" s="303">
        <f t="shared" si="34"/>
        <v>0.44177628287074655</v>
      </c>
      <c r="T196" s="303">
        <f t="shared" si="34"/>
        <v>0.44249888401498766</v>
      </c>
      <c r="U196" s="303">
        <f t="shared" si="34"/>
        <v>0.44278981707052339</v>
      </c>
      <c r="V196" s="303">
        <f t="shared" si="34"/>
        <v>0.44049274978262465</v>
      </c>
      <c r="W196" s="303">
        <f t="shared" si="34"/>
        <v>0.44376428909956145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0.17154733717778237</v>
      </c>
      <c r="C197" s="304">
        <f t="shared" si="35"/>
        <v>0.16854610851890736</v>
      </c>
      <c r="D197" s="304">
        <f t="shared" si="35"/>
        <v>0.16819534516017914</v>
      </c>
      <c r="E197" s="304">
        <f t="shared" si="35"/>
        <v>0.16913952769830751</v>
      </c>
      <c r="F197" s="304">
        <f t="shared" si="35"/>
        <v>0.16676867783440774</v>
      </c>
      <c r="G197" s="304">
        <f t="shared" si="35"/>
        <v>0.17190941217502487</v>
      </c>
      <c r="H197" s="304">
        <f t="shared" si="35"/>
        <v>0.16451292041055202</v>
      </c>
      <c r="I197" s="304">
        <f t="shared" si="35"/>
        <v>0.15625462948957441</v>
      </c>
      <c r="J197" s="304">
        <f t="shared" si="35"/>
        <v>0.15642113789874904</v>
      </c>
      <c r="K197" s="304">
        <f t="shared" si="35"/>
        <v>0.17094901269150195</v>
      </c>
      <c r="L197" s="304">
        <f t="shared" si="35"/>
        <v>0.16870215307333639</v>
      </c>
      <c r="M197" s="304">
        <f t="shared" si="35"/>
        <v>0.15538610149222082</v>
      </c>
      <c r="N197" s="304">
        <f t="shared" si="35"/>
        <v>0.16597252956091452</v>
      </c>
      <c r="O197" s="304">
        <f t="shared" si="35"/>
        <v>0.16602637168623752</v>
      </c>
      <c r="P197" s="304">
        <f t="shared" si="35"/>
        <v>0.16937831312836046</v>
      </c>
      <c r="Q197" s="304">
        <f t="shared" si="35"/>
        <v>0.15589548197822223</v>
      </c>
      <c r="R197" s="304">
        <f t="shared" si="35"/>
        <v>0.16009421312237815</v>
      </c>
      <c r="S197" s="304">
        <f t="shared" si="35"/>
        <v>0.15546395050462036</v>
      </c>
      <c r="T197" s="304">
        <f t="shared" si="35"/>
        <v>0.15959644053082531</v>
      </c>
      <c r="U197" s="304">
        <f t="shared" si="35"/>
        <v>0.15921847315410331</v>
      </c>
      <c r="V197" s="304">
        <f t="shared" si="35"/>
        <v>0.15327805458300914</v>
      </c>
      <c r="W197" s="304">
        <f t="shared" si="35"/>
        <v>0.15732371150954483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0.26398630465913442</v>
      </c>
      <c r="C198" s="304">
        <f t="shared" si="36"/>
        <v>0.26781063764976581</v>
      </c>
      <c r="D198" s="304">
        <f t="shared" si="36"/>
        <v>0.2683843952546579</v>
      </c>
      <c r="E198" s="304">
        <f t="shared" si="36"/>
        <v>0.25449139818358246</v>
      </c>
      <c r="F198" s="304">
        <f t="shared" si="36"/>
        <v>0.25852394519788585</v>
      </c>
      <c r="G198" s="304">
        <f t="shared" si="36"/>
        <v>0.2547779121069414</v>
      </c>
      <c r="H198" s="304">
        <f t="shared" si="36"/>
        <v>0.27710673857728457</v>
      </c>
      <c r="I198" s="304">
        <f t="shared" si="36"/>
        <v>0.28589561755373388</v>
      </c>
      <c r="J198" s="304">
        <f t="shared" si="36"/>
        <v>0.27686024864899461</v>
      </c>
      <c r="K198" s="304">
        <f t="shared" si="36"/>
        <v>0.2639081557625817</v>
      </c>
      <c r="L198" s="304">
        <f t="shared" si="36"/>
        <v>0.26426652887415697</v>
      </c>
      <c r="M198" s="304">
        <f t="shared" si="36"/>
        <v>0.2897960589728269</v>
      </c>
      <c r="N198" s="304">
        <f t="shared" si="36"/>
        <v>0.27761145725985031</v>
      </c>
      <c r="O198" s="304">
        <f t="shared" si="36"/>
        <v>0.27738284611757064</v>
      </c>
      <c r="P198" s="304">
        <f t="shared" si="36"/>
        <v>0.27213621512074243</v>
      </c>
      <c r="Q198" s="304">
        <f t="shared" si="36"/>
        <v>0.28464777696547006</v>
      </c>
      <c r="R198" s="304">
        <f t="shared" si="36"/>
        <v>0.2791836649003942</v>
      </c>
      <c r="S198" s="304">
        <f t="shared" si="36"/>
        <v>0.28631233236612624</v>
      </c>
      <c r="T198" s="304">
        <f t="shared" si="36"/>
        <v>0.28290244348416221</v>
      </c>
      <c r="U198" s="304">
        <f t="shared" si="36"/>
        <v>0.28357134391642008</v>
      </c>
      <c r="V198" s="304">
        <f t="shared" si="36"/>
        <v>0.28721469519961562</v>
      </c>
      <c r="W198" s="304">
        <f t="shared" si="36"/>
        <v>0.28644057759001657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0.31262590340252877</v>
      </c>
      <c r="C199" s="303">
        <f t="shared" si="37"/>
        <v>0.31141703212629368</v>
      </c>
      <c r="D199" s="303">
        <f t="shared" si="37"/>
        <v>0.31108656747775842</v>
      </c>
      <c r="E199" s="303">
        <f t="shared" si="37"/>
        <v>0.33056706985592965</v>
      </c>
      <c r="F199" s="303">
        <f t="shared" si="37"/>
        <v>0.32806459475591682</v>
      </c>
      <c r="G199" s="303">
        <f t="shared" si="37"/>
        <v>0.32590627910263442</v>
      </c>
      <c r="H199" s="303">
        <f t="shared" si="37"/>
        <v>0.30361587365261944</v>
      </c>
      <c r="I199" s="303">
        <f t="shared" si="37"/>
        <v>0.30290022022924712</v>
      </c>
      <c r="J199" s="303">
        <f t="shared" si="37"/>
        <v>0.3161756054329069</v>
      </c>
      <c r="K199" s="303">
        <f t="shared" si="37"/>
        <v>0.31365299725081697</v>
      </c>
      <c r="L199" s="303">
        <f t="shared" si="37"/>
        <v>0.31667024935836779</v>
      </c>
      <c r="M199" s="303">
        <f t="shared" si="37"/>
        <v>0.29833732536676971</v>
      </c>
      <c r="N199" s="303">
        <f t="shared" si="37"/>
        <v>0.30065537658663527</v>
      </c>
      <c r="O199" s="303">
        <f t="shared" si="37"/>
        <v>0.3009137107172597</v>
      </c>
      <c r="P199" s="303">
        <f t="shared" si="37"/>
        <v>0.30374060112734674</v>
      </c>
      <c r="Q199" s="303">
        <f t="shared" si="37"/>
        <v>0.30534040320205513</v>
      </c>
      <c r="R199" s="303">
        <f t="shared" si="37"/>
        <v>0.30722436225093397</v>
      </c>
      <c r="S199" s="303">
        <f t="shared" si="37"/>
        <v>0.30350393890034616</v>
      </c>
      <c r="T199" s="303">
        <f t="shared" si="37"/>
        <v>0.30213334383000345</v>
      </c>
      <c r="U199" s="303">
        <f t="shared" si="37"/>
        <v>0.30177801191675729</v>
      </c>
      <c r="V199" s="303">
        <f t="shared" si="37"/>
        <v>0.30520625865639855</v>
      </c>
      <c r="W199" s="303">
        <f t="shared" si="37"/>
        <v>0.30023201150482171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4.7958619061628842E-2</v>
      </c>
      <c r="C200" s="304">
        <f t="shared" si="38"/>
        <v>4.6968621664114786E-2</v>
      </c>
      <c r="D200" s="304">
        <f t="shared" si="38"/>
        <v>4.6769962989922427E-2</v>
      </c>
      <c r="E200" s="304">
        <f t="shared" si="38"/>
        <v>4.9451912443647494E-2</v>
      </c>
      <c r="F200" s="304">
        <f t="shared" si="38"/>
        <v>4.7977986356903514E-2</v>
      </c>
      <c r="G200" s="304">
        <f t="shared" si="38"/>
        <v>4.9364864741425186E-2</v>
      </c>
      <c r="H200" s="304">
        <f t="shared" si="38"/>
        <v>4.5388041267424524E-2</v>
      </c>
      <c r="I200" s="304">
        <f t="shared" si="38"/>
        <v>4.3109783499360316E-2</v>
      </c>
      <c r="J200" s="304">
        <f t="shared" si="38"/>
        <v>4.4014438351926505E-2</v>
      </c>
      <c r="K200" s="304">
        <f t="shared" si="38"/>
        <v>4.7942818051606509E-2</v>
      </c>
      <c r="L200" s="304">
        <f t="shared" si="38"/>
        <v>4.7411941859924762E-2</v>
      </c>
      <c r="M200" s="304">
        <f t="shared" si="38"/>
        <v>4.3072316581776182E-2</v>
      </c>
      <c r="N200" s="304">
        <f t="shared" si="38"/>
        <v>4.577825002879627E-2</v>
      </c>
      <c r="O200" s="304">
        <f t="shared" si="38"/>
        <v>4.5829209702349397E-2</v>
      </c>
      <c r="P200" s="304">
        <f t="shared" si="38"/>
        <v>4.6707604495108843E-2</v>
      </c>
      <c r="Q200" s="304">
        <f t="shared" si="38"/>
        <v>4.3012817636575079E-2</v>
      </c>
      <c r="R200" s="304">
        <f t="shared" si="38"/>
        <v>4.4398177995762698E-2</v>
      </c>
      <c r="S200" s="304">
        <f t="shared" si="38"/>
        <v>4.2902384866869529E-2</v>
      </c>
      <c r="T200" s="304">
        <f t="shared" si="38"/>
        <v>4.4147837978428549E-2</v>
      </c>
      <c r="U200" s="304">
        <f t="shared" si="38"/>
        <v>4.3979072831167081E-2</v>
      </c>
      <c r="V200" s="304">
        <f t="shared" si="38"/>
        <v>4.2544917669310969E-2</v>
      </c>
      <c r="W200" s="304">
        <f t="shared" si="38"/>
        <v>4.3174216105732827E-2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0.18866110140686515</v>
      </c>
      <c r="C201" s="304">
        <f t="shared" si="39"/>
        <v>0.1873476088977353</v>
      </c>
      <c r="D201" s="304">
        <f t="shared" si="39"/>
        <v>0.18696977918054428</v>
      </c>
      <c r="E201" s="304">
        <f t="shared" si="39"/>
        <v>0.20632857826615311</v>
      </c>
      <c r="F201" s="304">
        <f t="shared" si="39"/>
        <v>0.20355515326276299</v>
      </c>
      <c r="G201" s="304">
        <f t="shared" si="39"/>
        <v>0.2014707973008992</v>
      </c>
      <c r="H201" s="304">
        <f t="shared" si="39"/>
        <v>0.1798548895487084</v>
      </c>
      <c r="I201" s="304">
        <f t="shared" si="39"/>
        <v>0.17900234731712736</v>
      </c>
      <c r="J201" s="304">
        <f t="shared" si="39"/>
        <v>0.19170784697518911</v>
      </c>
      <c r="K201" s="304">
        <f t="shared" si="39"/>
        <v>0.18946853924036589</v>
      </c>
      <c r="L201" s="304">
        <f t="shared" si="39"/>
        <v>0.19308854625326738</v>
      </c>
      <c r="M201" s="304">
        <f t="shared" si="39"/>
        <v>0.17449764676738458</v>
      </c>
      <c r="N201" s="304">
        <f t="shared" si="39"/>
        <v>0.17695222099949065</v>
      </c>
      <c r="O201" s="304">
        <f t="shared" si="39"/>
        <v>0.17724549982066556</v>
      </c>
      <c r="P201" s="304">
        <f t="shared" si="39"/>
        <v>0.17998800941401458</v>
      </c>
      <c r="Q201" s="304">
        <f t="shared" si="39"/>
        <v>0.18132642655033726</v>
      </c>
      <c r="R201" s="304">
        <f t="shared" si="39"/>
        <v>0.18338494820631993</v>
      </c>
      <c r="S201" s="304">
        <f t="shared" si="39"/>
        <v>0.17960422774395435</v>
      </c>
      <c r="T201" s="304">
        <f t="shared" si="39"/>
        <v>0.17851260798106122</v>
      </c>
      <c r="U201" s="304">
        <f t="shared" si="39"/>
        <v>0.17814892785679839</v>
      </c>
      <c r="V201" s="304">
        <f t="shared" si="39"/>
        <v>0.18117713397669466</v>
      </c>
      <c r="W201" s="304">
        <f t="shared" si="39"/>
        <v>0.17635632553227204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7.6006182934034827E-2</v>
      </c>
      <c r="C202" s="305">
        <f t="shared" si="40"/>
        <v>7.7100801564443613E-2</v>
      </c>
      <c r="D202" s="305">
        <f t="shared" si="40"/>
        <v>7.7346825307291728E-2</v>
      </c>
      <c r="E202" s="305">
        <f t="shared" si="40"/>
        <v>7.4786579146129031E-2</v>
      </c>
      <c r="F202" s="305">
        <f t="shared" si="40"/>
        <v>7.6531455136250329E-2</v>
      </c>
      <c r="G202" s="305">
        <f t="shared" si="40"/>
        <v>7.5070617060310069E-2</v>
      </c>
      <c r="H202" s="305">
        <f t="shared" si="40"/>
        <v>7.8372942836486534E-2</v>
      </c>
      <c r="I202" s="305">
        <f t="shared" si="40"/>
        <v>8.0788089412759431E-2</v>
      </c>
      <c r="J202" s="305">
        <f t="shared" si="40"/>
        <v>8.0453320105791315E-2</v>
      </c>
      <c r="K202" s="305">
        <f t="shared" si="40"/>
        <v>7.6241639958844559E-2</v>
      </c>
      <c r="L202" s="305">
        <f t="shared" si="40"/>
        <v>7.616976124517566E-2</v>
      </c>
      <c r="M202" s="305">
        <f t="shared" si="40"/>
        <v>8.0767362017608965E-2</v>
      </c>
      <c r="N202" s="305">
        <f t="shared" si="40"/>
        <v>7.7924905558348342E-2</v>
      </c>
      <c r="O202" s="305">
        <f t="shared" si="40"/>
        <v>7.7839001194244764E-2</v>
      </c>
      <c r="P202" s="305">
        <f t="shared" si="40"/>
        <v>7.7044987218223296E-2</v>
      </c>
      <c r="Q202" s="305">
        <f t="shared" si="40"/>
        <v>8.1001159015142779E-2</v>
      </c>
      <c r="R202" s="305">
        <f t="shared" si="40"/>
        <v>7.9441236048851324E-2</v>
      </c>
      <c r="S202" s="305">
        <f t="shared" si="40"/>
        <v>8.0997326289522317E-2</v>
      </c>
      <c r="T202" s="305">
        <f t="shared" si="40"/>
        <v>7.9472897870513648E-2</v>
      </c>
      <c r="U202" s="305">
        <f t="shared" si="40"/>
        <v>7.9650011228791784E-2</v>
      </c>
      <c r="V202" s="305">
        <f t="shared" si="40"/>
        <v>8.1484207010392939E-2</v>
      </c>
      <c r="W202" s="305">
        <f t="shared" si="40"/>
        <v>8.070146986681688E-2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</v>
      </c>
      <c r="D204" s="234">
        <f t="shared" si="41"/>
        <v>0.99999999999999967</v>
      </c>
      <c r="E204" s="234">
        <f t="shared" si="41"/>
        <v>1</v>
      </c>
      <c r="F204" s="234">
        <f t="shared" si="41"/>
        <v>0.99999999999999978</v>
      </c>
      <c r="G204" s="234">
        <f t="shared" si="41"/>
        <v>1.0000000000000002</v>
      </c>
      <c r="H204" s="234">
        <f t="shared" si="41"/>
        <v>1</v>
      </c>
      <c r="I204" s="234">
        <f t="shared" si="41"/>
        <v>0.99999999999999989</v>
      </c>
      <c r="J204" s="234">
        <f t="shared" si="41"/>
        <v>1</v>
      </c>
      <c r="K204" s="234">
        <f t="shared" si="41"/>
        <v>1</v>
      </c>
      <c r="L204" s="234">
        <f t="shared" si="41"/>
        <v>1</v>
      </c>
      <c r="M204" s="234">
        <f t="shared" si="41"/>
        <v>1.0000000000000002</v>
      </c>
      <c r="N204" s="234">
        <f t="shared" si="41"/>
        <v>1</v>
      </c>
      <c r="O204" s="234">
        <f t="shared" si="41"/>
        <v>0.99999999999999989</v>
      </c>
      <c r="P204" s="234">
        <f t="shared" si="41"/>
        <v>0.99999999999999967</v>
      </c>
      <c r="Q204" s="234">
        <f t="shared" si="41"/>
        <v>1.0000000000000002</v>
      </c>
      <c r="R204" s="234">
        <f t="shared" si="41"/>
        <v>1.0000000000000002</v>
      </c>
      <c r="S204" s="234">
        <f t="shared" si="41"/>
        <v>0.99999999999999978</v>
      </c>
      <c r="T204" s="234">
        <f t="shared" si="41"/>
        <v>1</v>
      </c>
      <c r="U204" s="234">
        <f t="shared" si="41"/>
        <v>0.99999999999999978</v>
      </c>
      <c r="V204" s="234">
        <f t="shared" si="41"/>
        <v>1.0000000000000004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1.813881031153606E-3</v>
      </c>
      <c r="C205" s="301">
        <f t="shared" si="42"/>
        <v>1.8112908062936528E-3</v>
      </c>
      <c r="D205" s="301">
        <f t="shared" si="42"/>
        <v>1.8106399870780445E-3</v>
      </c>
      <c r="E205" s="301">
        <f t="shared" si="42"/>
        <v>1.8128500160556494E-3</v>
      </c>
      <c r="F205" s="301">
        <f t="shared" si="42"/>
        <v>1.8106638063872065E-3</v>
      </c>
      <c r="G205" s="301">
        <f t="shared" si="42"/>
        <v>1.8135477345579657E-3</v>
      </c>
      <c r="H205" s="301">
        <f t="shared" si="42"/>
        <v>1.7890789926365306E-3</v>
      </c>
      <c r="I205" s="301">
        <f t="shared" si="42"/>
        <v>1.7827290680356249E-3</v>
      </c>
      <c r="J205" s="301">
        <f t="shared" si="42"/>
        <v>1.7869490680010253E-3</v>
      </c>
      <c r="K205" s="301">
        <f t="shared" si="42"/>
        <v>1.7987509027169286E-3</v>
      </c>
      <c r="L205" s="301">
        <f t="shared" si="42"/>
        <v>1.7911293185067043E-3</v>
      </c>
      <c r="M205" s="301">
        <f t="shared" si="42"/>
        <v>1.7805254138451992E-3</v>
      </c>
      <c r="N205" s="301">
        <f t="shared" si="42"/>
        <v>1.7891734696268903E-3</v>
      </c>
      <c r="O205" s="301">
        <f t="shared" si="42"/>
        <v>1.7902875869763482E-3</v>
      </c>
      <c r="P205" s="301">
        <f t="shared" si="42"/>
        <v>1.7927850014599095E-3</v>
      </c>
      <c r="Q205" s="301">
        <f t="shared" si="42"/>
        <v>1.7597697444151274E-3</v>
      </c>
      <c r="R205" s="301">
        <f t="shared" si="42"/>
        <v>1.782827405761773E-3</v>
      </c>
      <c r="S205" s="301">
        <f t="shared" si="42"/>
        <v>1.7508365240508153E-3</v>
      </c>
      <c r="T205" s="301">
        <f t="shared" si="42"/>
        <v>1.7686696612951903E-3</v>
      </c>
      <c r="U205" s="301">
        <f t="shared" si="42"/>
        <v>1.7808255164745417E-3</v>
      </c>
      <c r="V205" s="301">
        <f t="shared" si="42"/>
        <v>1.7789966503503802E-3</v>
      </c>
      <c r="W205" s="301">
        <f t="shared" si="42"/>
        <v>1.781442061511678E-3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2.3496190094458521E-4</v>
      </c>
      <c r="C206" s="235">
        <f t="shared" si="43"/>
        <v>2.3462637499414217E-4</v>
      </c>
      <c r="D206" s="235">
        <f t="shared" si="43"/>
        <v>2.3454207083226821E-4</v>
      </c>
      <c r="E206" s="235">
        <f t="shared" si="43"/>
        <v>2.3482834793688641E-4</v>
      </c>
      <c r="F206" s="235">
        <f t="shared" si="43"/>
        <v>2.3454515627726919E-4</v>
      </c>
      <c r="G206" s="235">
        <f t="shared" si="43"/>
        <v>2.3491872721910639E-4</v>
      </c>
      <c r="H206" s="235">
        <f t="shared" si="43"/>
        <v>2.3174915765151135E-4</v>
      </c>
      <c r="I206" s="235">
        <f t="shared" si="43"/>
        <v>2.3092661729221618E-4</v>
      </c>
      <c r="J206" s="235">
        <f t="shared" si="43"/>
        <v>2.3147325689912895E-4</v>
      </c>
      <c r="K206" s="235">
        <f t="shared" si="43"/>
        <v>2.3300201290454302E-4</v>
      </c>
      <c r="L206" s="235">
        <f t="shared" si="43"/>
        <v>2.3201474754177323E-4</v>
      </c>
      <c r="M206" s="235">
        <f t="shared" si="43"/>
        <v>2.306411659485426E-4</v>
      </c>
      <c r="N206" s="235">
        <f t="shared" si="43"/>
        <v>2.3176139577124968E-4</v>
      </c>
      <c r="O206" s="235">
        <f t="shared" si="43"/>
        <v>2.3190571346673689E-4</v>
      </c>
      <c r="P206" s="235">
        <f t="shared" si="43"/>
        <v>2.3222921718303667E-4</v>
      </c>
      <c r="Q206" s="235">
        <f t="shared" si="43"/>
        <v>2.3095316097728396E-4</v>
      </c>
      <c r="R206" s="235">
        <f t="shared" si="43"/>
        <v>2.3114362032087508E-4</v>
      </c>
      <c r="S206" s="235">
        <f t="shared" si="43"/>
        <v>2.3075901082271705E-4</v>
      </c>
      <c r="T206" s="235">
        <f t="shared" si="43"/>
        <v>2.3086753557825855E-4</v>
      </c>
      <c r="U206" s="235">
        <f t="shared" si="43"/>
        <v>2.3068003987856216E-4</v>
      </c>
      <c r="V206" s="235">
        <f t="shared" si="43"/>
        <v>2.3044313687680748E-4</v>
      </c>
      <c r="W206" s="235">
        <f t="shared" si="43"/>
        <v>2.3075990431920362E-4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3.2826344459331504E-2</v>
      </c>
      <c r="C207" s="235">
        <f t="shared" si="44"/>
        <v>3.2779468389721872E-2</v>
      </c>
      <c r="D207" s="235">
        <f t="shared" si="44"/>
        <v>3.2767690320826874E-2</v>
      </c>
      <c r="E207" s="235">
        <f t="shared" si="44"/>
        <v>3.2807685872485372E-2</v>
      </c>
      <c r="F207" s="235">
        <f t="shared" si="44"/>
        <v>3.27681213859485E-2</v>
      </c>
      <c r="G207" s="235">
        <f t="shared" si="44"/>
        <v>3.2820312691719568E-2</v>
      </c>
      <c r="H207" s="235">
        <f t="shared" si="44"/>
        <v>3.2377494592294019E-2</v>
      </c>
      <c r="I207" s="235">
        <f t="shared" si="44"/>
        <v>3.2262578118357726E-2</v>
      </c>
      <c r="J207" s="235">
        <f t="shared" si="44"/>
        <v>3.2336081125424604E-2</v>
      </c>
      <c r="K207" s="235">
        <f t="shared" si="44"/>
        <v>3.2552530025393447E-2</v>
      </c>
      <c r="L207" s="235">
        <f t="shared" si="44"/>
        <v>3.2414599949322533E-2</v>
      </c>
      <c r="M207" s="235">
        <f t="shared" si="44"/>
        <v>3.2222697933118584E-2</v>
      </c>
      <c r="N207" s="235">
        <f t="shared" si="44"/>
        <v>3.2379204370485505E-2</v>
      </c>
      <c r="O207" s="235">
        <f t="shared" si="44"/>
        <v>3.2399366883491224E-2</v>
      </c>
      <c r="P207" s="235">
        <f t="shared" si="44"/>
        <v>3.2444563336117942E-2</v>
      </c>
      <c r="Q207" s="235">
        <f t="shared" si="44"/>
        <v>3.1763697850221519E-2</v>
      </c>
      <c r="R207" s="235">
        <f t="shared" si="44"/>
        <v>3.2105807857234367E-2</v>
      </c>
      <c r="S207" s="235">
        <f t="shared" si="44"/>
        <v>3.1465721101932555E-2</v>
      </c>
      <c r="T207" s="235">
        <f t="shared" si="44"/>
        <v>3.1729224652380414E-2</v>
      </c>
      <c r="U207" s="235">
        <f t="shared" si="44"/>
        <v>3.1927109289224154E-2</v>
      </c>
      <c r="V207" s="235">
        <f t="shared" si="44"/>
        <v>3.2095401934665972E-2</v>
      </c>
      <c r="W207" s="235">
        <f t="shared" si="44"/>
        <v>3.223928677854497E-2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5.9909104510428885E-4</v>
      </c>
      <c r="C208" s="235">
        <f t="shared" si="45"/>
        <v>5.9823554218444341E-4</v>
      </c>
      <c r="D208" s="235">
        <f t="shared" si="45"/>
        <v>5.9802058874628718E-4</v>
      </c>
      <c r="E208" s="235">
        <f t="shared" si="45"/>
        <v>5.9875052006326068E-4</v>
      </c>
      <c r="F208" s="235">
        <f t="shared" si="45"/>
        <v>5.9802845581947148E-4</v>
      </c>
      <c r="G208" s="235">
        <f t="shared" si="45"/>
        <v>5.9898096346035375E-4</v>
      </c>
      <c r="H208" s="235">
        <f t="shared" si="45"/>
        <v>5.908993947585868E-4</v>
      </c>
      <c r="I208" s="235">
        <f t="shared" si="45"/>
        <v>5.8880213319613991E-4</v>
      </c>
      <c r="J208" s="235">
        <f t="shared" si="45"/>
        <v>5.90195920410511E-4</v>
      </c>
      <c r="K208" s="235">
        <f t="shared" si="45"/>
        <v>5.9409384611383109E-4</v>
      </c>
      <c r="L208" s="235">
        <f t="shared" si="45"/>
        <v>5.9157657912033406E-4</v>
      </c>
      <c r="M208" s="235">
        <f t="shared" si="45"/>
        <v>5.880743073523743E-4</v>
      </c>
      <c r="N208" s="235">
        <f t="shared" si="45"/>
        <v>5.9093059874491252E-4</v>
      </c>
      <c r="O208" s="235">
        <f t="shared" si="45"/>
        <v>5.9129857090835269E-4</v>
      </c>
      <c r="P208" s="235">
        <f t="shared" si="45"/>
        <v>5.9212342029335476E-4</v>
      </c>
      <c r="Q208" s="235">
        <f t="shared" si="45"/>
        <v>5.8886981261124598E-4</v>
      </c>
      <c r="R208" s="235">
        <f t="shared" si="45"/>
        <v>5.8935543384065888E-4</v>
      </c>
      <c r="S208" s="235">
        <f t="shared" si="45"/>
        <v>5.8837478078464366E-4</v>
      </c>
      <c r="T208" s="235">
        <f t="shared" si="45"/>
        <v>5.8865149036588032E-4</v>
      </c>
      <c r="U208" s="235">
        <f t="shared" si="45"/>
        <v>5.8817342564886814E-4</v>
      </c>
      <c r="V208" s="235">
        <f t="shared" si="45"/>
        <v>5.8756938530726843E-4</v>
      </c>
      <c r="W208" s="235">
        <f t="shared" si="45"/>
        <v>5.8837705896566705E-4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4.7582248177777849E-3</v>
      </c>
      <c r="C209" s="302">
        <f t="shared" si="46"/>
        <v>4.7664259087832903E-3</v>
      </c>
      <c r="D209" s="302">
        <f t="shared" si="46"/>
        <v>4.7693615182493329E-3</v>
      </c>
      <c r="E209" s="302">
        <f t="shared" si="46"/>
        <v>4.6825715349315998E-3</v>
      </c>
      <c r="F209" s="302">
        <f t="shared" si="46"/>
        <v>4.7018816286430575E-3</v>
      </c>
      <c r="G209" s="302">
        <f t="shared" si="46"/>
        <v>4.7080984090926295E-3</v>
      </c>
      <c r="H209" s="302">
        <f t="shared" si="46"/>
        <v>4.792397293994945E-3</v>
      </c>
      <c r="I209" s="302">
        <f t="shared" si="46"/>
        <v>4.7964661308986609E-3</v>
      </c>
      <c r="J209" s="302">
        <f t="shared" si="46"/>
        <v>4.7497657311117722E-3</v>
      </c>
      <c r="K209" s="302">
        <f t="shared" si="46"/>
        <v>4.7603897091339992E-3</v>
      </c>
      <c r="L209" s="302">
        <f t="shared" si="46"/>
        <v>4.7452803682160698E-3</v>
      </c>
      <c r="M209" s="302">
        <f t="shared" si="46"/>
        <v>4.8057968779819885E-3</v>
      </c>
      <c r="N209" s="302">
        <f t="shared" si="46"/>
        <v>4.8009316043085178E-3</v>
      </c>
      <c r="O209" s="302">
        <f t="shared" si="46"/>
        <v>4.7985530109177924E-3</v>
      </c>
      <c r="P209" s="302">
        <f t="shared" si="46"/>
        <v>4.7925815042887312E-3</v>
      </c>
      <c r="Q209" s="302">
        <f t="shared" si="46"/>
        <v>4.7945917279219813E-3</v>
      </c>
      <c r="R209" s="302">
        <f t="shared" si="46"/>
        <v>4.7824944183686574E-3</v>
      </c>
      <c r="S209" s="302">
        <f t="shared" si="46"/>
        <v>4.7989429829685092E-3</v>
      </c>
      <c r="T209" s="302">
        <f t="shared" si="46"/>
        <v>5.1367240899741441E-3</v>
      </c>
      <c r="U209" s="302">
        <f t="shared" si="46"/>
        <v>5.0900703446243025E-3</v>
      </c>
      <c r="V209" s="302">
        <f t="shared" si="46"/>
        <v>5.0787386920849225E-3</v>
      </c>
      <c r="W209" s="302">
        <f t="shared" si="46"/>
        <v>5.1218241306184801E-3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0.4847181362049362</v>
      </c>
      <c r="C210" s="303">
        <f t="shared" si="47"/>
        <v>0.48510106747529186</v>
      </c>
      <c r="D210" s="303">
        <f t="shared" si="47"/>
        <v>0.48521102009947498</v>
      </c>
      <c r="E210" s="303">
        <f t="shared" si="47"/>
        <v>0.4787565501094303</v>
      </c>
      <c r="F210" s="303">
        <f t="shared" si="47"/>
        <v>0.4795503614019363</v>
      </c>
      <c r="G210" s="303">
        <f t="shared" si="47"/>
        <v>0.48030612261433347</v>
      </c>
      <c r="H210" s="303">
        <f t="shared" si="47"/>
        <v>0.48807248649308527</v>
      </c>
      <c r="I210" s="303">
        <f t="shared" si="47"/>
        <v>0.48838944522388666</v>
      </c>
      <c r="J210" s="303">
        <f t="shared" si="47"/>
        <v>0.48401026530623426</v>
      </c>
      <c r="K210" s="303">
        <f t="shared" si="47"/>
        <v>0.48451826138759729</v>
      </c>
      <c r="L210" s="303">
        <f t="shared" si="47"/>
        <v>0.48345173727044483</v>
      </c>
      <c r="M210" s="303">
        <f t="shared" si="47"/>
        <v>0.48982524054140453</v>
      </c>
      <c r="N210" s="303">
        <f t="shared" si="47"/>
        <v>0.48894927787451026</v>
      </c>
      <c r="O210" s="303">
        <f t="shared" si="47"/>
        <v>0.48880509126067068</v>
      </c>
      <c r="P210" s="303">
        <f t="shared" si="47"/>
        <v>0.48791574969584078</v>
      </c>
      <c r="Q210" s="303">
        <f t="shared" si="47"/>
        <v>0.48783338527561415</v>
      </c>
      <c r="R210" s="303">
        <f t="shared" si="47"/>
        <v>0.48700200571402108</v>
      </c>
      <c r="S210" s="303">
        <f t="shared" si="47"/>
        <v>0.48867683418652313</v>
      </c>
      <c r="T210" s="303">
        <f t="shared" si="47"/>
        <v>0.48872957126066435</v>
      </c>
      <c r="U210" s="303">
        <f t="shared" si="47"/>
        <v>0.488766153950279</v>
      </c>
      <c r="V210" s="303">
        <f t="shared" si="47"/>
        <v>0.48755109630031196</v>
      </c>
      <c r="W210" s="303">
        <f t="shared" si="47"/>
        <v>0.48902465029632725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0.20694264996575412</v>
      </c>
      <c r="C211" s="304">
        <f t="shared" si="48"/>
        <v>0.20371312707584002</v>
      </c>
      <c r="D211" s="304">
        <f t="shared" si="48"/>
        <v>0.20313761445852221</v>
      </c>
      <c r="E211" s="304">
        <f t="shared" si="48"/>
        <v>0.20755273946715841</v>
      </c>
      <c r="F211" s="304">
        <f t="shared" si="48"/>
        <v>0.2030216792837389</v>
      </c>
      <c r="G211" s="304">
        <f t="shared" si="48"/>
        <v>0.20769085182172253</v>
      </c>
      <c r="H211" s="304">
        <f t="shared" si="48"/>
        <v>0.18647157921588792</v>
      </c>
      <c r="I211" s="304">
        <f t="shared" si="48"/>
        <v>0.17765692645467687</v>
      </c>
      <c r="J211" s="304">
        <f t="shared" si="48"/>
        <v>0.17936940956077099</v>
      </c>
      <c r="K211" s="304">
        <f t="shared" si="48"/>
        <v>0.19576705874384273</v>
      </c>
      <c r="L211" s="304">
        <f t="shared" si="48"/>
        <v>0.19280096144647416</v>
      </c>
      <c r="M211" s="304">
        <f t="shared" si="48"/>
        <v>0.17616902589623029</v>
      </c>
      <c r="N211" s="304">
        <f t="shared" si="48"/>
        <v>0.18827790409653655</v>
      </c>
      <c r="O211" s="304">
        <f t="shared" si="48"/>
        <v>0.18881841676398683</v>
      </c>
      <c r="P211" s="304">
        <f t="shared" si="48"/>
        <v>0.19281715065478722</v>
      </c>
      <c r="Q211" s="304">
        <f t="shared" si="48"/>
        <v>0.17782075833372984</v>
      </c>
      <c r="R211" s="304">
        <f t="shared" si="48"/>
        <v>0.18218381998236327</v>
      </c>
      <c r="S211" s="304">
        <f t="shared" si="48"/>
        <v>0.17653773806100678</v>
      </c>
      <c r="T211" s="304">
        <f t="shared" si="48"/>
        <v>0.18080437288051815</v>
      </c>
      <c r="U211" s="304">
        <f t="shared" si="48"/>
        <v>0.17991900561748361</v>
      </c>
      <c r="V211" s="304">
        <f t="shared" si="48"/>
        <v>0.17446758262446643</v>
      </c>
      <c r="W211" s="304">
        <f t="shared" si="48"/>
        <v>0.17855692759966849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0.27777548623918191</v>
      </c>
      <c r="C212" s="304">
        <f t="shared" si="49"/>
        <v>0.28138794039945197</v>
      </c>
      <c r="D212" s="304">
        <f t="shared" si="49"/>
        <v>0.28207340564095279</v>
      </c>
      <c r="E212" s="304">
        <f t="shared" si="49"/>
        <v>0.27120381064227206</v>
      </c>
      <c r="F212" s="304">
        <f t="shared" si="49"/>
        <v>0.27652868211819753</v>
      </c>
      <c r="G212" s="304">
        <f t="shared" si="49"/>
        <v>0.27261527079261078</v>
      </c>
      <c r="H212" s="304">
        <f t="shared" si="49"/>
        <v>0.30160090727719741</v>
      </c>
      <c r="I212" s="304">
        <f t="shared" si="49"/>
        <v>0.31073251876920988</v>
      </c>
      <c r="J212" s="304">
        <f t="shared" si="49"/>
        <v>0.30464085574546312</v>
      </c>
      <c r="K212" s="304">
        <f t="shared" si="49"/>
        <v>0.28875120264375459</v>
      </c>
      <c r="L212" s="304">
        <f t="shared" si="49"/>
        <v>0.29065077582397081</v>
      </c>
      <c r="M212" s="304">
        <f t="shared" si="49"/>
        <v>0.31365621464517413</v>
      </c>
      <c r="N212" s="304">
        <f t="shared" si="49"/>
        <v>0.30067137377797382</v>
      </c>
      <c r="O212" s="304">
        <f t="shared" si="49"/>
        <v>0.29998667449668392</v>
      </c>
      <c r="P212" s="304">
        <f t="shared" si="49"/>
        <v>0.29509859904105368</v>
      </c>
      <c r="Q212" s="304">
        <f t="shared" si="49"/>
        <v>0.31001262694188431</v>
      </c>
      <c r="R212" s="304">
        <f t="shared" si="49"/>
        <v>0.30481818573165775</v>
      </c>
      <c r="S212" s="304">
        <f t="shared" si="49"/>
        <v>0.31213909612551655</v>
      </c>
      <c r="T212" s="304">
        <f t="shared" si="49"/>
        <v>0.30792519838014631</v>
      </c>
      <c r="U212" s="304">
        <f t="shared" si="49"/>
        <v>0.30884714833279547</v>
      </c>
      <c r="V212" s="304">
        <f t="shared" si="49"/>
        <v>0.31308351367584547</v>
      </c>
      <c r="W212" s="304">
        <f t="shared" si="49"/>
        <v>0.3104677226966589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0.33170885711962789</v>
      </c>
      <c r="C213" s="303">
        <f t="shared" si="50"/>
        <v>0.3320983579878386</v>
      </c>
      <c r="D213" s="303">
        <f t="shared" si="50"/>
        <v>0.33220145655913108</v>
      </c>
      <c r="E213" s="303">
        <f t="shared" si="50"/>
        <v>0.32717551968820718</v>
      </c>
      <c r="F213" s="303">
        <f t="shared" si="50"/>
        <v>0.32794671701931161</v>
      </c>
      <c r="G213" s="303">
        <f t="shared" si="50"/>
        <v>0.32843429036493532</v>
      </c>
      <c r="H213" s="303">
        <f t="shared" si="50"/>
        <v>0.33398845742970734</v>
      </c>
      <c r="I213" s="303">
        <f t="shared" si="50"/>
        <v>0.33426526019792185</v>
      </c>
      <c r="J213" s="303">
        <f t="shared" si="50"/>
        <v>0.33102788798263133</v>
      </c>
      <c r="K213" s="303">
        <f t="shared" si="50"/>
        <v>0.33159162330530517</v>
      </c>
      <c r="L213" s="303">
        <f t="shared" si="50"/>
        <v>0.33073650694244688</v>
      </c>
      <c r="M213" s="303">
        <f t="shared" si="50"/>
        <v>0.33550682355458278</v>
      </c>
      <c r="N213" s="303">
        <f t="shared" si="50"/>
        <v>0.33478996406276523</v>
      </c>
      <c r="O213" s="303">
        <f t="shared" si="50"/>
        <v>0.33474247110330296</v>
      </c>
      <c r="P213" s="303">
        <f t="shared" si="50"/>
        <v>0.33397827572325695</v>
      </c>
      <c r="Q213" s="303">
        <f t="shared" si="50"/>
        <v>0.3339353140307289</v>
      </c>
      <c r="R213" s="303">
        <f t="shared" si="50"/>
        <v>0.33325536242557957</v>
      </c>
      <c r="S213" s="303">
        <f t="shared" si="50"/>
        <v>0.33444969222375975</v>
      </c>
      <c r="T213" s="303">
        <f t="shared" si="50"/>
        <v>0.33450289094733365</v>
      </c>
      <c r="U213" s="303">
        <f t="shared" si="50"/>
        <v>0.33450508703426535</v>
      </c>
      <c r="V213" s="303">
        <f t="shared" si="50"/>
        <v>0.33370821130312123</v>
      </c>
      <c r="W213" s="303">
        <f t="shared" si="50"/>
        <v>0.33484720981229499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0.1306529867983538</v>
      </c>
      <c r="C214" s="304">
        <f t="shared" si="51"/>
        <v>0.12827551395924233</v>
      </c>
      <c r="D214" s="304">
        <f t="shared" si="51"/>
        <v>0.12798289401973914</v>
      </c>
      <c r="E214" s="304">
        <f t="shared" si="51"/>
        <v>0.13062859553823089</v>
      </c>
      <c r="F214" s="304">
        <f t="shared" si="51"/>
        <v>0.12859672948828091</v>
      </c>
      <c r="G214" s="304">
        <f t="shared" si="51"/>
        <v>0.13232393507299639</v>
      </c>
      <c r="H214" s="304">
        <f t="shared" si="51"/>
        <v>0.12441795875008785</v>
      </c>
      <c r="I214" s="304">
        <f t="shared" si="51"/>
        <v>0.11812838448634069</v>
      </c>
      <c r="J214" s="304">
        <f t="shared" si="51"/>
        <v>0.11950607739471211</v>
      </c>
      <c r="K214" s="304">
        <f t="shared" si="51"/>
        <v>0.13035374539720787</v>
      </c>
      <c r="L214" s="304">
        <f t="shared" si="51"/>
        <v>0.12886835271820357</v>
      </c>
      <c r="M214" s="304">
        <f t="shared" si="51"/>
        <v>0.11710509082782103</v>
      </c>
      <c r="N214" s="304">
        <f t="shared" si="51"/>
        <v>0.1252658771687285</v>
      </c>
      <c r="O214" s="304">
        <f t="shared" si="51"/>
        <v>0.12533812039775169</v>
      </c>
      <c r="P214" s="304">
        <f t="shared" si="51"/>
        <v>0.12812415751720774</v>
      </c>
      <c r="Q214" s="304">
        <f t="shared" si="51"/>
        <v>0.11817002229291487</v>
      </c>
      <c r="R214" s="304">
        <f t="shared" si="51"/>
        <v>0.12145445442524723</v>
      </c>
      <c r="S214" s="304">
        <f t="shared" si="51"/>
        <v>0.1176950244143653</v>
      </c>
      <c r="T214" s="304">
        <f t="shared" si="51"/>
        <v>0.12064543588918317</v>
      </c>
      <c r="U214" s="304">
        <f t="shared" si="51"/>
        <v>0.12028142284806319</v>
      </c>
      <c r="V214" s="304">
        <f t="shared" si="51"/>
        <v>0.11612028904484781</v>
      </c>
      <c r="W214" s="304">
        <f t="shared" si="51"/>
        <v>0.11871033143107777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0.20105587032127406</v>
      </c>
      <c r="C215" s="304">
        <f t="shared" si="52"/>
        <v>0.20382284402859632</v>
      </c>
      <c r="D215" s="304">
        <f t="shared" si="52"/>
        <v>0.20421856253939191</v>
      </c>
      <c r="E215" s="304">
        <f t="shared" si="52"/>
        <v>0.19654692414997621</v>
      </c>
      <c r="F215" s="304">
        <f t="shared" si="52"/>
        <v>0.19934998753103073</v>
      </c>
      <c r="G215" s="304">
        <f t="shared" si="52"/>
        <v>0.19611035529193901</v>
      </c>
      <c r="H215" s="304">
        <f t="shared" si="52"/>
        <v>0.20957049867961938</v>
      </c>
      <c r="I215" s="304">
        <f t="shared" si="52"/>
        <v>0.21613687571158105</v>
      </c>
      <c r="J215" s="304">
        <f t="shared" si="52"/>
        <v>0.2115218105879193</v>
      </c>
      <c r="K215" s="304">
        <f t="shared" si="52"/>
        <v>0.20123787790809727</v>
      </c>
      <c r="L215" s="304">
        <f t="shared" si="52"/>
        <v>0.2018681542242434</v>
      </c>
      <c r="M215" s="304">
        <f t="shared" si="52"/>
        <v>0.21840173272676178</v>
      </c>
      <c r="N215" s="304">
        <f t="shared" si="52"/>
        <v>0.20952408689403673</v>
      </c>
      <c r="O215" s="304">
        <f t="shared" si="52"/>
        <v>0.20940435070555127</v>
      </c>
      <c r="P215" s="304">
        <f t="shared" si="52"/>
        <v>0.20585411820604918</v>
      </c>
      <c r="Q215" s="304">
        <f t="shared" si="52"/>
        <v>0.2157652917378142</v>
      </c>
      <c r="R215" s="304">
        <f t="shared" si="52"/>
        <v>0.21180090800033252</v>
      </c>
      <c r="S215" s="304">
        <f t="shared" si="52"/>
        <v>0.2167546678093944</v>
      </c>
      <c r="T215" s="304">
        <f t="shared" si="52"/>
        <v>0.21385745505815054</v>
      </c>
      <c r="U215" s="304">
        <f t="shared" si="52"/>
        <v>0.2142236641862022</v>
      </c>
      <c r="V215" s="304">
        <f t="shared" si="52"/>
        <v>0.21758792225827361</v>
      </c>
      <c r="W215" s="304">
        <f t="shared" si="52"/>
        <v>0.21613687838121737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0.14334050342112423</v>
      </c>
      <c r="C216" s="303">
        <f t="shared" si="53"/>
        <v>0.142610527514892</v>
      </c>
      <c r="D216" s="303">
        <f t="shared" si="53"/>
        <v>0.14240726885566102</v>
      </c>
      <c r="E216" s="303">
        <f t="shared" si="53"/>
        <v>0.15393124391088972</v>
      </c>
      <c r="F216" s="303">
        <f t="shared" si="53"/>
        <v>0.15238968114567633</v>
      </c>
      <c r="G216" s="303">
        <f t="shared" si="53"/>
        <v>0.15108372849468174</v>
      </c>
      <c r="H216" s="303">
        <f t="shared" si="53"/>
        <v>0.13815743664587185</v>
      </c>
      <c r="I216" s="303">
        <f t="shared" si="53"/>
        <v>0.13768379251041118</v>
      </c>
      <c r="J216" s="303">
        <f t="shared" si="53"/>
        <v>0.14526738160928743</v>
      </c>
      <c r="K216" s="303">
        <f t="shared" si="53"/>
        <v>0.14395134881083477</v>
      </c>
      <c r="L216" s="303">
        <f t="shared" si="53"/>
        <v>0.14603715482440066</v>
      </c>
      <c r="M216" s="303">
        <f t="shared" si="53"/>
        <v>0.13504020020576618</v>
      </c>
      <c r="N216" s="303">
        <f t="shared" si="53"/>
        <v>0.13646875662378735</v>
      </c>
      <c r="O216" s="303">
        <f t="shared" si="53"/>
        <v>0.13664102587026566</v>
      </c>
      <c r="P216" s="303">
        <f t="shared" si="53"/>
        <v>0.13825169210155902</v>
      </c>
      <c r="Q216" s="303">
        <f t="shared" si="53"/>
        <v>0.13909341839750983</v>
      </c>
      <c r="R216" s="303">
        <f t="shared" si="53"/>
        <v>0.14025100312487301</v>
      </c>
      <c r="S216" s="303">
        <f t="shared" si="53"/>
        <v>0.1380388391891578</v>
      </c>
      <c r="T216" s="303">
        <f t="shared" si="53"/>
        <v>0.13731340036240799</v>
      </c>
      <c r="U216" s="303">
        <f t="shared" si="53"/>
        <v>0.13711190039960497</v>
      </c>
      <c r="V216" s="303">
        <f t="shared" si="53"/>
        <v>0.1389695425972815</v>
      </c>
      <c r="W216" s="303">
        <f t="shared" si="53"/>
        <v>0.13616644995741761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1.56865316352163E-2</v>
      </c>
      <c r="C217" s="304">
        <f t="shared" si="54"/>
        <v>1.537211407842384E-2</v>
      </c>
      <c r="D217" s="304">
        <f t="shared" si="54"/>
        <v>1.5309884255521766E-2</v>
      </c>
      <c r="E217" s="304">
        <f t="shared" si="54"/>
        <v>1.589180454750971E-2</v>
      </c>
      <c r="F217" s="304">
        <f t="shared" si="54"/>
        <v>1.5445617810021345E-2</v>
      </c>
      <c r="G217" s="304">
        <f t="shared" si="54"/>
        <v>1.5922865229801499E-2</v>
      </c>
      <c r="H217" s="304">
        <f t="shared" si="54"/>
        <v>1.4978182359973511E-2</v>
      </c>
      <c r="I217" s="304">
        <f t="shared" si="54"/>
        <v>1.4220078086396425E-2</v>
      </c>
      <c r="J217" s="304">
        <f t="shared" si="54"/>
        <v>1.4316708588296522E-2</v>
      </c>
      <c r="K217" s="304">
        <f t="shared" si="54"/>
        <v>1.5664304606853995E-2</v>
      </c>
      <c r="L217" s="304">
        <f t="shared" si="54"/>
        <v>1.5517277946386923E-2</v>
      </c>
      <c r="M217" s="304">
        <f t="shared" si="54"/>
        <v>1.4244130810297351E-2</v>
      </c>
      <c r="N217" s="304">
        <f t="shared" si="54"/>
        <v>1.5142623991364425E-2</v>
      </c>
      <c r="O217" s="304">
        <f t="shared" si="54"/>
        <v>1.5159446746604873E-2</v>
      </c>
      <c r="P217" s="304">
        <f t="shared" si="54"/>
        <v>1.5416782786061203E-2</v>
      </c>
      <c r="Q217" s="304">
        <f t="shared" si="54"/>
        <v>1.4171360972242423E-2</v>
      </c>
      <c r="R217" s="304">
        <f t="shared" si="54"/>
        <v>1.4610841644516287E-2</v>
      </c>
      <c r="S217" s="304">
        <f t="shared" si="54"/>
        <v>1.416179774627852E-2</v>
      </c>
      <c r="T217" s="304">
        <f t="shared" si="54"/>
        <v>1.459578487417198E-2</v>
      </c>
      <c r="U217" s="304">
        <f t="shared" si="54"/>
        <v>1.4541577646801696E-2</v>
      </c>
      <c r="V217" s="304">
        <f t="shared" si="54"/>
        <v>1.3993951505654138E-2</v>
      </c>
      <c r="W217" s="304">
        <f t="shared" si="54"/>
        <v>1.4275738534310405E-2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0.10279351048833277</v>
      </c>
      <c r="C218" s="304">
        <f t="shared" si="55"/>
        <v>0.10200449608495959</v>
      </c>
      <c r="D218" s="304">
        <f t="shared" si="55"/>
        <v>0.10177833649138082</v>
      </c>
      <c r="E218" s="304">
        <f t="shared" si="55"/>
        <v>0.11400611810565341</v>
      </c>
      <c r="F218" s="304">
        <f t="shared" si="55"/>
        <v>0.1123061888386727</v>
      </c>
      <c r="G218" s="304">
        <f t="shared" si="55"/>
        <v>0.11094648884229076</v>
      </c>
      <c r="H218" s="304">
        <f t="shared" si="55"/>
        <v>9.7315960847518895E-2</v>
      </c>
      <c r="I218" s="304">
        <f t="shared" si="55"/>
        <v>9.6815170946238732E-2</v>
      </c>
      <c r="J218" s="304">
        <f t="shared" si="55"/>
        <v>0.10478137989708723</v>
      </c>
      <c r="K218" s="304">
        <f t="shared" si="55"/>
        <v>0.10337669640682176</v>
      </c>
      <c r="L218" s="304">
        <f t="shared" si="55"/>
        <v>0.10559055928449895</v>
      </c>
      <c r="M218" s="304">
        <f t="shared" si="55"/>
        <v>9.4086085789241741E-2</v>
      </c>
      <c r="N218" s="304">
        <f t="shared" si="55"/>
        <v>9.5549971602012299E-2</v>
      </c>
      <c r="O218" s="304">
        <f t="shared" si="55"/>
        <v>9.5733891108159719E-2</v>
      </c>
      <c r="P218" s="304">
        <f t="shared" si="55"/>
        <v>9.7404664165104932E-2</v>
      </c>
      <c r="Q218" s="304">
        <f t="shared" si="55"/>
        <v>9.823474125657479E-2</v>
      </c>
      <c r="R218" s="304">
        <f t="shared" si="55"/>
        <v>9.9497122005512015E-2</v>
      </c>
      <c r="S218" s="304">
        <f t="shared" si="55"/>
        <v>9.7140351711970094E-2</v>
      </c>
      <c r="T218" s="304">
        <f t="shared" si="55"/>
        <v>9.6442958024560432E-2</v>
      </c>
      <c r="U218" s="304">
        <f t="shared" si="55"/>
        <v>9.6234232692457927E-2</v>
      </c>
      <c r="V218" s="304">
        <f t="shared" si="55"/>
        <v>9.8173657891445235E-2</v>
      </c>
      <c r="W218" s="304">
        <f t="shared" si="55"/>
        <v>9.5206426517231824E-2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2.486046129757517E-2</v>
      </c>
      <c r="C219" s="305">
        <f t="shared" si="56"/>
        <v>2.5233917351508553E-2</v>
      </c>
      <c r="D219" s="305">
        <f t="shared" si="56"/>
        <v>2.531904810875845E-2</v>
      </c>
      <c r="E219" s="305">
        <f t="shared" si="56"/>
        <v>2.4033321257726621E-2</v>
      </c>
      <c r="F219" s="305">
        <f t="shared" si="56"/>
        <v>2.4637874496982289E-2</v>
      </c>
      <c r="G219" s="305">
        <f t="shared" si="56"/>
        <v>2.421437442258946E-2</v>
      </c>
      <c r="H219" s="305">
        <f t="shared" si="56"/>
        <v>2.5863293438379432E-2</v>
      </c>
      <c r="I219" s="305">
        <f t="shared" si="56"/>
        <v>2.6648543477776041E-2</v>
      </c>
      <c r="J219" s="305">
        <f t="shared" si="56"/>
        <v>2.6169293123903658E-2</v>
      </c>
      <c r="K219" s="305">
        <f t="shared" si="56"/>
        <v>2.4910347797159019E-2</v>
      </c>
      <c r="L219" s="305">
        <f t="shared" si="56"/>
        <v>2.4929317593514761E-2</v>
      </c>
      <c r="M219" s="305">
        <f t="shared" si="56"/>
        <v>2.6709983606227061E-2</v>
      </c>
      <c r="N219" s="305">
        <f t="shared" si="56"/>
        <v>2.5776161030410638E-2</v>
      </c>
      <c r="O219" s="305">
        <f t="shared" si="56"/>
        <v>2.5747688015501074E-2</v>
      </c>
      <c r="P219" s="305">
        <f t="shared" si="56"/>
        <v>2.5430245150392876E-2</v>
      </c>
      <c r="Q219" s="305">
        <f t="shared" si="56"/>
        <v>2.6687316168692608E-2</v>
      </c>
      <c r="R219" s="305">
        <f t="shared" si="56"/>
        <v>2.6143039474844722E-2</v>
      </c>
      <c r="S219" s="305">
        <f t="shared" si="56"/>
        <v>2.6736689730909185E-2</v>
      </c>
      <c r="T219" s="305">
        <f t="shared" si="56"/>
        <v>2.627465746367558E-2</v>
      </c>
      <c r="U219" s="305">
        <f t="shared" si="56"/>
        <v>2.6336090060345339E-2</v>
      </c>
      <c r="V219" s="305">
        <f t="shared" si="56"/>
        <v>2.6801933200182142E-2</v>
      </c>
      <c r="W219" s="305">
        <f t="shared" si="56"/>
        <v>2.6684284905875381E-2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0.44372845214301482</v>
      </c>
      <c r="C224" s="306">
        <f>IF(C$5=0,0,C$5/NFM_fec!C$5)</f>
        <v>0.4444084744409032</v>
      </c>
      <c r="D224" s="306">
        <f>IF(D$5=0,0,D$5/NFM_fec!D$5)</f>
        <v>0.44447022720081203</v>
      </c>
      <c r="E224" s="306">
        <f>IF(E$5=0,0,E$5/NFM_fec!E$5)</f>
        <v>0.44227298531276743</v>
      </c>
      <c r="F224" s="306">
        <f>IF(F$5=0,0,F$5/NFM_fec!F$5)</f>
        <v>0.44997462012845263</v>
      </c>
      <c r="G224" s="306">
        <f>IF(G$5=0,0,G$5/NFM_fec!G$5)</f>
        <v>0.4508030368076314</v>
      </c>
      <c r="H224" s="306">
        <f>IF(H$5=0,0,H$5/NFM_fec!H$5)</f>
        <v>0.46329335553096529</v>
      </c>
      <c r="I224" s="306">
        <f>IF(I$5=0,0,I$5/NFM_fec!I$5)</f>
        <v>0.46523893411339357</v>
      </c>
      <c r="J224" s="306">
        <f>IF(J$5=0,0,J$5/NFM_fec!J$5)</f>
        <v>0.45929554981251225</v>
      </c>
      <c r="K224" s="306">
        <f>IF(K$5=0,0,K$5/NFM_fec!K$5)</f>
        <v>0.45854025758993455</v>
      </c>
      <c r="L224" s="306">
        <f>IF(L$5=0,0,L$5/NFM_fec!L$5)</f>
        <v>0.46695046103516097</v>
      </c>
      <c r="M224" s="306">
        <f>IF(M$5=0,0,M$5/NFM_fec!M$5)</f>
        <v>0.48524372437300289</v>
      </c>
      <c r="N224" s="306">
        <f>IF(N$5=0,0,N$5/NFM_fec!N$5)</f>
        <v>0.49176858096530257</v>
      </c>
      <c r="O224" s="306">
        <f>IF(O$5=0,0,O$5/NFM_fec!O$5)</f>
        <v>0.49210215728653617</v>
      </c>
      <c r="P224" s="306">
        <f>IF(P$5=0,0,P$5/NFM_fec!P$5)</f>
        <v>0.49213769669255436</v>
      </c>
      <c r="Q224" s="306">
        <f>IF(Q$5=0,0,Q$5/NFM_fec!Q$5)</f>
        <v>0.49233676857281261</v>
      </c>
      <c r="R224" s="306">
        <f>IF(R$5=0,0,R$5/NFM_fec!R$5)</f>
        <v>0.49266017958142955</v>
      </c>
      <c r="S224" s="306">
        <f>IF(S$5=0,0,S$5/NFM_fec!S$5)</f>
        <v>0.49333710345317394</v>
      </c>
      <c r="T224" s="306">
        <f>IF(T$5=0,0,T$5/NFM_fec!T$5)</f>
        <v>0.4945209089184559</v>
      </c>
      <c r="U224" s="306">
        <f>IF(U$5=0,0,U$5/NFM_fec!U$5)</f>
        <v>0.49479684956200237</v>
      </c>
      <c r="V224" s="306">
        <f>IF(V$5=0,0,V$5/NFM_fec!V$5)</f>
        <v>0.49167649601597524</v>
      </c>
      <c r="W224" s="306">
        <f>IF(W$5=0,0,W$5/NFM_fec!W$5)</f>
        <v>0.4934561289990253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0.43971469043255607</v>
      </c>
      <c r="C225" s="307">
        <f>IF(C$6=0,0,C$6/NFM_fec!C$6)</f>
        <v>0.4402787020723492</v>
      </c>
      <c r="D225" s="307">
        <f>IF(D$6=0,0,D$6/NFM_fec!D$6)</f>
        <v>0.44027870207234909</v>
      </c>
      <c r="E225" s="307">
        <f>IF(E$6=0,0,E$6/NFM_fec!E$6)</f>
        <v>0.44336001872869057</v>
      </c>
      <c r="F225" s="307">
        <f>IF(F$6=0,0,F$6/NFM_fec!F$6)</f>
        <v>0.4509130836002106</v>
      </c>
      <c r="G225" s="307">
        <f>IF(G$6=0,0,G$6/NFM_fec!G$6)</f>
        <v>0.45208646009686942</v>
      </c>
      <c r="H225" s="307">
        <f>IF(H$6=0,0,H$6/NFM_fec!H$6)</f>
        <v>0.45477169109327625</v>
      </c>
      <c r="I225" s="307">
        <f>IF(I$6=0,0,I$6/NFM_fec!I$6)</f>
        <v>0.45632674504433363</v>
      </c>
      <c r="J225" s="307">
        <f>IF(J$6=0,0,J$6/NFM_fec!J$6)</f>
        <v>0.45632674504433363</v>
      </c>
      <c r="K225" s="307">
        <f>IF(K$6=0,0,K$6/NFM_fec!K$6)</f>
        <v>0.45632674504433351</v>
      </c>
      <c r="L225" s="307">
        <f>IF(L$6=0,0,L$6/NFM_fec!L$6)</f>
        <v>0.45873706296366973</v>
      </c>
      <c r="M225" s="307">
        <f>IF(M$6=0,0,M$6/NFM_fec!M$6)</f>
        <v>0.46786335666730283</v>
      </c>
      <c r="N225" s="307">
        <f>IF(N$6=0,0,N$6/NFM_fec!N$6)</f>
        <v>0.47607702100057248</v>
      </c>
      <c r="O225" s="307">
        <f>IF(O$6=0,0,O$6/NFM_fec!O$6)</f>
        <v>0.48335226395977687</v>
      </c>
      <c r="P225" s="307">
        <f>IF(P$6=0,0,P$6/NFM_fec!P$6)</f>
        <v>0.48335226395977682</v>
      </c>
      <c r="Q225" s="307">
        <f>IF(Q$6=0,0,Q$6/NFM_fec!Q$6)</f>
        <v>0.48335226395977676</v>
      </c>
      <c r="R225" s="307">
        <f>IF(R$6=0,0,R$6/NFM_fec!R$6)</f>
        <v>0.48335226395977682</v>
      </c>
      <c r="S225" s="307">
        <f>IF(S$6=0,0,S$6/NFM_fec!S$6)</f>
        <v>0.48335226395977693</v>
      </c>
      <c r="T225" s="307">
        <f>IF(T$6=0,0,T$6/NFM_fec!T$6)</f>
        <v>0.48335226395977682</v>
      </c>
      <c r="U225" s="307">
        <f>IF(U$6=0,0,U$6/NFM_fec!U$6)</f>
        <v>0.48335226395977687</v>
      </c>
      <c r="V225" s="307">
        <f>IF(V$6=0,0,V$6/NFM_fec!V$6)</f>
        <v>0.48335226395977687</v>
      </c>
      <c r="W225" s="307">
        <f>IF(W$6=0,0,W$6/NFM_fec!W$6)</f>
        <v>0.48335226395977682</v>
      </c>
      <c r="DA225" s="76"/>
    </row>
    <row r="226" spans="1:105" ht="12" customHeight="1" x14ac:dyDescent="0.25">
      <c r="A226" s="202" t="s">
        <v>93</v>
      </c>
      <c r="B226" s="308">
        <f>IF(B$7=0,0,B$7/NFM_fec!B$7)</f>
        <v>0.11413471218567486</v>
      </c>
      <c r="C226" s="308">
        <f>IF(C$7=0,0,C$7/NFM_fec!C$7)</f>
        <v>0.11428111008317027</v>
      </c>
      <c r="D226" s="308">
        <f>IF(D$7=0,0,D$7/NFM_fec!D$7)</f>
        <v>0.11428111008317027</v>
      </c>
      <c r="E226" s="308">
        <f>IF(E$7=0,0,E$7/NFM_fec!E$7)</f>
        <v>0.11508091322228865</v>
      </c>
      <c r="F226" s="308">
        <f>IF(F$7=0,0,F$7/NFM_fec!F$7)</f>
        <v>0.1170414274011136</v>
      </c>
      <c r="G226" s="308">
        <f>IF(G$7=0,0,G$7/NFM_fec!G$7)</f>
        <v>0.11734599532127986</v>
      </c>
      <c r="H226" s="308">
        <f>IF(H$7=0,0,H$7/NFM_fec!H$7)</f>
        <v>0.11804298833423899</v>
      </c>
      <c r="I226" s="308">
        <f>IF(I$7=0,0,I$7/NFM_fec!I$7)</f>
        <v>0.11844662650917132</v>
      </c>
      <c r="J226" s="308">
        <f>IF(J$7=0,0,J$7/NFM_fec!J$7)</f>
        <v>0.11844662650917127</v>
      </c>
      <c r="K226" s="308">
        <f>IF(K$7=0,0,K$7/NFM_fec!K$7)</f>
        <v>0.11844662650917129</v>
      </c>
      <c r="L226" s="308">
        <f>IF(L$7=0,0,L$7/NFM_fec!L$7)</f>
        <v>0.11907226160389328</v>
      </c>
      <c r="M226" s="308">
        <f>IF(M$7=0,0,M$7/NFM_fec!M$7)</f>
        <v>0.12394042159876136</v>
      </c>
      <c r="N226" s="308">
        <f>IF(N$7=0,0,N$7/NFM_fec!N$7)</f>
        <v>0.1254615156866247</v>
      </c>
      <c r="O226" s="308">
        <f>IF(O$7=0,0,O$7/NFM_fec!O$7)</f>
        <v>0.1254615156866247</v>
      </c>
      <c r="P226" s="308">
        <f>IF(P$7=0,0,P$7/NFM_fec!P$7)</f>
        <v>0.12546151568662467</v>
      </c>
      <c r="Q226" s="308">
        <f>IF(Q$7=0,0,Q$7/NFM_fec!Q$7)</f>
        <v>0.12546151568662475</v>
      </c>
      <c r="R226" s="308">
        <f>IF(R$7=0,0,R$7/NFM_fec!R$7)</f>
        <v>0.12546151568662472</v>
      </c>
      <c r="S226" s="308">
        <f>IF(S$7=0,0,S$7/NFM_fec!S$7)</f>
        <v>0.1254615156866247</v>
      </c>
      <c r="T226" s="308">
        <f>IF(T$7=0,0,T$7/NFM_fec!T$7)</f>
        <v>0.12546151568662472</v>
      </c>
      <c r="U226" s="308">
        <f>IF(U$7=0,0,U$7/NFM_fec!U$7)</f>
        <v>0.1254615156866247</v>
      </c>
      <c r="V226" s="308">
        <f>IF(V$7=0,0,V$7/NFM_fec!V$7)</f>
        <v>0.12546151568662472</v>
      </c>
      <c r="W226" s="308">
        <f>IF(W$7=0,0,W$7/NFM_fec!W$7)</f>
        <v>0.12546151568662472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0.62754461406511508</v>
      </c>
      <c r="C227" s="308">
        <f>IF(C$8=0,0,C$8/NFM_fec!C$8)</f>
        <v>0.62834955070817788</v>
      </c>
      <c r="D227" s="308">
        <f>IF(D$8=0,0,D$8/NFM_fec!D$8)</f>
        <v>0.628349550708178</v>
      </c>
      <c r="E227" s="308">
        <f>IF(E$8=0,0,E$8/NFM_fec!E$8)</f>
        <v>0.6327470923732379</v>
      </c>
      <c r="F227" s="308">
        <f>IF(F$8=0,0,F$8/NFM_fec!F$8)</f>
        <v>0.64352654842266854</v>
      </c>
      <c r="G227" s="308">
        <f>IF(G$8=0,0,G$8/NFM_fec!G$8)</f>
        <v>0.64520114815010654</v>
      </c>
      <c r="H227" s="308">
        <f>IF(H$8=0,0,H$8/NFM_fec!H$8)</f>
        <v>0.64903341094682654</v>
      </c>
      <c r="I227" s="308">
        <f>IF(I$8=0,0,I$8/NFM_fec!I$8)</f>
        <v>0.65125272668223388</v>
      </c>
      <c r="J227" s="308">
        <f>IF(J$8=0,0,J$8/NFM_fec!J$8)</f>
        <v>0.65125272668223366</v>
      </c>
      <c r="K227" s="308">
        <f>IF(K$8=0,0,K$8/NFM_fec!K$8)</f>
        <v>0.65125272668223377</v>
      </c>
      <c r="L227" s="308">
        <f>IF(L$8=0,0,L$8/NFM_fec!L$8)</f>
        <v>0.65469264365879898</v>
      </c>
      <c r="M227" s="308">
        <f>IF(M$8=0,0,M$8/NFM_fec!M$8)</f>
        <v>0.66583938120865205</v>
      </c>
      <c r="N227" s="308">
        <f>IF(N$8=0,0,N$8/NFM_fec!N$8)</f>
        <v>0.67587144500351992</v>
      </c>
      <c r="O227" s="308">
        <f>IF(O$8=0,0,O$8/NFM_fec!O$8)</f>
        <v>0.68490030241890087</v>
      </c>
      <c r="P227" s="308">
        <f>IF(P$8=0,0,P$8/NFM_fec!P$8)</f>
        <v>0.68982255208656051</v>
      </c>
      <c r="Q227" s="308">
        <f>IF(Q$8=0,0,Q$8/NFM_fec!Q$8)</f>
        <v>0.68982255208656051</v>
      </c>
      <c r="R227" s="308">
        <f>IF(R$8=0,0,R$8/NFM_fec!R$8)</f>
        <v>0.68982255208656051</v>
      </c>
      <c r="S227" s="308">
        <f>IF(S$8=0,0,S$8/NFM_fec!S$8)</f>
        <v>0.68982255208656063</v>
      </c>
      <c r="T227" s="308">
        <f>IF(T$8=0,0,T$8/NFM_fec!T$8)</f>
        <v>0.68982255208656029</v>
      </c>
      <c r="U227" s="308">
        <f>IF(U$8=0,0,U$8/NFM_fec!U$8)</f>
        <v>0.68982255208656074</v>
      </c>
      <c r="V227" s="308">
        <f>IF(V$8=0,0,V$8/NFM_fec!V$8)</f>
        <v>0.68982255208656051</v>
      </c>
      <c r="W227" s="308">
        <f>IF(W$8=0,0,W$8/NFM_fec!W$8)</f>
        <v>0.68982255208656029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0.43581310802059597</v>
      </c>
      <c r="C228" s="308">
        <f>IF(C$9=0,0,C$9/NFM_fec!C$9)</f>
        <v>0.43637211519285163</v>
      </c>
      <c r="D228" s="308">
        <f>IF(D$9=0,0,D$9/NFM_fec!D$9)</f>
        <v>0.43637211519285163</v>
      </c>
      <c r="E228" s="308">
        <f>IF(E$9=0,0,E$9/NFM_fec!E$9)</f>
        <v>0.4394260913688004</v>
      </c>
      <c r="F228" s="308">
        <f>IF(F$9=0,0,F$9/NFM_fec!F$9)</f>
        <v>0.44691213799940116</v>
      </c>
      <c r="G228" s="308">
        <f>IF(G$9=0,0,G$9/NFM_fec!G$9)</f>
        <v>0.44807510314251292</v>
      </c>
      <c r="H228" s="308">
        <f>IF(H$9=0,0,H$9/NFM_fec!H$9)</f>
        <v>0.45073650812115079</v>
      </c>
      <c r="I228" s="308">
        <f>IF(I$9=0,0,I$9/NFM_fec!I$9)</f>
        <v>0.45227776409984755</v>
      </c>
      <c r="J228" s="308">
        <f>IF(J$9=0,0,J$9/NFM_fec!J$9)</f>
        <v>0.45227776409984755</v>
      </c>
      <c r="K228" s="308">
        <f>IF(K$9=0,0,K$9/NFM_fec!K$9)</f>
        <v>0.45227776409984743</v>
      </c>
      <c r="L228" s="308">
        <f>IF(L$9=0,0,L$9/NFM_fec!L$9)</f>
        <v>0.45466669530137327</v>
      </c>
      <c r="M228" s="308">
        <f>IF(M$9=0,0,M$9/NFM_fec!M$9)</f>
        <v>0.47435224369646461</v>
      </c>
      <c r="N228" s="308">
        <f>IF(N$9=0,0,N$9/NFM_fec!N$9)</f>
        <v>0.47906348595695053</v>
      </c>
      <c r="O228" s="308">
        <f>IF(O$9=0,0,O$9/NFM_fec!O$9)</f>
        <v>0.47906348595695064</v>
      </c>
      <c r="P228" s="308">
        <f>IF(P$9=0,0,P$9/NFM_fec!P$9)</f>
        <v>0.47906348595695053</v>
      </c>
      <c r="Q228" s="308">
        <f>IF(Q$9=0,0,Q$9/NFM_fec!Q$9)</f>
        <v>0.47906348595695059</v>
      </c>
      <c r="R228" s="308">
        <f>IF(R$9=0,0,R$9/NFM_fec!R$9)</f>
        <v>0.47906348595695064</v>
      </c>
      <c r="S228" s="308">
        <f>IF(S$9=0,0,S$9/NFM_fec!S$9)</f>
        <v>0.47906348595695047</v>
      </c>
      <c r="T228" s="308">
        <f>IF(T$9=0,0,T$9/NFM_fec!T$9)</f>
        <v>0.47906348595695064</v>
      </c>
      <c r="U228" s="308">
        <f>IF(U$9=0,0,U$9/NFM_fec!U$9)</f>
        <v>0.47906348595695086</v>
      </c>
      <c r="V228" s="308">
        <f>IF(V$9=0,0,V$9/NFM_fec!V$9)</f>
        <v>0.47906348595695053</v>
      </c>
      <c r="W228" s="308">
        <f>IF(W$9=0,0,W$9/NFM_fec!W$9)</f>
        <v>0.4790634859569507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0.70993323309178835</v>
      </c>
      <c r="C229" s="309">
        <f>IF(C$10=0,0,C$10/NFM_fec!C$10)</f>
        <v>0.7126191972894419</v>
      </c>
      <c r="D229" s="309">
        <f>IF(D$10=0,0,D$10/NFM_fec!D$10)</f>
        <v>0.71307467157400184</v>
      </c>
      <c r="E229" s="309">
        <f>IF(E$10=0,0,E$10/NFM_fec!E$10)</f>
        <v>0.71371031385888262</v>
      </c>
      <c r="F229" s="309">
        <f>IF(F$10=0,0,F$10/NFM_fec!F$10)</f>
        <v>0.72807196010883046</v>
      </c>
      <c r="G229" s="309">
        <f>IF(G$10=0,0,G$10/NFM_fec!G$10)</f>
        <v>0.7282663311610611</v>
      </c>
      <c r="H229" s="309">
        <f>IF(H$10=0,0,H$10/NFM_fec!H$10)</f>
        <v>0.73769340072315137</v>
      </c>
      <c r="I229" s="309">
        <f>IF(I$10=0,0,I$10/NFM_fec!I$10)</f>
        <v>0.7435961975448675</v>
      </c>
      <c r="J229" s="309">
        <f>IF(J$10=0,0,J$10/NFM_fec!J$10)</f>
        <v>0.74228177838981779</v>
      </c>
      <c r="K229" s="309">
        <f>IF(K$10=0,0,K$10/NFM_fec!K$10)</f>
        <v>0.73698815268031304</v>
      </c>
      <c r="L229" s="309">
        <f>IF(L$10=0,0,L$10/NFM_fec!L$10)</f>
        <v>0.74142967369572965</v>
      </c>
      <c r="M229" s="309">
        <f>IF(M$10=0,0,M$10/NFM_fec!M$10)</f>
        <v>0.7877395258665989</v>
      </c>
      <c r="N229" s="309">
        <f>IF(N$10=0,0,N$10/NFM_fec!N$10)</f>
        <v>0.78391046645444828</v>
      </c>
      <c r="O229" s="309">
        <f>IF(O$10=0,0,O$10/NFM_fec!O$10)</f>
        <v>0.78329476911855811</v>
      </c>
      <c r="P229" s="309">
        <f>IF(P$10=0,0,P$10/NFM_fec!P$10)</f>
        <v>0.78288398433344075</v>
      </c>
      <c r="Q229" s="309">
        <f>IF(Q$10=0,0,Q$10/NFM_fec!Q$10)</f>
        <v>0.78839576331840122</v>
      </c>
      <c r="R229" s="309">
        <f>IF(R$10=0,0,R$10/NFM_fec!R$10)</f>
        <v>0.78632736332657593</v>
      </c>
      <c r="S229" s="309">
        <f>IF(S$10=0,0,S$10/NFM_fec!S$10)</f>
        <v>0.78845827787154243</v>
      </c>
      <c r="T229" s="309">
        <f>IF(T$10=0,0,T$10/NFM_fec!T$10)</f>
        <v>0.80033838207943941</v>
      </c>
      <c r="U229" s="309">
        <f>IF(U$10=0,0,U$10/NFM_fec!U$10)</f>
        <v>0.80166306478664995</v>
      </c>
      <c r="V229" s="309">
        <f>IF(V$10=0,0,V$10/NFM_fec!V$10)</f>
        <v>0.80362800762558539</v>
      </c>
      <c r="W229" s="309">
        <f>IF(W$10=0,0,W$10/NFM_fec!W$10)</f>
        <v>0.80391531363146029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0.46357687709885875</v>
      </c>
      <c r="C230" s="310">
        <f>IF(C$16=0,0,C$16/NFM_fec!C$16)</f>
        <v>0.46395776863378185</v>
      </c>
      <c r="D230" s="310">
        <f>IF(D$16=0,0,D$16/NFM_fec!D$16)</f>
        <v>0.46402905750378182</v>
      </c>
      <c r="E230" s="310">
        <f>IF(E$16=0,0,E$16/NFM_fec!E$16)</f>
        <v>0.45562122834988406</v>
      </c>
      <c r="F230" s="310">
        <f>IF(F$16=0,0,F$16/NFM_fec!F$16)</f>
        <v>0.46395075550019033</v>
      </c>
      <c r="G230" s="310">
        <f>IF(G$16=0,0,G$16/NFM_fec!G$16)</f>
        <v>0.46536434465365739</v>
      </c>
      <c r="H230" s="310">
        <f>IF(H$16=0,0,H$16/NFM_fec!H$16)</f>
        <v>0.48685137298286807</v>
      </c>
      <c r="I230" s="310">
        <f>IF(I$16=0,0,I$16/NFM_fec!I$16)</f>
        <v>0.48772799038693787</v>
      </c>
      <c r="J230" s="310">
        <f>IF(J$16=0,0,J$16/NFM_fec!J$16)</f>
        <v>0.47562660870271528</v>
      </c>
      <c r="K230" s="310">
        <f>IF(K$16=0,0,K$16/NFM_fec!K$16)</f>
        <v>0.4768640650332398</v>
      </c>
      <c r="L230" s="310">
        <f>IF(L$16=0,0,L$16/NFM_fec!L$16)</f>
        <v>0.48923047541967629</v>
      </c>
      <c r="M230" s="310">
        <f>IF(M$16=0,0,M$16/NFM_fec!M$16)</f>
        <v>0.50391614260757078</v>
      </c>
      <c r="N230" s="310">
        <f>IF(N$16=0,0,N$16/NFM_fec!N$16)</f>
        <v>0.51708639080478669</v>
      </c>
      <c r="O230" s="310">
        <f>IF(O$16=0,0,O$16/NFM_fec!O$16)</f>
        <v>0.51747013098264671</v>
      </c>
      <c r="P230" s="310">
        <f>IF(P$16=0,0,P$16/NFM_fec!P$16)</f>
        <v>0.51749531420565553</v>
      </c>
      <c r="Q230" s="310">
        <f>IF(Q$16=0,0,Q$16/NFM_fec!Q$16)</f>
        <v>0.51518381603757113</v>
      </c>
      <c r="R230" s="310">
        <f>IF(R$16=0,0,R$16/NFM_fec!R$16)</f>
        <v>0.51619425827796828</v>
      </c>
      <c r="S230" s="310">
        <f>IF(S$16=0,0,S$16/NFM_fec!S$16)</f>
        <v>0.51705608994043761</v>
      </c>
      <c r="T230" s="310">
        <f>IF(T$16=0,0,T$16/NFM_fec!T$16)</f>
        <v>0.51989964245506315</v>
      </c>
      <c r="U230" s="310">
        <f>IF(U$16=0,0,U$16/NFM_fec!U$16)</f>
        <v>0.52040230325723014</v>
      </c>
      <c r="V230" s="310">
        <f>IF(V$16=0,0,V$16/NFM_fec!V$16)</f>
        <v>0.51315408048060984</v>
      </c>
      <c r="W230" s="310">
        <f>IF(W$16=0,0,W$16/NFM_fec!W$16)</f>
        <v>0.51799716906347804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0.40456060008611994</v>
      </c>
      <c r="C231" s="311">
        <f>IF(C$27=0,0,C$27/NFM_fec!C$27)</f>
        <v>0.40588309001071099</v>
      </c>
      <c r="D231" s="311">
        <f>IF(D$27=0,0,D$27/NFM_fec!D$27)</f>
        <v>0.40601138289453942</v>
      </c>
      <c r="E231" s="311">
        <f>IF(E$27=0,0,E$27/NFM_fec!E$27)</f>
        <v>0.40849962078345281</v>
      </c>
      <c r="F231" s="311">
        <f>IF(F$27=0,0,F$27/NFM_fec!F$27)</f>
        <v>0.41550760503833595</v>
      </c>
      <c r="G231" s="311">
        <f>IF(G$27=0,0,G$27/NFM_fec!G$27)</f>
        <v>0.41576931269337347</v>
      </c>
      <c r="H231" s="311">
        <f>IF(H$27=0,0,H$27/NFM_fec!H$27)</f>
        <v>0.42126163688892521</v>
      </c>
      <c r="I231" s="311">
        <f>IF(I$27=0,0,I$27/NFM_fec!I$27)</f>
        <v>0.42463228671768355</v>
      </c>
      <c r="J231" s="311">
        <f>IF(J$27=0,0,J$27/NFM_fec!J$27)</f>
        <v>0.42361992387898606</v>
      </c>
      <c r="K231" s="311">
        <f>IF(K$27=0,0,K$27/NFM_fec!K$27)</f>
        <v>0.42064672652770374</v>
      </c>
      <c r="L231" s="311">
        <f>IF(L$27=0,0,L$27/NFM_fec!L$27)</f>
        <v>0.42341594894123036</v>
      </c>
      <c r="M231" s="311">
        <f>IF(M$27=0,0,M$27/NFM_fec!M$27)</f>
        <v>0.45083107059714123</v>
      </c>
      <c r="N231" s="311">
        <f>IF(N$27=0,0,N$27/NFM_fec!N$27)</f>
        <v>0.44812731806222844</v>
      </c>
      <c r="O231" s="311">
        <f>IF(O$27=0,0,O$27/NFM_fec!O$27)</f>
        <v>0.44792967208523127</v>
      </c>
      <c r="P231" s="311">
        <f>IF(P$27=0,0,P$27/NFM_fec!P$27)</f>
        <v>0.44703079908741583</v>
      </c>
      <c r="Q231" s="311">
        <f>IF(Q$27=0,0,Q$27/NFM_fec!Q$27)</f>
        <v>0.44996492917770731</v>
      </c>
      <c r="R231" s="311">
        <f>IF(R$27=0,0,R$27/NFM_fec!R$27)</f>
        <v>0.44898722854919138</v>
      </c>
      <c r="S231" s="311">
        <f>IF(S$27=0,0,S$27/NFM_fec!S$27)</f>
        <v>0.45035398424290357</v>
      </c>
      <c r="T231" s="311">
        <f>IF(T$27=0,0,T$27/NFM_fec!T$27)</f>
        <v>0.44972962081530049</v>
      </c>
      <c r="U231" s="311">
        <f>IF(U$27=0,0,U$27/NFM_fec!U$27)</f>
        <v>0.44986242297063095</v>
      </c>
      <c r="V231" s="311">
        <f>IF(V$27=0,0,V$27/NFM_fec!V$27)</f>
        <v>0.45082618115013334</v>
      </c>
      <c r="W231" s="311">
        <f>IF(W$27=0,0,W$27/NFM_fec!W$27)</f>
        <v>0.45011448567264412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0.56504745945807433</v>
      </c>
      <c r="C233" s="306">
        <f>IF(C$34=0,0,C$34/NFM_fec!C$34)</f>
        <v>0.56608031217349175</v>
      </c>
      <c r="D233" s="306">
        <f>IF(D$34=0,0,D$34/NFM_fec!D$34)</f>
        <v>0.56612211546043045</v>
      </c>
      <c r="E233" s="306">
        <f>IF(E$34=0,0,E$34/NFM_fec!E$34)</f>
        <v>0.56758617606983452</v>
      </c>
      <c r="F233" s="306">
        <f>IF(F$34=0,0,F$34/NFM_fec!F$34)</f>
        <v>0.56778724850976758</v>
      </c>
      <c r="G233" s="306">
        <f>IF(G$34=0,0,G$34/NFM_fec!G$34)</f>
        <v>0.56765668765460908</v>
      </c>
      <c r="H233" s="306">
        <f>IF(H$34=0,0,H$34/NFM_fec!H$34)</f>
        <v>0.56928823934203976</v>
      </c>
      <c r="I233" s="306">
        <f>IF(I$34=0,0,I$34/NFM_fec!I$34)</f>
        <v>0.56955103428490683</v>
      </c>
      <c r="J233" s="306">
        <f>IF(J$34=0,0,J$34/NFM_fec!J$34)</f>
        <v>0.56879133044691499</v>
      </c>
      <c r="K233" s="306">
        <f>IF(K$34=0,0,K$34/NFM_fec!K$34)</f>
        <v>0.56866802607039779</v>
      </c>
      <c r="L233" s="306">
        <f>IF(L$34=0,0,L$34/NFM_fec!L$34)</f>
        <v>0.56899237374502531</v>
      </c>
      <c r="M233" s="306">
        <f>IF(M$34=0,0,M$34/NFM_fec!M$34)</f>
        <v>0.56989950216175</v>
      </c>
      <c r="N233" s="306">
        <f>IF(N$34=0,0,N$34/NFM_fec!N$34)</f>
        <v>0.56947859490812958</v>
      </c>
      <c r="O233" s="306">
        <f>IF(O$34=0,0,O$34/NFM_fec!O$34)</f>
        <v>0.56942787238795978</v>
      </c>
      <c r="P233" s="306">
        <f>IF(P$34=0,0,P$34/NFM_fec!P$34)</f>
        <v>0.58331087888548472</v>
      </c>
      <c r="Q233" s="306">
        <f>IF(Q$34=0,0,Q$34/NFM_fec!Q$34)</f>
        <v>0.58388166971901823</v>
      </c>
      <c r="R233" s="306">
        <f>IF(R$34=0,0,R$34/NFM_fec!R$34)</f>
        <v>0.58373249780466641</v>
      </c>
      <c r="S233" s="306">
        <f>IF(S$34=0,0,S$34/NFM_fec!S$34)</f>
        <v>0.58400718765952186</v>
      </c>
      <c r="T233" s="306">
        <f>IF(T$34=0,0,T$34/NFM_fec!T$34)</f>
        <v>0.59951408206518741</v>
      </c>
      <c r="U233" s="306">
        <f>IF(U$34=0,0,U$34/NFM_fec!U$34)</f>
        <v>0.60153123421044241</v>
      </c>
      <c r="V233" s="306">
        <f>IF(V$34=0,0,V$34/NFM_fec!V$34)</f>
        <v>0.60150470355700703</v>
      </c>
      <c r="W233" s="306">
        <f>IF(W$34=0,0,W$34/NFM_fec!W$34)</f>
        <v>0.60167235440171796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0.47613925807529173</v>
      </c>
      <c r="C234" s="307">
        <f>IF(C$35=0,0,C$35/NFM_fec!C$35)</f>
        <v>0.4768567382802556</v>
      </c>
      <c r="D234" s="307">
        <f>IF(D$35=0,0,D$35/NFM_fec!D$35)</f>
        <v>0.47685673828025565</v>
      </c>
      <c r="E234" s="307">
        <f>IF(E$35=0,0,E$35/NFM_fec!E$35)</f>
        <v>0.47878074532933024</v>
      </c>
      <c r="F234" s="307">
        <f>IF(F$35=0,0,F$35/NFM_fec!F$35)</f>
        <v>0.47878074532933035</v>
      </c>
      <c r="G234" s="307">
        <f>IF(G$35=0,0,G$35/NFM_fec!G$35)</f>
        <v>0.47878074532933029</v>
      </c>
      <c r="H234" s="307">
        <f>IF(H$35=0,0,H$35/NFM_fec!H$35)</f>
        <v>0.47878074532933024</v>
      </c>
      <c r="I234" s="307">
        <f>IF(I$35=0,0,I$35/NFM_fec!I$35)</f>
        <v>0.4787807453293304</v>
      </c>
      <c r="J234" s="307">
        <f>IF(J$35=0,0,J$35/NFM_fec!J$35)</f>
        <v>0.47878074532933029</v>
      </c>
      <c r="K234" s="307">
        <f>IF(K$35=0,0,K$35/NFM_fec!K$35)</f>
        <v>0.47878074532933029</v>
      </c>
      <c r="L234" s="307">
        <f>IF(L$35=0,0,L$35/NFM_fec!L$35)</f>
        <v>0.47878074532933024</v>
      </c>
      <c r="M234" s="307">
        <f>IF(M$35=0,0,M$35/NFM_fec!M$35)</f>
        <v>0.47878074532933029</v>
      </c>
      <c r="N234" s="307">
        <f>IF(N$35=0,0,N$35/NFM_fec!N$35)</f>
        <v>0.47878074532933035</v>
      </c>
      <c r="O234" s="307">
        <f>IF(O$35=0,0,O$35/NFM_fec!O$35)</f>
        <v>0.47878074532933035</v>
      </c>
      <c r="P234" s="307">
        <f>IF(P$35=0,0,P$35/NFM_fec!P$35)</f>
        <v>0.48590267079639737</v>
      </c>
      <c r="Q234" s="307">
        <f>IF(Q$35=0,0,Q$35/NFM_fec!Q$35)</f>
        <v>0.49081205721189736</v>
      </c>
      <c r="R234" s="307">
        <f>IF(R$35=0,0,R$35/NFM_fec!R$35)</f>
        <v>0.49081205721189736</v>
      </c>
      <c r="S234" s="307">
        <f>IF(S$35=0,0,S$35/NFM_fec!S$35)</f>
        <v>0.49081205721189719</v>
      </c>
      <c r="T234" s="307">
        <f>IF(T$35=0,0,T$35/NFM_fec!T$35)</f>
        <v>0.4967308514907075</v>
      </c>
      <c r="U234" s="307">
        <f>IF(U$35=0,0,U$35/NFM_fec!U$35)</f>
        <v>0.50205776634163668</v>
      </c>
      <c r="V234" s="307">
        <f>IF(V$35=0,0,V$35/NFM_fec!V$35)</f>
        <v>0.50554856462252762</v>
      </c>
      <c r="W234" s="307">
        <f>IF(W$35=0,0,W$35/NFM_fec!W$35)</f>
        <v>0.50554856462252751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0.12354937216149846</v>
      </c>
      <c r="C235" s="308">
        <f>IF(C$36=0,0,C$36/NFM_fec!C$36)</f>
        <v>0.12373554506650092</v>
      </c>
      <c r="D235" s="308">
        <f>IF(D$36=0,0,D$36/NFM_fec!D$36)</f>
        <v>0.12373554506650092</v>
      </c>
      <c r="E235" s="308">
        <f>IF(E$36=0,0,E$36/NFM_fec!E$36)</f>
        <v>0.12423478947644175</v>
      </c>
      <c r="F235" s="308">
        <f>IF(F$36=0,0,F$36/NFM_fec!F$36)</f>
        <v>0.12423478947644176</v>
      </c>
      <c r="G235" s="308">
        <f>IF(G$36=0,0,G$36/NFM_fec!G$36)</f>
        <v>0.12423478947644176</v>
      </c>
      <c r="H235" s="308">
        <f>IF(H$36=0,0,H$36/NFM_fec!H$36)</f>
        <v>0.12423478947644177</v>
      </c>
      <c r="I235" s="308">
        <f>IF(I$36=0,0,I$36/NFM_fec!I$36)</f>
        <v>0.12423478947644175</v>
      </c>
      <c r="J235" s="308">
        <f>IF(J$36=0,0,J$36/NFM_fec!J$36)</f>
        <v>0.12423478947644179</v>
      </c>
      <c r="K235" s="308">
        <f>IF(K$36=0,0,K$36/NFM_fec!K$36)</f>
        <v>0.12423478947644173</v>
      </c>
      <c r="L235" s="308">
        <f>IF(L$36=0,0,L$36/NFM_fec!L$36)</f>
        <v>0.12423478947644177</v>
      </c>
      <c r="M235" s="308">
        <f>IF(M$36=0,0,M$36/NFM_fec!M$36)</f>
        <v>0.12423478947644175</v>
      </c>
      <c r="N235" s="308">
        <f>IF(N$36=0,0,N$36/NFM_fec!N$36)</f>
        <v>0.12423478947644179</v>
      </c>
      <c r="O235" s="308">
        <f>IF(O$36=0,0,O$36/NFM_fec!O$36)</f>
        <v>0.12423478947644175</v>
      </c>
      <c r="P235" s="308">
        <f>IF(P$36=0,0,P$36/NFM_fec!P$36)</f>
        <v>0.12735669342399503</v>
      </c>
      <c r="Q235" s="308">
        <f>IF(Q$36=0,0,Q$36/NFM_fec!Q$36)</f>
        <v>0.127356693423995</v>
      </c>
      <c r="R235" s="308">
        <f>IF(R$36=0,0,R$36/NFM_fec!R$36)</f>
        <v>0.127356693423995</v>
      </c>
      <c r="S235" s="308">
        <f>IF(S$36=0,0,S$36/NFM_fec!S$36)</f>
        <v>0.12735669342399494</v>
      </c>
      <c r="T235" s="308">
        <f>IF(T$36=0,0,T$36/NFM_fec!T$36)</f>
        <v>0.13118054581078714</v>
      </c>
      <c r="U235" s="308">
        <f>IF(U$36=0,0,U$36/NFM_fec!U$36)</f>
        <v>0.13118054581078717</v>
      </c>
      <c r="V235" s="308">
        <f>IF(V$36=0,0,V$36/NFM_fec!V$36)</f>
        <v>0.1311805458107872</v>
      </c>
      <c r="W235" s="308">
        <f>IF(W$36=0,0,W$36/NFM_fec!W$36)</f>
        <v>0.1311805458107872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0.67698490733643968</v>
      </c>
      <c r="C236" s="308">
        <f>IF(C$37=0,0,C$37/NFM_fec!C$37)</f>
        <v>0.67800503592662709</v>
      </c>
      <c r="D236" s="308">
        <f>IF(D$37=0,0,D$37/NFM_fec!D$37)</f>
        <v>0.67800503592662686</v>
      </c>
      <c r="E236" s="308">
        <f>IF(E$37=0,0,E$37/NFM_fec!E$37)</f>
        <v>0.68074063000281759</v>
      </c>
      <c r="F236" s="308">
        <f>IF(F$37=0,0,F$37/NFM_fec!F$37)</f>
        <v>0.68074063000281759</v>
      </c>
      <c r="G236" s="308">
        <f>IF(G$37=0,0,G$37/NFM_fec!G$37)</f>
        <v>0.68074063000281737</v>
      </c>
      <c r="H236" s="308">
        <f>IF(H$37=0,0,H$37/NFM_fec!H$37)</f>
        <v>0.68074063000281737</v>
      </c>
      <c r="I236" s="308">
        <f>IF(I$37=0,0,I$37/NFM_fec!I$37)</f>
        <v>0.68074063000281704</v>
      </c>
      <c r="J236" s="308">
        <f>IF(J$37=0,0,J$37/NFM_fec!J$37)</f>
        <v>0.68074063000281726</v>
      </c>
      <c r="K236" s="308">
        <f>IF(K$37=0,0,K$37/NFM_fec!K$37)</f>
        <v>0.68074063000281737</v>
      </c>
      <c r="L236" s="308">
        <f>IF(L$37=0,0,L$37/NFM_fec!L$37)</f>
        <v>0.68074063000281737</v>
      </c>
      <c r="M236" s="308">
        <f>IF(M$37=0,0,M$37/NFM_fec!M$37)</f>
        <v>0.68074063000281726</v>
      </c>
      <c r="N236" s="308">
        <f>IF(N$37=0,0,N$37/NFM_fec!N$37)</f>
        <v>0.68074063000281737</v>
      </c>
      <c r="O236" s="308">
        <f>IF(O$37=0,0,O$37/NFM_fec!O$37)</f>
        <v>0.68074063000281737</v>
      </c>
      <c r="P236" s="308">
        <f>IF(P$37=0,0,P$37/NFM_fec!P$37)</f>
        <v>0.68928256891826867</v>
      </c>
      <c r="Q236" s="308">
        <f>IF(Q$37=0,0,Q$37/NFM_fec!Q$37)</f>
        <v>0.69697031394217468</v>
      </c>
      <c r="R236" s="308">
        <f>IF(R$37=0,0,R$37/NFM_fec!R$37)</f>
        <v>0.69784700470689054</v>
      </c>
      <c r="S236" s="308">
        <f>IF(S$37=0,0,S$37/NFM_fec!S$37)</f>
        <v>0.69784700470689076</v>
      </c>
      <c r="T236" s="308">
        <f>IF(T$37=0,0,T$37/NFM_fec!T$37)</f>
        <v>0.70467830615193494</v>
      </c>
      <c r="U236" s="308">
        <f>IF(U$37=0,0,U$37/NFM_fec!U$37)</f>
        <v>0.71082647745247418</v>
      </c>
      <c r="V236" s="308">
        <f>IF(V$37=0,0,V$37/NFM_fec!V$37)</f>
        <v>0.7163598316229598</v>
      </c>
      <c r="W236" s="308">
        <f>IF(W$37=0,0,W$37/NFM_fec!W$37)</f>
        <v>0.71879968385411352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0.47229350750213245</v>
      </c>
      <c r="C237" s="308">
        <f>IF(C$38=0,0,C$38/NFM_fec!C$38)</f>
        <v>0.47300519265898222</v>
      </c>
      <c r="D237" s="308">
        <f>IF(D$38=0,0,D$38/NFM_fec!D$38)</f>
        <v>0.47300519265898244</v>
      </c>
      <c r="E237" s="308">
        <f>IF(E$38=0,0,E$38/NFM_fec!E$38)</f>
        <v>0.4749136596090498</v>
      </c>
      <c r="F237" s="308">
        <f>IF(F$38=0,0,F$38/NFM_fec!F$38)</f>
        <v>0.47491365960904969</v>
      </c>
      <c r="G237" s="308">
        <f>IF(G$38=0,0,G$38/NFM_fec!G$38)</f>
        <v>0.47491365960904941</v>
      </c>
      <c r="H237" s="308">
        <f>IF(H$38=0,0,H$38/NFM_fec!H$38)</f>
        <v>0.4749136596090498</v>
      </c>
      <c r="I237" s="308">
        <f>IF(I$38=0,0,I$38/NFM_fec!I$38)</f>
        <v>0.47491365960904947</v>
      </c>
      <c r="J237" s="308">
        <f>IF(J$38=0,0,J$38/NFM_fec!J$38)</f>
        <v>0.47491365960904974</v>
      </c>
      <c r="K237" s="308">
        <f>IF(K$38=0,0,K$38/NFM_fec!K$38)</f>
        <v>0.47491365960904952</v>
      </c>
      <c r="L237" s="308">
        <f>IF(L$38=0,0,L$38/NFM_fec!L$38)</f>
        <v>0.47491365960904969</v>
      </c>
      <c r="M237" s="308">
        <f>IF(M$38=0,0,M$38/NFM_fec!M$38)</f>
        <v>0.47491365960904952</v>
      </c>
      <c r="N237" s="308">
        <f>IF(N$38=0,0,N$38/NFM_fec!N$38)</f>
        <v>0.47491365960904963</v>
      </c>
      <c r="O237" s="308">
        <f>IF(O$38=0,0,O$38/NFM_fec!O$38)</f>
        <v>0.47491365960904974</v>
      </c>
      <c r="P237" s="308">
        <f>IF(P$38=0,0,P$38/NFM_fec!P$38)</f>
        <v>0.48684779524793687</v>
      </c>
      <c r="Q237" s="308">
        <f>IF(Q$38=0,0,Q$38/NFM_fec!Q$38)</f>
        <v>0.48684779524793703</v>
      </c>
      <c r="R237" s="308">
        <f>IF(R$38=0,0,R$38/NFM_fec!R$38)</f>
        <v>0.48684779524793703</v>
      </c>
      <c r="S237" s="308">
        <f>IF(S$38=0,0,S$38/NFM_fec!S$38)</f>
        <v>0.48684779524793675</v>
      </c>
      <c r="T237" s="308">
        <f>IF(T$38=0,0,T$38/NFM_fec!T$38)</f>
        <v>0.50146527669954433</v>
      </c>
      <c r="U237" s="308">
        <f>IF(U$38=0,0,U$38/NFM_fec!U$38)</f>
        <v>0.50146527669954444</v>
      </c>
      <c r="V237" s="308">
        <f>IF(V$38=0,0,V$38/NFM_fec!V$38)</f>
        <v>0.50146527669954422</v>
      </c>
      <c r="W237" s="308">
        <f>IF(W$38=0,0,W$38/NFM_fec!W$38)</f>
        <v>0.50146527669954433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0.76520766226597248</v>
      </c>
      <c r="C238" s="309">
        <f>IF(C$39=0,0,C$39/NFM_fec!C$39)</f>
        <v>0.76827473549674907</v>
      </c>
      <c r="D238" s="309">
        <f>IF(D$39=0,0,D$39/NFM_fec!D$39)</f>
        <v>0.76876578230944603</v>
      </c>
      <c r="E238" s="309">
        <f>IF(E$39=0,0,E$39/NFM_fec!E$39)</f>
        <v>0.76718642619374977</v>
      </c>
      <c r="F238" s="309">
        <f>IF(F$39=0,0,F$39/NFM_fec!F$39)</f>
        <v>0.76951472197196213</v>
      </c>
      <c r="G238" s="309">
        <f>IF(G$39=0,0,G$39/NFM_fec!G$39)</f>
        <v>0.7677223718831695</v>
      </c>
      <c r="H238" s="309">
        <f>IF(H$39=0,0,H$39/NFM_fec!H$39)</f>
        <v>0.773068433088691</v>
      </c>
      <c r="I238" s="309">
        <f>IF(I$39=0,0,I$39/NFM_fec!I$39)</f>
        <v>0.77659877521051002</v>
      </c>
      <c r="J238" s="309">
        <f>IF(J$39=0,0,J$39/NFM_fec!J$39)</f>
        <v>0.77522601898973409</v>
      </c>
      <c r="K238" s="309">
        <f>IF(K$39=0,0,K$39/NFM_fec!K$39)</f>
        <v>0.76969744951076502</v>
      </c>
      <c r="L238" s="309">
        <f>IF(L$39=0,0,L$39/NFM_fec!L$39)</f>
        <v>0.77026754260356323</v>
      </c>
      <c r="M238" s="309">
        <f>IF(M$39=0,0,M$39/NFM_fec!M$39)</f>
        <v>0.77670185868642849</v>
      </c>
      <c r="N238" s="309">
        <f>IF(N$39=0,0,N$39/NFM_fec!N$39)</f>
        <v>0.77292645137883342</v>
      </c>
      <c r="O238" s="309">
        <f>IF(O$39=0,0,O$39/NFM_fec!O$39)</f>
        <v>0.77231938108532716</v>
      </c>
      <c r="P238" s="309">
        <f>IF(P$39=0,0,P$39/NFM_fec!P$39)</f>
        <v>0.79131183712626973</v>
      </c>
      <c r="Q238" s="309">
        <f>IF(Q$39=0,0,Q$39/NFM_fec!Q$39)</f>
        <v>0.7968829511632195</v>
      </c>
      <c r="R238" s="309">
        <f>IF(R$39=0,0,R$39/NFM_fec!R$39)</f>
        <v>0.79479228456357354</v>
      </c>
      <c r="S238" s="309">
        <f>IF(S$39=0,0,S$39/NFM_fec!S$39)</f>
        <v>0.79694613869404496</v>
      </c>
      <c r="T238" s="309">
        <f>IF(T$39=0,0,T$39/NFM_fec!T$39)</f>
        <v>0.83324277633461474</v>
      </c>
      <c r="U238" s="309">
        <f>IF(U$39=0,0,U$39/NFM_fec!U$39)</f>
        <v>0.83462192085827269</v>
      </c>
      <c r="V238" s="309">
        <f>IF(V$39=0,0,V$39/NFM_fec!V$39)</f>
        <v>0.83666764859433429</v>
      </c>
      <c r="W238" s="309">
        <f>IF(W$39=0,0,W$39/NFM_fec!W$39)</f>
        <v>0.83696676664159064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0.57594327326369688</v>
      </c>
      <c r="C239" s="310">
        <f>IF(C$45=0,0,C$45/NFM_fec!C$45)</f>
        <v>0.57681114519557486</v>
      </c>
      <c r="D239" s="310">
        <f>IF(D$45=0,0,D$45/NFM_fec!D$45)</f>
        <v>0.57681114519557486</v>
      </c>
      <c r="E239" s="310">
        <f>IF(E$45=0,0,E$45/NFM_fec!E$45)</f>
        <v>0.57913844524242653</v>
      </c>
      <c r="F239" s="310">
        <f>IF(F$45=0,0,F$45/NFM_fec!F$45)</f>
        <v>0.57913844524242653</v>
      </c>
      <c r="G239" s="310">
        <f>IF(G$45=0,0,G$45/NFM_fec!G$45)</f>
        <v>0.57913844524242653</v>
      </c>
      <c r="H239" s="310">
        <f>IF(H$45=0,0,H$45/NFM_fec!H$45)</f>
        <v>0.5791384452424263</v>
      </c>
      <c r="I239" s="310">
        <f>IF(I$45=0,0,I$45/NFM_fec!I$45)</f>
        <v>0.57913844524242653</v>
      </c>
      <c r="J239" s="310">
        <f>IF(J$45=0,0,J$45/NFM_fec!J$45)</f>
        <v>0.57913844524242653</v>
      </c>
      <c r="K239" s="310">
        <f>IF(K$45=0,0,K$45/NFM_fec!K$45)</f>
        <v>0.57913844524242641</v>
      </c>
      <c r="L239" s="310">
        <f>IF(L$45=0,0,L$45/NFM_fec!L$45)</f>
        <v>0.57913844524242641</v>
      </c>
      <c r="M239" s="310">
        <f>IF(M$45=0,0,M$45/NFM_fec!M$45)</f>
        <v>0.57913844524242664</v>
      </c>
      <c r="N239" s="310">
        <f>IF(N$45=0,0,N$45/NFM_fec!N$45)</f>
        <v>0.57913844524242641</v>
      </c>
      <c r="O239" s="310">
        <f>IF(O$45=0,0,O$45/NFM_fec!O$45)</f>
        <v>0.57913844524242653</v>
      </c>
      <c r="P239" s="310">
        <f>IF(P$45=0,0,P$45/NFM_fec!P$45)</f>
        <v>0.59369165216620057</v>
      </c>
      <c r="Q239" s="310">
        <f>IF(Q$45=0,0,Q$45/NFM_fec!Q$45)</f>
        <v>0.59369165216620057</v>
      </c>
      <c r="R239" s="310">
        <f>IF(R$45=0,0,R$45/NFM_fec!R$45)</f>
        <v>0.59369165216620057</v>
      </c>
      <c r="S239" s="310">
        <f>IF(S$45=0,0,S$45/NFM_fec!S$45)</f>
        <v>0.59369165216620068</v>
      </c>
      <c r="T239" s="310">
        <f>IF(T$45=0,0,T$45/NFM_fec!T$45)</f>
        <v>0.60932248694958047</v>
      </c>
      <c r="U239" s="310">
        <f>IF(U$45=0,0,U$45/NFM_fec!U$45)</f>
        <v>0.61151709329630599</v>
      </c>
      <c r="V239" s="310">
        <f>IF(V$45=0,0,V$45/NFM_fec!V$45)</f>
        <v>0.6115170932963061</v>
      </c>
      <c r="W239" s="310">
        <f>IF(W$45=0,0,W$45/NFM_fec!W$45)</f>
        <v>0.6115170932963061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0.48156338348160971</v>
      </c>
      <c r="C240" s="310">
        <f>IF(C$46=0,0,C$46/NFM_fec!C$46)</f>
        <v>0.48324576981169681</v>
      </c>
      <c r="D240" s="310">
        <f>IF(D$46=0,0,D$46/NFM_fec!D$46)</f>
        <v>0.4833985157499559</v>
      </c>
      <c r="E240" s="310">
        <f>IF(E$46=0,0,E$46/NFM_fec!E$46)</f>
        <v>0.48492956638819412</v>
      </c>
      <c r="F240" s="310">
        <f>IF(F$46=0,0,F$46/NFM_fec!F$46)</f>
        <v>0.48498652626339711</v>
      </c>
      <c r="G240" s="310">
        <f>IF(G$46=0,0,G$46/NFM_fec!G$46)</f>
        <v>0.48403243480731545</v>
      </c>
      <c r="H240" s="310">
        <f>IF(H$46=0,0,H$46/NFM_fec!H$46)</f>
        <v>0.48753075935865398</v>
      </c>
      <c r="I240" s="310">
        <f>IF(I$46=0,0,I$46/NFM_fec!I$46)</f>
        <v>0.48975696655854561</v>
      </c>
      <c r="J240" s="310">
        <f>IF(J$46=0,0,J$46/NFM_fec!J$46)</f>
        <v>0.48858934043013763</v>
      </c>
      <c r="K240" s="310">
        <f>IF(K$46=0,0,K$46/NFM_fec!K$46)</f>
        <v>0.48516015202103302</v>
      </c>
      <c r="L240" s="310">
        <f>IF(L$46=0,0,L$46/NFM_fec!L$46)</f>
        <v>0.48578814935981568</v>
      </c>
      <c r="M240" s="310">
        <f>IF(M$46=0,0,M$46/NFM_fec!M$46)</f>
        <v>0.49100444580294889</v>
      </c>
      <c r="N240" s="310">
        <f>IF(N$46=0,0,N$46/NFM_fec!N$46)</f>
        <v>0.48795659887786202</v>
      </c>
      <c r="O240" s="310">
        <f>IF(O$46=0,0,O$46/NFM_fec!O$46)</f>
        <v>0.48774138624781183</v>
      </c>
      <c r="P240" s="310">
        <f>IF(P$46=0,0,P$46/NFM_fec!P$46)</f>
        <v>0.49899451093968283</v>
      </c>
      <c r="Q240" s="310">
        <f>IF(Q$46=0,0,Q$46/NFM_fec!Q$46)</f>
        <v>0.50226970990232112</v>
      </c>
      <c r="R240" s="310">
        <f>IF(R$46=0,0,R$46/NFM_fec!R$46)</f>
        <v>0.5011783594898489</v>
      </c>
      <c r="S240" s="310">
        <f>IF(S$46=0,0,S$46/NFM_fec!S$46)</f>
        <v>0.50270398946959605</v>
      </c>
      <c r="T240" s="310">
        <f>IF(T$46=0,0,T$46/NFM_fec!T$46)</f>
        <v>0.51707968303982466</v>
      </c>
      <c r="U240" s="310">
        <f>IF(U$46=0,0,U$46/NFM_fec!U$46)</f>
        <v>0.51723237321900573</v>
      </c>
      <c r="V240" s="310">
        <f>IF(V$46=0,0,V$46/NFM_fec!V$46)</f>
        <v>0.51834046072518491</v>
      </c>
      <c r="W240" s="310">
        <f>IF(W$46=0,0,W$46/NFM_fec!W$46)</f>
        <v>0.51752218402094219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0.52048430798491829</v>
      </c>
      <c r="C241" s="311">
        <f>IF(C$53=0,0,C$53/NFM_fec!C$53)</f>
        <v>0.52160718097466763</v>
      </c>
      <c r="D241" s="311">
        <f>IF(D$53=0,0,D$53/NFM_fec!D$53)</f>
        <v>0.52180585616134634</v>
      </c>
      <c r="E241" s="311">
        <f>IF(E$53=0,0,E$53/NFM_fec!E$53)</f>
        <v>0.51460341343588734</v>
      </c>
      <c r="F241" s="311">
        <f>IF(F$53=0,0,F$53/NFM_fec!F$53)</f>
        <v>0.51593759651051829</v>
      </c>
      <c r="G241" s="311">
        <f>IF(G$53=0,0,G$53/NFM_fec!G$53)</f>
        <v>0.51535273272010673</v>
      </c>
      <c r="H241" s="311">
        <f>IF(H$53=0,0,H$53/NFM_fec!H$53)</f>
        <v>0.52983295670943475</v>
      </c>
      <c r="I241" s="311">
        <f>IF(I$53=0,0,I$53/NFM_fec!I$53)</f>
        <v>0.53018319798888014</v>
      </c>
      <c r="J241" s="311">
        <f>IF(J$53=0,0,J$53/NFM_fec!J$53)</f>
        <v>0.5216684563037125</v>
      </c>
      <c r="K241" s="311">
        <f>IF(K$53=0,0,K$53/NFM_fec!K$53)</f>
        <v>0.52170552891851441</v>
      </c>
      <c r="L241" s="311">
        <f>IF(L$53=0,0,L$53/NFM_fec!L$53)</f>
        <v>0.52998691577674495</v>
      </c>
      <c r="M241" s="311">
        <f>IF(M$53=0,0,M$53/NFM_fec!M$53)</f>
        <v>0.52911001996009366</v>
      </c>
      <c r="N241" s="311">
        <f>IF(N$53=0,0,N$53/NFM_fec!N$53)</f>
        <v>0.5299119199131469</v>
      </c>
      <c r="O241" s="311">
        <f>IF(O$53=0,0,O$53/NFM_fec!O$53)</f>
        <v>0.52991934524572959</v>
      </c>
      <c r="P241" s="311">
        <f>IF(P$53=0,0,P$53/NFM_fec!P$53)</f>
        <v>0.54260918210819509</v>
      </c>
      <c r="Q241" s="311">
        <f>IF(Q$53=0,0,Q$53/NFM_fec!Q$53)</f>
        <v>0.54342472792969154</v>
      </c>
      <c r="R241" s="311">
        <f>IF(R$53=0,0,R$53/NFM_fec!R$53)</f>
        <v>0.54365421607529285</v>
      </c>
      <c r="S241" s="311">
        <f>IF(S$53=0,0,S$53/NFM_fec!S$53)</f>
        <v>0.54447805851053721</v>
      </c>
      <c r="T241" s="311">
        <f>IF(T$53=0,0,T$53/NFM_fec!T$53)</f>
        <v>0.5617038577437945</v>
      </c>
      <c r="U241" s="311">
        <f>IF(U$53=0,0,U$53/NFM_fec!U$53)</f>
        <v>0.5623851139683318</v>
      </c>
      <c r="V241" s="311">
        <f>IF(V$53=0,0,V$53/NFM_fec!V$53)</f>
        <v>0.55841544018661926</v>
      </c>
      <c r="W241" s="311">
        <f>IF(W$53=0,0,W$53/NFM_fec!W$53)</f>
        <v>0.5611856617241614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0.49738093595392163</v>
      </c>
      <c r="C243" s="306">
        <f>IF(C$72=0,0,C$72/NFM_fec!C$72)</f>
        <v>0.49811410423189895</v>
      </c>
      <c r="D243" s="306">
        <f>IF(D$72=0,0,D$72/NFM_fec!D$72)</f>
        <v>0.49938031247771131</v>
      </c>
      <c r="E243" s="306">
        <f>IF(E$72=0,0,E$72/NFM_fec!E$72)</f>
        <v>0.4995984040292667</v>
      </c>
      <c r="F243" s="306">
        <f>IF(F$72=0,0,F$72/NFM_fec!F$72)</f>
        <v>0.49999486590540165</v>
      </c>
      <c r="G243" s="306">
        <f>IF(G$72=0,0,G$72/NFM_fec!G$72)</f>
        <v>0.50152247197632294</v>
      </c>
      <c r="H243" s="306">
        <f>IF(H$72=0,0,H$72/NFM_fec!H$72)</f>
        <v>0.51266359242315718</v>
      </c>
      <c r="I243" s="306">
        <f>IF(I$72=0,0,I$72/NFM_fec!I$72)</f>
        <v>0.51936112638766063</v>
      </c>
      <c r="J243" s="306">
        <f>IF(J$72=0,0,J$72/NFM_fec!J$72)</f>
        <v>0.51625951664879388</v>
      </c>
      <c r="K243" s="306">
        <f>IF(K$72=0,0,K$72/NFM_fec!K$72)</f>
        <v>0.51375860433846521</v>
      </c>
      <c r="L243" s="306">
        <f>IF(L$72=0,0,L$72/NFM_fec!L$72)</f>
        <v>0.51664898173092355</v>
      </c>
      <c r="M243" s="306">
        <f>IF(M$72=0,0,M$72/NFM_fec!M$72)</f>
        <v>0.51982603772883729</v>
      </c>
      <c r="N243" s="306">
        <f>IF(N$72=0,0,N$72/NFM_fec!N$72)</f>
        <v>0.51793240022050324</v>
      </c>
      <c r="O243" s="306">
        <f>IF(O$72=0,0,O$72/NFM_fec!O$72)</f>
        <v>0.51778317011423114</v>
      </c>
      <c r="P243" s="306">
        <f>IF(P$72=0,0,P$72/NFM_fec!P$72)</f>
        <v>0.51702437070684337</v>
      </c>
      <c r="Q243" s="306">
        <f>IF(Q$72=0,0,Q$72/NFM_fec!Q$72)</f>
        <v>0.51950535540875131</v>
      </c>
      <c r="R243" s="306">
        <f>IF(R$72=0,0,R$72/NFM_fec!R$72)</f>
        <v>0.52650153431580582</v>
      </c>
      <c r="S243" s="306">
        <f>IF(S$72=0,0,S$72/NFM_fec!S$72)</f>
        <v>0.53557743718401141</v>
      </c>
      <c r="T243" s="306">
        <f>IF(T$72=0,0,T$72/NFM_fec!T$72)</f>
        <v>0.53548403838263514</v>
      </c>
      <c r="U243" s="306">
        <f>IF(U$72=0,0,U$72/NFM_fec!U$72)</f>
        <v>0.54427965905273334</v>
      </c>
      <c r="V243" s="306">
        <f>IF(V$72=0,0,V$72/NFM_fec!V$72)</f>
        <v>0.54397780933558704</v>
      </c>
      <c r="W243" s="306">
        <f>IF(W$72=0,0,W$72/NFM_fec!W$72)</f>
        <v>0.5440846551125863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0.44075038811993594</v>
      </c>
      <c r="C244" s="307">
        <f>IF(C$73=0,0,C$73/NFM_fec!C$73)</f>
        <v>0.44075038811993594</v>
      </c>
      <c r="D244" s="307">
        <f>IF(D$73=0,0,D$73/NFM_fec!D$73)</f>
        <v>0.4417323760048455</v>
      </c>
      <c r="E244" s="307">
        <f>IF(E$73=0,0,E$73/NFM_fec!E$73)</f>
        <v>0.44436697290529986</v>
      </c>
      <c r="F244" s="307">
        <f>IF(F$73=0,0,F$73/NFM_fec!F$73)</f>
        <v>0.44436697290529986</v>
      </c>
      <c r="G244" s="307">
        <f>IF(G$73=0,0,G$73/NFM_fec!G$73)</f>
        <v>0.4464639344368545</v>
      </c>
      <c r="H244" s="307">
        <f>IF(H$73=0,0,H$73/NFM_fec!H$73)</f>
        <v>0.45077087825016871</v>
      </c>
      <c r="I244" s="307">
        <f>IF(I$73=0,0,I$73/NFM_fec!I$73)</f>
        <v>0.45517781200828844</v>
      </c>
      <c r="J244" s="307">
        <f>IF(J$73=0,0,J$73/NFM_fec!J$73)</f>
        <v>0.45517781200828827</v>
      </c>
      <c r="K244" s="307">
        <f>IF(K$73=0,0,K$73/NFM_fec!K$73)</f>
        <v>0.45517781200828827</v>
      </c>
      <c r="L244" s="307">
        <f>IF(L$73=0,0,L$73/NFM_fec!L$73)</f>
        <v>0.45517781200828822</v>
      </c>
      <c r="M244" s="307">
        <f>IF(M$73=0,0,M$73/NFM_fec!M$73)</f>
        <v>0.45517781200828844</v>
      </c>
      <c r="N244" s="307">
        <f>IF(N$73=0,0,N$73/NFM_fec!N$73)</f>
        <v>0.45517781200828844</v>
      </c>
      <c r="O244" s="307">
        <f>IF(O$73=0,0,O$73/NFM_fec!O$73)</f>
        <v>0.45517781200828827</v>
      </c>
      <c r="P244" s="307">
        <f>IF(P$73=0,0,P$73/NFM_fec!P$73)</f>
        <v>0.45517781200828811</v>
      </c>
      <c r="Q244" s="307">
        <f>IF(Q$73=0,0,Q$73/NFM_fec!Q$73)</f>
        <v>0.45517781200828838</v>
      </c>
      <c r="R244" s="307">
        <f>IF(R$73=0,0,R$73/NFM_fec!R$73)</f>
        <v>0.46190687116231099</v>
      </c>
      <c r="S244" s="307">
        <f>IF(S$73=0,0,S$73/NFM_fec!S$73)</f>
        <v>0.46875124596916734</v>
      </c>
      <c r="T244" s="307">
        <f>IF(T$73=0,0,T$73/NFM_fec!T$73)</f>
        <v>0.46875124596916751</v>
      </c>
      <c r="U244" s="307">
        <f>IF(U$73=0,0,U$73/NFM_fec!U$73)</f>
        <v>0.47627041114215191</v>
      </c>
      <c r="V244" s="307">
        <f>IF(V$73=0,0,V$73/NFM_fec!V$73)</f>
        <v>0.47627041114215196</v>
      </c>
      <c r="W244" s="307">
        <f>IF(W$73=0,0,W$73/NFM_fec!W$73)</f>
        <v>0.47627041114215163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0.11439444377333724</v>
      </c>
      <c r="C245" s="308">
        <f>IF(C$74=0,0,C$74/NFM_fec!C$74)</f>
        <v>0.11439444377333724</v>
      </c>
      <c r="D245" s="308">
        <f>IF(D$74=0,0,D$74/NFM_fec!D$74)</f>
        <v>0.11464931356112242</v>
      </c>
      <c r="E245" s="308">
        <f>IF(E$74=0,0,E$74/NFM_fec!E$74)</f>
        <v>0.1153331093219838</v>
      </c>
      <c r="F245" s="308">
        <f>IF(F$74=0,0,F$74/NFM_fec!F$74)</f>
        <v>0.11533310932198396</v>
      </c>
      <c r="G245" s="308">
        <f>IF(G$74=0,0,G$74/NFM_fec!G$74)</f>
        <v>0.11587736465217095</v>
      </c>
      <c r="H245" s="308">
        <f>IF(H$74=0,0,H$74/NFM_fec!H$74)</f>
        <v>0.11699520925348529</v>
      </c>
      <c r="I245" s="308">
        <f>IF(I$74=0,0,I$74/NFM_fec!I$74)</f>
        <v>0.11813900571877363</v>
      </c>
      <c r="J245" s="308">
        <f>IF(J$74=0,0,J$74/NFM_fec!J$74)</f>
        <v>0.11813900571877357</v>
      </c>
      <c r="K245" s="308">
        <f>IF(K$74=0,0,K$74/NFM_fec!K$74)</f>
        <v>0.11813900571877357</v>
      </c>
      <c r="L245" s="308">
        <f>IF(L$74=0,0,L$74/NFM_fec!L$74)</f>
        <v>0.1181390057187736</v>
      </c>
      <c r="M245" s="308">
        <f>IF(M$74=0,0,M$74/NFM_fec!M$74)</f>
        <v>0.11813900571877359</v>
      </c>
      <c r="N245" s="308">
        <f>IF(N$74=0,0,N$74/NFM_fec!N$74)</f>
        <v>0.1181390057187736</v>
      </c>
      <c r="O245" s="308">
        <f>IF(O$74=0,0,O$74/NFM_fec!O$74)</f>
        <v>0.11813900571877359</v>
      </c>
      <c r="P245" s="308">
        <f>IF(P$74=0,0,P$74/NFM_fec!P$74)</f>
        <v>0.1181390057187736</v>
      </c>
      <c r="Q245" s="308">
        <f>IF(Q$74=0,0,Q$74/NFM_fec!Q$74)</f>
        <v>0.11813900571877359</v>
      </c>
      <c r="R245" s="308">
        <f>IF(R$74=0,0,R$74/NFM_fec!R$74)</f>
        <v>0.11988549761030849</v>
      </c>
      <c r="S245" s="308">
        <f>IF(S$74=0,0,S$74/NFM_fec!S$74)</f>
        <v>0.12166191907268399</v>
      </c>
      <c r="T245" s="308">
        <f>IF(T$74=0,0,T$74/NFM_fec!T$74)</f>
        <v>0.12166191907268402</v>
      </c>
      <c r="U245" s="308">
        <f>IF(U$74=0,0,U$74/NFM_fec!U$74)</f>
        <v>0.12361347882348181</v>
      </c>
      <c r="V245" s="308">
        <f>IF(V$74=0,0,V$74/NFM_fec!V$74)</f>
        <v>0.12361347882348177</v>
      </c>
      <c r="W245" s="308">
        <f>IF(W$74=0,0,W$74/NFM_fec!W$74)</f>
        <v>0.12361347882348185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0.62915207987970645</v>
      </c>
      <c r="C246" s="308">
        <f>IF(C$75=0,0,C$75/NFM_fec!C$75)</f>
        <v>0.62915207987970623</v>
      </c>
      <c r="D246" s="308">
        <f>IF(D$75=0,0,D$75/NFM_fec!D$75)</f>
        <v>0.63055382503265534</v>
      </c>
      <c r="E246" s="308">
        <f>IF(E$75=0,0,E$75/NFM_fec!E$75)</f>
        <v>0.63431459794231992</v>
      </c>
      <c r="F246" s="308">
        <f>IF(F$75=0,0,F$75/NFM_fec!F$75)</f>
        <v>0.63431459794231981</v>
      </c>
      <c r="G246" s="308">
        <f>IF(G$75=0,0,G$75/NFM_fec!G$75)</f>
        <v>0.63730791966038536</v>
      </c>
      <c r="H246" s="308">
        <f>IF(H$75=0,0,H$75/NFM_fec!H$75)</f>
        <v>0.64345589531987479</v>
      </c>
      <c r="I246" s="308">
        <f>IF(I$75=0,0,I$75/NFM_fec!I$75)</f>
        <v>0.64974660229268055</v>
      </c>
      <c r="J246" s="308">
        <f>IF(J$75=0,0,J$75/NFM_fec!J$75)</f>
        <v>0.64974660229268033</v>
      </c>
      <c r="K246" s="308">
        <f>IF(K$75=0,0,K$75/NFM_fec!K$75)</f>
        <v>0.64974660229268066</v>
      </c>
      <c r="L246" s="308">
        <f>IF(L$75=0,0,L$75/NFM_fec!L$75)</f>
        <v>0.64974660229268066</v>
      </c>
      <c r="M246" s="308">
        <f>IF(M$75=0,0,M$75/NFM_fec!M$75)</f>
        <v>0.64974660229268033</v>
      </c>
      <c r="N246" s="308">
        <f>IF(N$75=0,0,N$75/NFM_fec!N$75)</f>
        <v>0.64974660229268044</v>
      </c>
      <c r="O246" s="308">
        <f>IF(O$75=0,0,O$75/NFM_fec!O$75)</f>
        <v>0.64974660229268066</v>
      </c>
      <c r="P246" s="308">
        <f>IF(P$75=0,0,P$75/NFM_fec!P$75)</f>
        <v>0.64974660229268055</v>
      </c>
      <c r="Q246" s="308">
        <f>IF(Q$75=0,0,Q$75/NFM_fec!Q$75)</f>
        <v>0.64974660229268044</v>
      </c>
      <c r="R246" s="308">
        <f>IF(R$75=0,0,R$75/NFM_fec!R$75)</f>
        <v>0.65935204264282044</v>
      </c>
      <c r="S246" s="308">
        <f>IF(S$75=0,0,S$75/NFM_fec!S$75)</f>
        <v>0.66912209109037446</v>
      </c>
      <c r="T246" s="308">
        <f>IF(T$75=0,0,T$75/NFM_fec!T$75)</f>
        <v>0.66912209109037446</v>
      </c>
      <c r="U246" s="308">
        <f>IF(U$75=0,0,U$75/NFM_fec!U$75)</f>
        <v>0.67882588389706999</v>
      </c>
      <c r="V246" s="308">
        <f>IF(V$75=0,0,V$75/NFM_fec!V$75)</f>
        <v>0.67985537354469339</v>
      </c>
      <c r="W246" s="308">
        <f>IF(W$75=0,0,W$75/NFM_fec!W$75)</f>
        <v>0.67985537354469339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0.43664700031760895</v>
      </c>
      <c r="C247" s="308">
        <f>IF(C$76=0,0,C$76/NFM_fec!C$76)</f>
        <v>0.436647000317609</v>
      </c>
      <c r="D247" s="308">
        <f>IF(D$76=0,0,D$76/NFM_fec!D$76)</f>
        <v>0.43761984589154701</v>
      </c>
      <c r="E247" s="308">
        <f>IF(E$76=0,0,E$76/NFM_fec!E$76)</f>
        <v>0.44022991468476252</v>
      </c>
      <c r="F247" s="308">
        <f>IF(F$76=0,0,F$76/NFM_fec!F$76)</f>
        <v>0.44022991468476247</v>
      </c>
      <c r="G247" s="308">
        <f>IF(G$76=0,0,G$76/NFM_fec!G$76)</f>
        <v>0.44230735349642286</v>
      </c>
      <c r="H247" s="308">
        <f>IF(H$76=0,0,H$76/NFM_fec!H$76)</f>
        <v>0.44657419964633144</v>
      </c>
      <c r="I247" s="308">
        <f>IF(I$76=0,0,I$76/NFM_fec!I$76)</f>
        <v>0.45094010483427566</v>
      </c>
      <c r="J247" s="308">
        <f>IF(J$76=0,0,J$76/NFM_fec!J$76)</f>
        <v>0.45094010483427566</v>
      </c>
      <c r="K247" s="308">
        <f>IF(K$76=0,0,K$76/NFM_fec!K$76)</f>
        <v>0.4509401048342756</v>
      </c>
      <c r="L247" s="308">
        <f>IF(L$76=0,0,L$76/NFM_fec!L$76)</f>
        <v>0.45094010483427571</v>
      </c>
      <c r="M247" s="308">
        <f>IF(M$76=0,0,M$76/NFM_fec!M$76)</f>
        <v>0.4509401048342756</v>
      </c>
      <c r="N247" s="308">
        <f>IF(N$76=0,0,N$76/NFM_fec!N$76)</f>
        <v>0.45094010483427577</v>
      </c>
      <c r="O247" s="308">
        <f>IF(O$76=0,0,O$76/NFM_fec!O$76)</f>
        <v>0.4509401048342756</v>
      </c>
      <c r="P247" s="308">
        <f>IF(P$76=0,0,P$76/NFM_fec!P$76)</f>
        <v>0.45094010483427571</v>
      </c>
      <c r="Q247" s="308">
        <f>IF(Q$76=0,0,Q$76/NFM_fec!Q$76)</f>
        <v>0.4509401048342756</v>
      </c>
      <c r="R247" s="308">
        <f>IF(R$76=0,0,R$76/NFM_fec!R$76)</f>
        <v>0.45760651642178918</v>
      </c>
      <c r="S247" s="308">
        <f>IF(S$76=0,0,S$76/NFM_fec!S$76)</f>
        <v>0.46438717007296643</v>
      </c>
      <c r="T247" s="308">
        <f>IF(T$76=0,0,T$76/NFM_fec!T$76)</f>
        <v>0.46438717007296654</v>
      </c>
      <c r="U247" s="308">
        <f>IF(U$76=0,0,U$76/NFM_fec!U$76)</f>
        <v>0.47183633178937728</v>
      </c>
      <c r="V247" s="308">
        <f>IF(V$76=0,0,V$76/NFM_fec!V$76)</f>
        <v>0.47183633178937717</v>
      </c>
      <c r="W247" s="308">
        <f>IF(W$76=0,0,W$76/NFM_fec!W$76)</f>
        <v>0.47183633178937706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0.71118713694261038</v>
      </c>
      <c r="C248" s="309">
        <f>IF(C$77=0,0,C$77/NFM_fec!C$77)</f>
        <v>0.71296334393623606</v>
      </c>
      <c r="D248" s="309">
        <f>IF(D$77=0,0,D$77/NFM_fec!D$77)</f>
        <v>0.71500852935907377</v>
      </c>
      <c r="E248" s="309">
        <f>IF(E$77=0,0,E$77/NFM_fec!E$77)</f>
        <v>0.71491083181740867</v>
      </c>
      <c r="F248" s="309">
        <f>IF(F$77=0,0,F$77/NFM_fec!F$77)</f>
        <v>0.7170804790044385</v>
      </c>
      <c r="G248" s="309">
        <f>IF(G$77=0,0,G$77/NFM_fec!G$77)</f>
        <v>0.71878626951527214</v>
      </c>
      <c r="H248" s="309">
        <f>IF(H$77=0,0,H$77/NFM_fec!H$77)</f>
        <v>0.73077382768410193</v>
      </c>
      <c r="I248" s="309">
        <f>IF(I$77=0,0,I$77/NFM_fec!I$77)</f>
        <v>0.74128801591211735</v>
      </c>
      <c r="J248" s="309">
        <f>IF(J$77=0,0,J$77/NFM_fec!J$77)</f>
        <v>0.73997767681847948</v>
      </c>
      <c r="K248" s="309">
        <f>IF(K$77=0,0,K$77/NFM_fec!K$77)</f>
        <v>0.73470048294344859</v>
      </c>
      <c r="L248" s="309">
        <f>IF(L$77=0,0,L$77/NFM_fec!L$77)</f>
        <v>0.73524465477468881</v>
      </c>
      <c r="M248" s="309">
        <f>IF(M$77=0,0,M$77/NFM_fec!M$77)</f>
        <v>0.7413864123399464</v>
      </c>
      <c r="N248" s="309">
        <f>IF(N$77=0,0,N$77/NFM_fec!N$77)</f>
        <v>0.73778266703201878</v>
      </c>
      <c r="O248" s="309">
        <f>IF(O$77=0,0,O$77/NFM_fec!O$77)</f>
        <v>0.73720319929686751</v>
      </c>
      <c r="P248" s="309">
        <f>IF(P$77=0,0,P$77/NFM_fec!P$77)</f>
        <v>0.73681658640252623</v>
      </c>
      <c r="Q248" s="309">
        <f>IF(Q$77=0,0,Q$77/NFM_fec!Q$77)</f>
        <v>0.74200403468090925</v>
      </c>
      <c r="R248" s="309">
        <f>IF(R$77=0,0,R$77/NFM_fec!R$77)</f>
        <v>0.75099788288298586</v>
      </c>
      <c r="S248" s="309">
        <f>IF(S$77=0,0,S$77/NFM_fec!S$77)</f>
        <v>0.76419123700899783</v>
      </c>
      <c r="T248" s="309">
        <f>IF(T$77=0,0,T$77/NFM_fec!T$77)</f>
        <v>0.77570569729843286</v>
      </c>
      <c r="U248" s="309">
        <f>IF(U$77=0,0,U$77/NFM_fec!U$77)</f>
        <v>0.78945317751943178</v>
      </c>
      <c r="V248" s="309">
        <f>IF(V$77=0,0,V$77/NFM_fec!V$77)</f>
        <v>0.79138819290928886</v>
      </c>
      <c r="W248" s="309">
        <f>IF(W$77=0,0,W$77/NFM_fec!W$77)</f>
        <v>0.79167112304442988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0.47753292954283655</v>
      </c>
      <c r="C249" s="310">
        <f>IF(C$83=0,0,C$83/NFM_fec!C$83)</f>
        <v>0.47848022736584606</v>
      </c>
      <c r="D249" s="310">
        <f>IF(D$83=0,0,D$83/NFM_fec!D$83)</f>
        <v>0.47969785358211042</v>
      </c>
      <c r="E249" s="310">
        <f>IF(E$83=0,0,E$83/NFM_fec!E$83)</f>
        <v>0.48214194528280918</v>
      </c>
      <c r="F249" s="310">
        <f>IF(F$83=0,0,F$83/NFM_fec!F$83)</f>
        <v>0.48219857772375924</v>
      </c>
      <c r="G249" s="310">
        <f>IF(G$83=0,0,G$83/NFM_fec!G$83)</f>
        <v>0.48352098275249666</v>
      </c>
      <c r="H249" s="310">
        <f>IF(H$83=0,0,H$83/NFM_fec!H$83)</f>
        <v>0.49171374812405971</v>
      </c>
      <c r="I249" s="310">
        <f>IF(I$83=0,0,I$83/NFM_fec!I$83)</f>
        <v>0.49878821638833215</v>
      </c>
      <c r="J249" s="310">
        <f>IF(J$83=0,0,J$83/NFM_fec!J$83)</f>
        <v>0.4975990589209271</v>
      </c>
      <c r="K249" s="310">
        <f>IF(K$83=0,0,K$83/NFM_fec!K$83)</f>
        <v>0.49410663535775462</v>
      </c>
      <c r="L249" s="310">
        <f>IF(L$83=0,0,L$83/NFM_fec!L$83)</f>
        <v>0.49474621313591044</v>
      </c>
      <c r="M249" s="310">
        <f>IF(M$83=0,0,M$83/NFM_fec!M$83)</f>
        <v>0.50005869948461146</v>
      </c>
      <c r="N249" s="310">
        <f>IF(N$83=0,0,N$83/NFM_fec!N$83)</f>
        <v>0.49695464944470835</v>
      </c>
      <c r="O249" s="310">
        <f>IF(O$83=0,0,O$83/NFM_fec!O$83)</f>
        <v>0.49673546823603421</v>
      </c>
      <c r="P249" s="310">
        <f>IF(P$83=0,0,P$83/NFM_fec!P$83)</f>
        <v>0.4957386552823933</v>
      </c>
      <c r="Q249" s="310">
        <f>IF(Q$83=0,0,Q$83/NFM_fec!Q$83)</f>
        <v>0.49899248412003544</v>
      </c>
      <c r="R249" s="310">
        <f>IF(R$83=0,0,R$83/NFM_fec!R$83)</f>
        <v>0.50526901341506614</v>
      </c>
      <c r="S249" s="310">
        <f>IF(S$83=0,0,S$83/NFM_fec!S$83)</f>
        <v>0.5143167863601561</v>
      </c>
      <c r="T249" s="310">
        <f>IF(T$83=0,0,T$83/NFM_fec!T$83)</f>
        <v>0.51360374594563551</v>
      </c>
      <c r="U249" s="310">
        <f>IF(U$83=0,0,U$83/NFM_fec!U$83)</f>
        <v>0.52199647960450291</v>
      </c>
      <c r="V249" s="310">
        <f>IF(V$83=0,0,V$83/NFM_fec!V$83)</f>
        <v>0.52311477344546953</v>
      </c>
      <c r="W249" s="310">
        <f>IF(W$83=0,0,W$83/NFM_fec!W$83)</f>
        <v>0.52228895978593592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0.49157801570586113</v>
      </c>
      <c r="C250" s="310">
        <f>IF(C$90=0,0,C$90/NFM_fec!C$90)</f>
        <v>0.49255317522954756</v>
      </c>
      <c r="D250" s="310">
        <f>IF(D$90=0,0,D$90/NFM_fec!D$90)</f>
        <v>0.49380661398158449</v>
      </c>
      <c r="E250" s="310">
        <f>IF(E$90=0,0,E$90/NFM_fec!E$90)</f>
        <v>0.49632259073230339</v>
      </c>
      <c r="F250" s="310">
        <f>IF(F$90=0,0,F$90/NFM_fec!F$90)</f>
        <v>0.49638088883328157</v>
      </c>
      <c r="G250" s="310">
        <f>IF(G$90=0,0,G$90/NFM_fec!G$90)</f>
        <v>0.49774218812757004</v>
      </c>
      <c r="H250" s="310">
        <f>IF(H$90=0,0,H$90/NFM_fec!H$90)</f>
        <v>0.50617591718653177</v>
      </c>
      <c r="I250" s="310">
        <f>IF(I$90=0,0,I$90/NFM_fec!I$90)</f>
        <v>0.51345845804681278</v>
      </c>
      <c r="J250" s="310">
        <f>IF(J$90=0,0,J$90/NFM_fec!J$90)</f>
        <v>0.51223432535977764</v>
      </c>
      <c r="K250" s="310">
        <f>IF(K$90=0,0,K$90/NFM_fec!K$90)</f>
        <v>0.50863918345651205</v>
      </c>
      <c r="L250" s="310">
        <f>IF(L$90=0,0,L$90/NFM_fec!L$90)</f>
        <v>0.50929757234579032</v>
      </c>
      <c r="M250" s="310">
        <f>IF(M$90=0,0,M$90/NFM_fec!M$90)</f>
        <v>0.51476630829298209</v>
      </c>
      <c r="N250" s="310">
        <f>IF(N$90=0,0,N$90/NFM_fec!N$90)</f>
        <v>0.51157096266367053</v>
      </c>
      <c r="O250" s="310">
        <f>IF(O$90=0,0,O$90/NFM_fec!O$90)</f>
        <v>0.51134533494885848</v>
      </c>
      <c r="P250" s="310">
        <f>IF(P$90=0,0,P$90/NFM_fec!P$90)</f>
        <v>0.51031920396716979</v>
      </c>
      <c r="Q250" s="310">
        <f>IF(Q$90=0,0,Q$90/NFM_fec!Q$90)</f>
        <v>0.51366873365297772</v>
      </c>
      <c r="R250" s="310">
        <f>IF(R$90=0,0,R$90/NFM_fec!R$90)</f>
        <v>0.5201298667508033</v>
      </c>
      <c r="S250" s="310">
        <f>IF(S$90=0,0,S$90/NFM_fec!S$90)</f>
        <v>0.52944375066486671</v>
      </c>
      <c r="T250" s="310">
        <f>IF(T$90=0,0,T$90/NFM_fec!T$90)</f>
        <v>0.52870973847344827</v>
      </c>
      <c r="U250" s="310">
        <f>IF(U$90=0,0,U$90/NFM_fec!U$90)</f>
        <v>0.53734931723992951</v>
      </c>
      <c r="V250" s="310">
        <f>IF(V$90=0,0,V$90/NFM_fec!V$90)</f>
        <v>0.53850050207621858</v>
      </c>
      <c r="W250" s="310">
        <f>IF(W$90=0,0,W$90/NFM_fec!W$90)</f>
        <v>0.53765039977963991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0.51175244132572406</v>
      </c>
      <c r="C251" s="311">
        <f>IF(C$97=0,0,C$97/NFM_fec!C$97)</f>
        <v>0.51209094618133499</v>
      </c>
      <c r="D251" s="311">
        <f>IF(D$97=0,0,D$97/NFM_fec!D$97)</f>
        <v>0.51342847441200967</v>
      </c>
      <c r="E251" s="311">
        <f>IF(E$97=0,0,E$97/NFM_fec!E$97)</f>
        <v>0.5072140249014615</v>
      </c>
      <c r="F251" s="311">
        <f>IF(F$97=0,0,F$97/NFM_fec!F$97)</f>
        <v>0.50844897820248636</v>
      </c>
      <c r="G251" s="311">
        <f>IF(G$97=0,0,G$97/NFM_fec!G$97)</f>
        <v>0.51036658329692841</v>
      </c>
      <c r="H251" s="311">
        <f>IF(H$97=0,0,H$97/NFM_fec!H$97)</f>
        <v>0.52987928194942935</v>
      </c>
      <c r="I251" s="311">
        <f>IF(I$97=0,0,I$97/NFM_fec!I$97)</f>
        <v>0.5354063721287261</v>
      </c>
      <c r="J251" s="311">
        <f>IF(J$97=0,0,J$97/NFM_fec!J$97)</f>
        <v>0.52665545106127354</v>
      </c>
      <c r="K251" s="311">
        <f>IF(K$97=0,0,K$97/NFM_fec!K$97)</f>
        <v>0.52653686822592416</v>
      </c>
      <c r="L251" s="311">
        <f>IF(L$97=0,0,L$97/NFM_fec!L$97)</f>
        <v>0.53455081255595527</v>
      </c>
      <c r="M251" s="311">
        <f>IF(M$97=0,0,M$97/NFM_fec!M$97)</f>
        <v>0.53427310997579858</v>
      </c>
      <c r="N251" s="311">
        <f>IF(N$97=0,0,N$97/NFM_fec!N$97)</f>
        <v>0.53517221513981916</v>
      </c>
      <c r="O251" s="311">
        <f>IF(O$97=0,0,O$97/NFM_fec!O$97)</f>
        <v>0.53517353140411839</v>
      </c>
      <c r="P251" s="311">
        <f>IF(P$97=0,0,P$97/NFM_fec!P$97)</f>
        <v>0.53470534304884754</v>
      </c>
      <c r="Q251" s="311">
        <f>IF(Q$97=0,0,Q$97/NFM_fec!Q$97)</f>
        <v>0.53518407908822696</v>
      </c>
      <c r="R251" s="311">
        <f>IF(R$97=0,0,R$97/NFM_fec!R$97)</f>
        <v>0.54324650774452199</v>
      </c>
      <c r="S251" s="311">
        <f>IF(S$97=0,0,S$97/NFM_fec!S$97)</f>
        <v>0.55225235395534911</v>
      </c>
      <c r="T251" s="311">
        <f>IF(T$97=0,0,T$97/NFM_fec!T$97)</f>
        <v>0.55359246308527366</v>
      </c>
      <c r="U251" s="311">
        <f>IF(U$97=0,0,U$97/NFM_fec!U$97)</f>
        <v>0.56294351074073035</v>
      </c>
      <c r="V251" s="311">
        <f>IF(V$97=0,0,V$97/NFM_fec!V$97)</f>
        <v>0.55870329001730767</v>
      </c>
      <c r="W251" s="311">
        <f>IF(W$97=0,0,W$97/NFM_fec!W$97)</f>
        <v>0.56156382294206597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0.41999981641941148</v>
      </c>
      <c r="C253" s="306">
        <f>IF(C$115=0,0,C$115/NFM_fec!C$115)</f>
        <v>0.42060043447693507</v>
      </c>
      <c r="D253" s="306">
        <f>IF(D$115=0,0,D$115/NFM_fec!D$115)</f>
        <v>0.42075161574257885</v>
      </c>
      <c r="E253" s="306">
        <f>IF(E$115=0,0,E$115/NFM_fec!E$115)</f>
        <v>0.42023868127203073</v>
      </c>
      <c r="F253" s="306">
        <f>IF(F$115=0,0,F$115/NFM_fec!F$115)</f>
        <v>0.4207460807488474</v>
      </c>
      <c r="G253" s="306">
        <f>IF(G$115=0,0,G$115/NFM_fec!G$115)</f>
        <v>0.42358019627999266</v>
      </c>
      <c r="H253" s="306">
        <f>IF(H$115=0,0,H$115/NFM_fec!H$115)</f>
        <v>0.42937338626680038</v>
      </c>
      <c r="I253" s="306">
        <f>IF(I$115=0,0,I$115/NFM_fec!I$115)</f>
        <v>0.43090277661409171</v>
      </c>
      <c r="J253" s="306">
        <f>IF(J$115=0,0,J$115/NFM_fec!J$115)</f>
        <v>0.435328589161246</v>
      </c>
      <c r="K253" s="306">
        <f>IF(K$115=0,0,K$115/NFM_fec!K$115)</f>
        <v>0.43247234261339929</v>
      </c>
      <c r="L253" s="306">
        <f>IF(L$115=0,0,L$115/NFM_fec!L$115)</f>
        <v>0.43431259185936716</v>
      </c>
      <c r="M253" s="306">
        <f>IF(M$115=0,0,M$115/NFM_fec!M$115)</f>
        <v>0.43689913697777943</v>
      </c>
      <c r="N253" s="306">
        <f>IF(N$115=0,0,N$115/NFM_fec!N$115)</f>
        <v>0.43478736404366436</v>
      </c>
      <c r="O253" s="306">
        <f>IF(O$115=0,0,O$115/NFM_fec!O$115)</f>
        <v>0.43451679067370852</v>
      </c>
      <c r="P253" s="306">
        <f>IF(P$115=0,0,P$115/NFM_fec!P$115)</f>
        <v>0.43391149303593951</v>
      </c>
      <c r="Q253" s="306">
        <f>IF(Q$115=0,0,Q$115/NFM_fec!Q$115)</f>
        <v>0.44816103043136823</v>
      </c>
      <c r="R253" s="306">
        <f>IF(R$115=0,0,R$115/NFM_fec!R$115)</f>
        <v>0.44779175155806544</v>
      </c>
      <c r="S253" s="306">
        <f>IF(S$115=0,0,S$115/NFM_fec!S$115)</f>
        <v>0.46094713124907771</v>
      </c>
      <c r="T253" s="306">
        <f>IF(T$115=0,0,T$115/NFM_fec!T$115)</f>
        <v>0.46073045212781533</v>
      </c>
      <c r="U253" s="306">
        <f>IF(U$115=0,0,U$115/NFM_fec!U$115)</f>
        <v>0.46110493176871442</v>
      </c>
      <c r="V253" s="306">
        <f>IF(V$115=0,0,V$115/NFM_fec!V$115)</f>
        <v>0.46157896255972752</v>
      </c>
      <c r="W253" s="306">
        <f>IF(W$115=0,0,W$115/NFM_fec!W$115)</f>
        <v>0.46094534647350172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0.47323314125239879</v>
      </c>
      <c r="C254" s="307">
        <f>IF(C$116=0,0,C$116/NFM_fec!C$116)</f>
        <v>0.47323314125239868</v>
      </c>
      <c r="D254" s="307">
        <f>IF(D$116=0,0,D$116/NFM_fec!D$116)</f>
        <v>0.47323314125239851</v>
      </c>
      <c r="E254" s="307">
        <f>IF(E$116=0,0,E$116/NFM_fec!E$116)</f>
        <v>0.47323314125239885</v>
      </c>
      <c r="F254" s="307">
        <f>IF(F$116=0,0,F$116/NFM_fec!F$116)</f>
        <v>0.47323314125239846</v>
      </c>
      <c r="G254" s="307">
        <f>IF(G$116=0,0,G$116/NFM_fec!G$116)</f>
        <v>0.47717962337221659</v>
      </c>
      <c r="H254" s="307">
        <f>IF(H$116=0,0,H$116/NFM_fec!H$116)</f>
        <v>0.47717962337221653</v>
      </c>
      <c r="I254" s="307">
        <f>IF(I$116=0,0,I$116/NFM_fec!I$116)</f>
        <v>0.47717962337221659</v>
      </c>
      <c r="J254" s="307">
        <f>IF(J$116=0,0,J$116/NFM_fec!J$116)</f>
        <v>0.48322190741468368</v>
      </c>
      <c r="K254" s="307">
        <f>IF(K$116=0,0,K$116/NFM_fec!K$116)</f>
        <v>0.48322190741468379</v>
      </c>
      <c r="L254" s="307">
        <f>IF(L$116=0,0,L$116/NFM_fec!L$116)</f>
        <v>0.48322190741468379</v>
      </c>
      <c r="M254" s="307">
        <f>IF(M$116=0,0,M$116/NFM_fec!M$116)</f>
        <v>0.48322190741468374</v>
      </c>
      <c r="N254" s="307">
        <f>IF(N$116=0,0,N$116/NFM_fec!N$116)</f>
        <v>0.48322190741468374</v>
      </c>
      <c r="O254" s="307">
        <f>IF(O$116=0,0,O$116/NFM_fec!O$116)</f>
        <v>0.48322190741468368</v>
      </c>
      <c r="P254" s="307">
        <f>IF(P$116=0,0,P$116/NFM_fec!P$116)</f>
        <v>0.48322190741468379</v>
      </c>
      <c r="Q254" s="307">
        <f>IF(Q$116=0,0,Q$116/NFM_fec!Q$116)</f>
        <v>0.4898997166732153</v>
      </c>
      <c r="R254" s="307">
        <f>IF(R$116=0,0,R$116/NFM_fec!R$116)</f>
        <v>0.49590974500589391</v>
      </c>
      <c r="S254" s="307">
        <f>IF(S$116=0,0,S$116/NFM_fec!S$116)</f>
        <v>0.50131877050530449</v>
      </c>
      <c r="T254" s="307">
        <f>IF(T$116=0,0,T$116/NFM_fec!T$116)</f>
        <v>0.50618689345477397</v>
      </c>
      <c r="U254" s="307">
        <f>IF(U$116=0,0,U$116/NFM_fec!U$116)</f>
        <v>0.51008010958758576</v>
      </c>
      <c r="V254" s="307">
        <f>IF(V$116=0,0,V$116/NFM_fec!V$116)</f>
        <v>0.51008010958758598</v>
      </c>
      <c r="W254" s="307">
        <f>IF(W$116=0,0,W$116/NFM_fec!W$116)</f>
        <v>0.51008010958758598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0.12281195833445431</v>
      </c>
      <c r="C255" s="308">
        <f>IF(C$117=0,0,C$117/NFM_fec!C$117)</f>
        <v>0.12281195833445432</v>
      </c>
      <c r="D255" s="308">
        <f>IF(D$117=0,0,D$117/NFM_fec!D$117)</f>
        <v>0.12281195833445425</v>
      </c>
      <c r="E255" s="308">
        <f>IF(E$117=0,0,E$117/NFM_fec!E$117)</f>
        <v>0.1228119583344543</v>
      </c>
      <c r="F255" s="308">
        <f>IF(F$117=0,0,F$117/NFM_fec!F$117)</f>
        <v>0.12281195833445437</v>
      </c>
      <c r="G255" s="308">
        <f>IF(G$117=0,0,G$117/NFM_fec!G$117)</f>
        <v>0.12383613681101668</v>
      </c>
      <c r="H255" s="308">
        <f>IF(H$117=0,0,H$117/NFM_fec!H$117)</f>
        <v>0.12383613681101678</v>
      </c>
      <c r="I255" s="308">
        <f>IF(I$117=0,0,I$117/NFM_fec!I$117)</f>
        <v>0.1238361368110167</v>
      </c>
      <c r="J255" s="308">
        <f>IF(J$117=0,0,J$117/NFM_fec!J$117)</f>
        <v>0.12540421113080027</v>
      </c>
      <c r="K255" s="308">
        <f>IF(K$117=0,0,K$117/NFM_fec!K$117)</f>
        <v>0.12540421113080039</v>
      </c>
      <c r="L255" s="308">
        <f>IF(L$117=0,0,L$117/NFM_fec!L$117)</f>
        <v>0.12540421113080041</v>
      </c>
      <c r="M255" s="308">
        <f>IF(M$117=0,0,M$117/NFM_fec!M$117)</f>
        <v>0.12540421113080033</v>
      </c>
      <c r="N255" s="308">
        <f>IF(N$117=0,0,N$117/NFM_fec!N$117)</f>
        <v>0.12540421113080033</v>
      </c>
      <c r="O255" s="308">
        <f>IF(O$117=0,0,O$117/NFM_fec!O$117)</f>
        <v>0.12540421113080036</v>
      </c>
      <c r="P255" s="308">
        <f>IF(P$117=0,0,P$117/NFM_fec!P$117)</f>
        <v>0.12540421113080033</v>
      </c>
      <c r="Q255" s="308">
        <f>IF(Q$117=0,0,Q$117/NFM_fec!Q$117)</f>
        <v>0.12881075018956178</v>
      </c>
      <c r="R255" s="308">
        <f>IF(R$117=0,0,R$117/NFM_fec!R$117)</f>
        <v>0.12881075018956178</v>
      </c>
      <c r="S255" s="308">
        <f>IF(S$117=0,0,S$117/NFM_fec!S$117)</f>
        <v>0.13237436625870916</v>
      </c>
      <c r="T255" s="308">
        <f>IF(T$117=0,0,T$117/NFM_fec!T$117)</f>
        <v>0.13237436625870921</v>
      </c>
      <c r="U255" s="308">
        <f>IF(U$117=0,0,U$117/NFM_fec!U$117)</f>
        <v>0.13237436625870919</v>
      </c>
      <c r="V255" s="308">
        <f>IF(V$117=0,0,V$117/NFM_fec!V$117)</f>
        <v>0.13237436625870913</v>
      </c>
      <c r="W255" s="308">
        <f>IF(W$117=0,0,W$117/NFM_fec!W$117)</f>
        <v>0.13237436625870913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0.67496254107796982</v>
      </c>
      <c r="C256" s="308">
        <f>IF(C$118=0,0,C$118/NFM_fec!C$118)</f>
        <v>0.67496254107796971</v>
      </c>
      <c r="D256" s="308">
        <f>IF(D$118=0,0,D$118/NFM_fec!D$118)</f>
        <v>0.67496254107796982</v>
      </c>
      <c r="E256" s="308">
        <f>IF(E$118=0,0,E$118/NFM_fec!E$118)</f>
        <v>0.67496254107796982</v>
      </c>
      <c r="F256" s="308">
        <f>IF(F$118=0,0,F$118/NFM_fec!F$118)</f>
        <v>0.67496254107796994</v>
      </c>
      <c r="G256" s="308">
        <f>IF(G$118=0,0,G$118/NFM_fec!G$118)</f>
        <v>0.68059132606302275</v>
      </c>
      <c r="H256" s="308">
        <f>IF(H$118=0,0,H$118/NFM_fec!H$118)</f>
        <v>0.68059132606302297</v>
      </c>
      <c r="I256" s="308">
        <f>IF(I$118=0,0,I$118/NFM_fec!I$118)</f>
        <v>0.68059132606302308</v>
      </c>
      <c r="J256" s="308">
        <f>IF(J$118=0,0,J$118/NFM_fec!J$118)</f>
        <v>0.68914819537245364</v>
      </c>
      <c r="K256" s="308">
        <f>IF(K$118=0,0,K$118/NFM_fec!K$118)</f>
        <v>0.68920930953819848</v>
      </c>
      <c r="L256" s="308">
        <f>IF(L$118=0,0,L$118/NFM_fec!L$118)</f>
        <v>0.68920930953819837</v>
      </c>
      <c r="M256" s="308">
        <f>IF(M$118=0,0,M$118/NFM_fec!M$118)</f>
        <v>0.68920930953819826</v>
      </c>
      <c r="N256" s="308">
        <f>IF(N$118=0,0,N$118/NFM_fec!N$118)</f>
        <v>0.68920930953819859</v>
      </c>
      <c r="O256" s="308">
        <f>IF(O$118=0,0,O$118/NFM_fec!O$118)</f>
        <v>0.6892093095381987</v>
      </c>
      <c r="P256" s="308">
        <f>IF(P$118=0,0,P$118/NFM_fec!P$118)</f>
        <v>0.68920930953819814</v>
      </c>
      <c r="Q256" s="308">
        <f>IF(Q$118=0,0,Q$118/NFM_fec!Q$118)</f>
        <v>0.6969043805001115</v>
      </c>
      <c r="R256" s="308">
        <f>IF(R$118=0,0,R$118/NFM_fec!R$118)</f>
        <v>0.70382994436583335</v>
      </c>
      <c r="S256" s="308">
        <f>IF(S$118=0,0,S$118/NFM_fec!S$118)</f>
        <v>0.71006295184498303</v>
      </c>
      <c r="T256" s="308">
        <f>IF(T$118=0,0,T$118/NFM_fec!T$118)</f>
        <v>0.71567265857621754</v>
      </c>
      <c r="U256" s="308">
        <f>IF(U$118=0,0,U$118/NFM_fec!U$118)</f>
        <v>0.72072139463432916</v>
      </c>
      <c r="V256" s="308">
        <f>IF(V$118=0,0,V$118/NFM_fec!V$118)</f>
        <v>0.72526525708662914</v>
      </c>
      <c r="W256" s="308">
        <f>IF(W$118=0,0,W$118/NFM_fec!W$118)</f>
        <v>0.72751660209051616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0.46890021831901996</v>
      </c>
      <c r="C257" s="308">
        <f>IF(C$119=0,0,C$119/NFM_fec!C$119)</f>
        <v>0.46890021831902001</v>
      </c>
      <c r="D257" s="308">
        <f>IF(D$119=0,0,D$119/NFM_fec!D$119)</f>
        <v>0.4689002183190199</v>
      </c>
      <c r="E257" s="308">
        <f>IF(E$119=0,0,E$119/NFM_fec!E$119)</f>
        <v>0.4689002183190199</v>
      </c>
      <c r="F257" s="308">
        <f>IF(F$119=0,0,F$119/NFM_fec!F$119)</f>
        <v>0.46890021831902012</v>
      </c>
      <c r="G257" s="308">
        <f>IF(G$119=0,0,G$119/NFM_fec!G$119)</f>
        <v>0.47281056644611302</v>
      </c>
      <c r="H257" s="308">
        <f>IF(H$119=0,0,H$119/NFM_fec!H$119)</f>
        <v>0.47281056644611313</v>
      </c>
      <c r="I257" s="308">
        <f>IF(I$119=0,0,I$119/NFM_fec!I$119)</f>
        <v>0.47281056644611302</v>
      </c>
      <c r="J257" s="308">
        <f>IF(J$119=0,0,J$119/NFM_fec!J$119)</f>
        <v>0.47879752733215836</v>
      </c>
      <c r="K257" s="308">
        <f>IF(K$119=0,0,K$119/NFM_fec!K$119)</f>
        <v>0.47879752733215825</v>
      </c>
      <c r="L257" s="308">
        <f>IF(L$119=0,0,L$119/NFM_fec!L$119)</f>
        <v>0.4787975273321583</v>
      </c>
      <c r="M257" s="308">
        <f>IF(M$119=0,0,M$119/NFM_fec!M$119)</f>
        <v>0.4787975273321583</v>
      </c>
      <c r="N257" s="308">
        <f>IF(N$119=0,0,N$119/NFM_fec!N$119)</f>
        <v>0.47879752733215813</v>
      </c>
      <c r="O257" s="308">
        <f>IF(O$119=0,0,O$119/NFM_fec!O$119)</f>
        <v>0.47879752733215841</v>
      </c>
      <c r="P257" s="308">
        <f>IF(P$119=0,0,P$119/NFM_fec!P$119)</f>
        <v>0.47879752733215819</v>
      </c>
      <c r="Q257" s="308">
        <f>IF(Q$119=0,0,Q$119/NFM_fec!Q$119)</f>
        <v>0.49180380888672398</v>
      </c>
      <c r="R257" s="308">
        <f>IF(R$119=0,0,R$119/NFM_fec!R$119)</f>
        <v>0.49180380888672398</v>
      </c>
      <c r="S257" s="308">
        <f>IF(S$119=0,0,S$119/NFM_fec!S$119)</f>
        <v>0.50540981578938882</v>
      </c>
      <c r="T257" s="308">
        <f>IF(T$119=0,0,T$119/NFM_fec!T$119)</f>
        <v>0.50540981578938893</v>
      </c>
      <c r="U257" s="308">
        <f>IF(U$119=0,0,U$119/NFM_fec!U$119)</f>
        <v>0.50540981578938882</v>
      </c>
      <c r="V257" s="308">
        <f>IF(V$119=0,0,V$119/NFM_fec!V$119)</f>
        <v>0.50540981578938871</v>
      </c>
      <c r="W257" s="308">
        <f>IF(W$119=0,0,W$119/NFM_fec!W$119)</f>
        <v>0.50540981578938904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0.76320238304109478</v>
      </c>
      <c r="C258" s="309">
        <f>IF(C$120=0,0,C$120/NFM_fec!C$120)</f>
        <v>0.76510849936391989</v>
      </c>
      <c r="D258" s="309">
        <f>IF(D$120=0,0,D$120/NFM_fec!D$120)</f>
        <v>0.76559752246024404</v>
      </c>
      <c r="E258" s="309">
        <f>IF(E$120=0,0,E$120/NFM_fec!E$120)</f>
        <v>0.76095439958960565</v>
      </c>
      <c r="F258" s="309">
        <f>IF(F$120=0,0,F$120/NFM_fec!F$120)</f>
        <v>0.76326378210145041</v>
      </c>
      <c r="G258" s="309">
        <f>IF(G$120=0,0,G$120/NFM_fec!G$120)</f>
        <v>0.76783633062529777</v>
      </c>
      <c r="H258" s="309">
        <f>IF(H$120=0,0,H$120/NFM_fec!H$120)</f>
        <v>0.77318318538644915</v>
      </c>
      <c r="I258" s="309">
        <f>IF(I$120=0,0,I$120/NFM_fec!I$120)</f>
        <v>0.77671405154320849</v>
      </c>
      <c r="J258" s="309">
        <f>IF(J$120=0,0,J$120/NFM_fec!J$120)</f>
        <v>0.78515884335124986</v>
      </c>
      <c r="K258" s="309">
        <f>IF(K$120=0,0,K$120/NFM_fec!K$120)</f>
        <v>0.77955943735717459</v>
      </c>
      <c r="L258" s="309">
        <f>IF(L$120=0,0,L$120/NFM_fec!L$120)</f>
        <v>0.78013683494494779</v>
      </c>
      <c r="M258" s="309">
        <f>IF(M$120=0,0,M$120/NFM_fec!M$120)</f>
        <v>0.78665359270284962</v>
      </c>
      <c r="N258" s="309">
        <f>IF(N$120=0,0,N$120/NFM_fec!N$120)</f>
        <v>0.78282981181547151</v>
      </c>
      <c r="O258" s="309">
        <f>IF(O$120=0,0,O$120/NFM_fec!O$120)</f>
        <v>0.78221496324511097</v>
      </c>
      <c r="P258" s="309">
        <f>IF(P$120=0,0,P$120/NFM_fec!P$120)</f>
        <v>0.78180474474466832</v>
      </c>
      <c r="Q258" s="309">
        <f>IF(Q$120=0,0,Q$120/NFM_fec!Q$120)</f>
        <v>0.80869575599161658</v>
      </c>
      <c r="R258" s="309">
        <f>IF(R$120=0,0,R$120/NFM_fec!R$120)</f>
        <v>0.80657409784363066</v>
      </c>
      <c r="S258" s="309">
        <f>IF(S$120=0,0,S$120/NFM_fec!S$120)</f>
        <v>0.83113464085354416</v>
      </c>
      <c r="T258" s="309">
        <f>IF(T$120=0,0,T$120/NFM_fec!T$120)</f>
        <v>0.84365777165355016</v>
      </c>
      <c r="U258" s="309">
        <f>IF(U$120=0,0,U$120/NFM_fec!U$120)</f>
        <v>0.8450541545909892</v>
      </c>
      <c r="V258" s="309">
        <f>IF(V$120=0,0,V$120/NFM_fec!V$120)</f>
        <v>0.84712545259948435</v>
      </c>
      <c r="W258" s="309">
        <f>IF(W$120=0,0,W$120/NFM_fec!W$120)</f>
        <v>0.8474283094287034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0.35641630911317534</v>
      </c>
      <c r="C259" s="310">
        <f>IF(C$126=0,0,C$126/NFM_fec!C$126)</f>
        <v>0.35702903898686289</v>
      </c>
      <c r="D259" s="310">
        <f>IF(D$126=0,0,D$126/NFM_fec!D$126)</f>
        <v>0.35720200879347352</v>
      </c>
      <c r="E259" s="310">
        <f>IF(E$126=0,0,E$126/NFM_fec!E$126)</f>
        <v>0.35657892559553311</v>
      </c>
      <c r="F259" s="310">
        <f>IF(F$126=0,0,F$126/NFM_fec!F$126)</f>
        <v>0.35732403036610089</v>
      </c>
      <c r="G259" s="310">
        <f>IF(G$126=0,0,G$126/NFM_fec!G$126)</f>
        <v>0.35988613443450157</v>
      </c>
      <c r="H259" s="310">
        <f>IF(H$126=0,0,H$126/NFM_fec!H$126)</f>
        <v>0.36680255869090939</v>
      </c>
      <c r="I259" s="310">
        <f>IF(I$126=0,0,I$126/NFM_fec!I$126)</f>
        <v>0.3683301524711291</v>
      </c>
      <c r="J259" s="310">
        <f>IF(J$126=0,0,J$126/NFM_fec!J$126)</f>
        <v>0.3722658083282378</v>
      </c>
      <c r="K259" s="310">
        <f>IF(K$126=0,0,K$126/NFM_fec!K$126)</f>
        <v>0.36930917083278947</v>
      </c>
      <c r="L259" s="310">
        <f>IF(L$126=0,0,L$126/NFM_fec!L$126)</f>
        <v>0.37017165941325164</v>
      </c>
      <c r="M259" s="310">
        <f>IF(M$126=0,0,M$126/NFM_fec!M$126)</f>
        <v>0.37388417290964815</v>
      </c>
      <c r="N259" s="310">
        <f>IF(N$126=0,0,N$126/NFM_fec!N$126)</f>
        <v>0.37146484370480864</v>
      </c>
      <c r="O259" s="310">
        <f>IF(O$126=0,0,O$126/NFM_fec!O$126)</f>
        <v>0.37109976227452574</v>
      </c>
      <c r="P259" s="310">
        <f>IF(P$126=0,0,P$126/NFM_fec!P$126)</f>
        <v>0.37040107661373006</v>
      </c>
      <c r="Q259" s="310">
        <f>IF(Q$126=0,0,Q$126/NFM_fec!Q$126)</f>
        <v>0.3832177109616392</v>
      </c>
      <c r="R259" s="310">
        <f>IF(R$126=0,0,R$126/NFM_fec!R$126)</f>
        <v>0.38258447386629357</v>
      </c>
      <c r="S259" s="310">
        <f>IF(S$126=0,0,S$126/NFM_fec!S$126)</f>
        <v>0.39444984891291207</v>
      </c>
      <c r="T259" s="310">
        <f>IF(T$126=0,0,T$126/NFM_fec!T$126)</f>
        <v>0.39390168487518495</v>
      </c>
      <c r="U259" s="310">
        <f>IF(U$126=0,0,U$126/NFM_fec!U$126)</f>
        <v>0.39418893696841811</v>
      </c>
      <c r="V259" s="310">
        <f>IF(V$126=0,0,V$126/NFM_fec!V$126)</f>
        <v>0.39475006405016322</v>
      </c>
      <c r="W259" s="310">
        <f>IF(W$126=0,0,W$126/NFM_fec!W$126)</f>
        <v>0.39395248209555356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0.48440907027771013</v>
      </c>
      <c r="C260" s="310">
        <f>IF(C$134=0,0,C$134/NFM_fec!C$134)</f>
        <v>0.48537000852789414</v>
      </c>
      <c r="D260" s="310">
        <f>IF(D$134=0,0,D$134/NFM_fec!D$134)</f>
        <v>0.48552342590262726</v>
      </c>
      <c r="E260" s="310">
        <f>IF(E$134=0,0,E$134/NFM_fec!E$134)</f>
        <v>0.4851039241484319</v>
      </c>
      <c r="F260" s="310">
        <f>IF(F$134=0,0,F$134/NFM_fec!F$134)</f>
        <v>0.48516090450371457</v>
      </c>
      <c r="G260" s="310">
        <f>IF(G$134=0,0,G$134/NFM_fec!G$134)</f>
        <v>0.488244463137542</v>
      </c>
      <c r="H260" s="310">
        <f>IF(H$134=0,0,H$134/NFM_fec!H$134)</f>
        <v>0.49177322995071898</v>
      </c>
      <c r="I260" s="310">
        <f>IF(I$134=0,0,I$134/NFM_fec!I$134)</f>
        <v>0.49401880950485921</v>
      </c>
      <c r="J260" s="310">
        <f>IF(J$134=0,0,J$134/NFM_fec!J$134)</f>
        <v>0.49908161916235694</v>
      </c>
      <c r="K260" s="310">
        <f>IF(K$134=0,0,K$134/NFM_fec!K$134)</f>
        <v>0.49557879017693135</v>
      </c>
      <c r="L260" s="310">
        <f>IF(L$134=0,0,L$134/NFM_fec!L$134)</f>
        <v>0.49622027353060666</v>
      </c>
      <c r="M260" s="310">
        <f>IF(M$134=0,0,M$134/NFM_fec!M$134)</f>
        <v>0.50154858804638791</v>
      </c>
      <c r="N260" s="310">
        <f>IF(N$134=0,0,N$134/NFM_fec!N$134)</f>
        <v>0.49843528971492596</v>
      </c>
      <c r="O260" s="310">
        <f>IF(O$134=0,0,O$134/NFM_fec!O$134)</f>
        <v>0.49821545547176554</v>
      </c>
      <c r="P260" s="310">
        <f>IF(P$134=0,0,P$134/NFM_fec!P$134)</f>
        <v>0.49721567258635613</v>
      </c>
      <c r="Q260" s="310">
        <f>IF(Q$134=0,0,Q$134/NFM_fec!Q$134)</f>
        <v>0.51407444858451312</v>
      </c>
      <c r="R260" s="310">
        <f>IF(R$134=0,0,R$134/NFM_fec!R$134)</f>
        <v>0.51295744839429014</v>
      </c>
      <c r="S260" s="310">
        <f>IF(S$134=0,0,S$134/NFM_fec!S$134)</f>
        <v>0.52875336755332458</v>
      </c>
      <c r="T260" s="310">
        <f>IF(T$134=0,0,T$134/NFM_fec!T$134)</f>
        <v>0.52802031249780523</v>
      </c>
      <c r="U260" s="310">
        <f>IF(U$134=0,0,U$134/NFM_fec!U$134)</f>
        <v>0.52817623337184283</v>
      </c>
      <c r="V260" s="310">
        <f>IF(V$134=0,0,V$134/NFM_fec!V$134)</f>
        <v>0.52930776634534482</v>
      </c>
      <c r="W260" s="310">
        <f>IF(W$134=0,0,W$134/NFM_fec!W$134)</f>
        <v>0.52847217613506259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0.52254320468350512</v>
      </c>
      <c r="C261" s="311">
        <f>IF(C$141=0,0,C$141/NFM_fec!C$141)</f>
        <v>0.52274256660522322</v>
      </c>
      <c r="D261" s="311">
        <f>IF(D$141=0,0,D$141/NFM_fec!D$141)</f>
        <v>0.5229179332496503</v>
      </c>
      <c r="E261" s="311">
        <f>IF(E$141=0,0,E$141/NFM_fec!E$141)</f>
        <v>0.51184586580234204</v>
      </c>
      <c r="F261" s="311">
        <f>IF(F$141=0,0,F$141/NFM_fec!F$141)</f>
        <v>0.513103431087922</v>
      </c>
      <c r="G261" s="311">
        <f>IF(G$141=0,0,G$141/NFM_fec!G$141)</f>
        <v>0.51702256723238549</v>
      </c>
      <c r="H261" s="311">
        <f>IF(H$141=0,0,H$141/NFM_fec!H$141)</f>
        <v>0.53431562715268344</v>
      </c>
      <c r="I261" s="311">
        <f>IF(I$141=0,0,I$141/NFM_fec!I$141)</f>
        <v>0.53427157336116404</v>
      </c>
      <c r="J261" s="311">
        <f>IF(J$141=0,0,J$141/NFM_fec!J$141)</f>
        <v>0.53032818827218708</v>
      </c>
      <c r="K261" s="311">
        <f>IF(K$141=0,0,K$141/NFM_fec!K$141)</f>
        <v>0.53105044603750395</v>
      </c>
      <c r="L261" s="311">
        <f>IF(L$141=0,0,L$141/NFM_fec!L$141)</f>
        <v>0.54077683514591302</v>
      </c>
      <c r="M261" s="311">
        <f>IF(M$141=0,0,M$141/NFM_fec!M$141)</f>
        <v>0.53972322470534251</v>
      </c>
      <c r="N261" s="311">
        <f>IF(N$141=0,0,N$141/NFM_fec!N$141)</f>
        <v>0.54128135070861672</v>
      </c>
      <c r="O261" s="311">
        <f>IF(O$141=0,0,O$141/NFM_fec!O$141)</f>
        <v>0.54134303570199216</v>
      </c>
      <c r="P261" s="311">
        <f>IF(P$141=0,0,P$141/NFM_fec!P$141)</f>
        <v>0.5407779680775362</v>
      </c>
      <c r="Q261" s="311">
        <f>IF(Q$141=0,0,Q$141/NFM_fec!Q$141)</f>
        <v>0.55487992121635765</v>
      </c>
      <c r="R261" s="311">
        <f>IF(R$141=0,0,R$141/NFM_fec!R$141)</f>
        <v>0.55556700981245699</v>
      </c>
      <c r="S261" s="311">
        <f>IF(S$141=0,0,S$141/NFM_fec!S$141)</f>
        <v>0.57146773498690517</v>
      </c>
      <c r="T261" s="311">
        <f>IF(T$141=0,0,T$141/NFM_fec!T$141)</f>
        <v>0.57358187645203373</v>
      </c>
      <c r="U261" s="311">
        <f>IF(U$141=0,0,U$141/NFM_fec!U$141)</f>
        <v>0.57432845228334239</v>
      </c>
      <c r="V261" s="311">
        <f>IF(V$141=0,0,V$141/NFM_fec!V$141)</f>
        <v>0.56887765592444139</v>
      </c>
      <c r="W261" s="311">
        <f>IF(W$141=0,0,W$141/NFM_fec!W$141)</f>
        <v>0.57272019865305357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DE: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496.08303747431842</v>
      </c>
      <c r="C5" s="225">
        <v>538.78090424771813</v>
      </c>
      <c r="D5" s="225">
        <v>527.53116676730667</v>
      </c>
      <c r="E5" s="225">
        <v>656.01955632747274</v>
      </c>
      <c r="F5" s="225">
        <v>796.46594132797827</v>
      </c>
      <c r="G5" s="225">
        <v>880.88136711819641</v>
      </c>
      <c r="H5" s="225">
        <v>714.33884874670298</v>
      </c>
      <c r="I5" s="225">
        <v>704.35736543296889</v>
      </c>
      <c r="J5" s="225">
        <v>850.44837729195035</v>
      </c>
      <c r="K5" s="225">
        <v>671.37147092887665</v>
      </c>
      <c r="L5" s="225">
        <v>769.59213858695568</v>
      </c>
      <c r="M5" s="225">
        <v>1064.720030209628</v>
      </c>
      <c r="N5" s="225">
        <v>868.46977516102322</v>
      </c>
      <c r="O5" s="225">
        <v>967.11667256562305</v>
      </c>
      <c r="P5" s="225">
        <v>879.95213504156948</v>
      </c>
      <c r="Q5" s="225">
        <v>905.73929414613804</v>
      </c>
      <c r="R5" s="225">
        <v>913.25655535680062</v>
      </c>
      <c r="S5" s="225">
        <v>909.43713955389671</v>
      </c>
      <c r="T5" s="225">
        <v>963.28919580704678</v>
      </c>
      <c r="U5" s="225">
        <v>924.95050436310726</v>
      </c>
      <c r="V5" s="225">
        <v>962.65849113353647</v>
      </c>
      <c r="W5" s="225">
        <v>973.78583601259629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0.59768505723277943</v>
      </c>
      <c r="C10" s="262">
        <v>0.63820532208382819</v>
      </c>
      <c r="D10" s="262">
        <v>0.62381571491467602</v>
      </c>
      <c r="E10" s="262">
        <v>0.67240146170928128</v>
      </c>
      <c r="F10" s="262">
        <v>0.81276392336015479</v>
      </c>
      <c r="G10" s="262">
        <v>0.92215108333167506</v>
      </c>
      <c r="H10" s="262">
        <v>0.94926051494594021</v>
      </c>
      <c r="I10" s="262">
        <v>0.89320245012741539</v>
      </c>
      <c r="J10" s="262">
        <v>0.88846361428476894</v>
      </c>
      <c r="K10" s="262">
        <v>0.78208627778816542</v>
      </c>
      <c r="L10" s="262">
        <v>1.0254180994283091</v>
      </c>
      <c r="M10" s="262">
        <v>1.327419241956254</v>
      </c>
      <c r="N10" s="262">
        <v>1.1589658412560819</v>
      </c>
      <c r="O10" s="262">
        <v>1.301346282435621</v>
      </c>
      <c r="P10" s="262">
        <v>1.163173359995292</v>
      </c>
      <c r="Q10" s="262">
        <v>1.1121891609519869</v>
      </c>
      <c r="R10" s="262">
        <v>1.154943041767055</v>
      </c>
      <c r="S10" s="262">
        <v>1.1464621806570101</v>
      </c>
      <c r="T10" s="262">
        <v>1.211667106778902</v>
      </c>
      <c r="U10" s="262">
        <v>1.188811553315702</v>
      </c>
      <c r="V10" s="262">
        <v>1.0941247361103621</v>
      </c>
      <c r="W10" s="262">
        <v>1.198100692023055</v>
      </c>
      <c r="DA10" s="68" t="s">
        <v>796</v>
      </c>
    </row>
    <row r="11" spans="1:105" ht="12" customHeight="1" x14ac:dyDescent="0.25">
      <c r="A11" s="37" t="s">
        <v>160</v>
      </c>
      <c r="B11" s="228">
        <v>6.7980616128184984E-2</v>
      </c>
      <c r="C11" s="228">
        <v>6.2093240017820357E-2</v>
      </c>
      <c r="D11" s="228">
        <v>5.3990141750415097E-2</v>
      </c>
      <c r="E11" s="228">
        <v>5.8207632026235863E-2</v>
      </c>
      <c r="F11" s="228">
        <v>6.6604877497079149E-2</v>
      </c>
      <c r="G11" s="228">
        <v>6.6304341295113367E-2</v>
      </c>
      <c r="H11" s="228">
        <v>6.3014161892468681E-2</v>
      </c>
      <c r="I11" s="228">
        <v>5.495714225566245E-2</v>
      </c>
      <c r="J11" s="228">
        <v>6.0981780771294028E-2</v>
      </c>
      <c r="K11" s="228">
        <v>4.740222112152416E-2</v>
      </c>
      <c r="L11" s="228">
        <v>5.4674710242251387E-2</v>
      </c>
      <c r="M11" s="228">
        <v>6.3652157074129537E-2</v>
      </c>
      <c r="N11" s="228">
        <v>4.4319451046217477E-2</v>
      </c>
      <c r="O11" s="228">
        <v>7.4328254695840715E-2</v>
      </c>
      <c r="P11" s="228">
        <v>3.0997554806780299E-2</v>
      </c>
      <c r="Q11" s="228">
        <v>2.7194694952970999E-2</v>
      </c>
      <c r="R11" s="228">
        <v>3.120175149721004E-2</v>
      </c>
      <c r="S11" s="228">
        <v>2.7246510893336781E-2</v>
      </c>
      <c r="T11" s="228">
        <v>2.7872159896178091E-2</v>
      </c>
      <c r="U11" s="228">
        <v>2.054616235895448E-2</v>
      </c>
      <c r="V11" s="228">
        <v>2.6740599478633682E-2</v>
      </c>
      <c r="W11" s="228">
        <v>1.94617664925388E-2</v>
      </c>
      <c r="DA11" s="69" t="s">
        <v>797</v>
      </c>
    </row>
    <row r="12" spans="1:105" ht="12" customHeight="1" x14ac:dyDescent="0.25">
      <c r="A12" s="37" t="s">
        <v>162</v>
      </c>
      <c r="B12" s="228">
        <v>0.52970444110459447</v>
      </c>
      <c r="C12" s="228">
        <v>0.57611208206600784</v>
      </c>
      <c r="D12" s="228">
        <v>0.56982557316426097</v>
      </c>
      <c r="E12" s="228">
        <v>0.61419382968304537</v>
      </c>
      <c r="F12" s="228">
        <v>0.74615904586307569</v>
      </c>
      <c r="G12" s="228">
        <v>0.85584674203656164</v>
      </c>
      <c r="H12" s="228">
        <v>0.88624635305347155</v>
      </c>
      <c r="I12" s="228">
        <v>0.83824530787175289</v>
      </c>
      <c r="J12" s="228">
        <v>0.82748183351347493</v>
      </c>
      <c r="K12" s="228">
        <v>0.73468405666664127</v>
      </c>
      <c r="L12" s="228">
        <v>0.97074338918605796</v>
      </c>
      <c r="M12" s="228">
        <v>1.263767084882125</v>
      </c>
      <c r="N12" s="228">
        <v>1.1146463902098649</v>
      </c>
      <c r="O12" s="228">
        <v>1.22701802773978</v>
      </c>
      <c r="P12" s="228">
        <v>1.1321758051885109</v>
      </c>
      <c r="Q12" s="228">
        <v>1.0849944659990161</v>
      </c>
      <c r="R12" s="228">
        <v>1.1237412902698449</v>
      </c>
      <c r="S12" s="228">
        <v>1.119215669763673</v>
      </c>
      <c r="T12" s="228">
        <v>1.1837949468827229</v>
      </c>
      <c r="U12" s="228">
        <v>1.1682653909567471</v>
      </c>
      <c r="V12" s="228">
        <v>1.0673841366317289</v>
      </c>
      <c r="W12" s="228">
        <v>1.1786389255305161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387.69748197077678</v>
      </c>
      <c r="C16" s="296">
        <v>422.52310655657777</v>
      </c>
      <c r="D16" s="296">
        <v>413.63407260130862</v>
      </c>
      <c r="E16" s="296">
        <v>539.13973257824239</v>
      </c>
      <c r="F16" s="296">
        <v>651.54759565895131</v>
      </c>
      <c r="G16" s="296">
        <v>717.20406354285694</v>
      </c>
      <c r="H16" s="296">
        <v>546.2714213345397</v>
      </c>
      <c r="I16" s="296">
        <v>546.07567102031805</v>
      </c>
      <c r="J16" s="296">
        <v>692.09283185325307</v>
      </c>
      <c r="K16" s="296">
        <v>532.51253781615742</v>
      </c>
      <c r="L16" s="296">
        <v>588.42246009680537</v>
      </c>
      <c r="M16" s="296">
        <v>835.27888473210578</v>
      </c>
      <c r="N16" s="296">
        <v>665.70709069726752</v>
      </c>
      <c r="O16" s="296">
        <v>739.96134363234387</v>
      </c>
      <c r="P16" s="296">
        <v>674.47257234663448</v>
      </c>
      <c r="Q16" s="296">
        <v>708.11332740113971</v>
      </c>
      <c r="R16" s="296">
        <v>708.95909074989356</v>
      </c>
      <c r="S16" s="296">
        <v>707.29846466867127</v>
      </c>
      <c r="T16" s="296">
        <v>740.63646352577575</v>
      </c>
      <c r="U16" s="296">
        <v>708.44775587117931</v>
      </c>
      <c r="V16" s="296">
        <v>762.14583879938812</v>
      </c>
      <c r="W16" s="296">
        <v>752.55080750651803</v>
      </c>
      <c r="DA16" s="70" t="s">
        <v>802</v>
      </c>
    </row>
    <row r="17" spans="1:105" ht="12" customHeight="1" x14ac:dyDescent="0.25">
      <c r="A17" s="46" t="s">
        <v>30</v>
      </c>
      <c r="B17" s="231">
        <v>92.704599887833467</v>
      </c>
      <c r="C17" s="231">
        <v>103.3451052386032</v>
      </c>
      <c r="D17" s="231">
        <v>100.5059994791803</v>
      </c>
      <c r="E17" s="231">
        <v>84.499008987768477</v>
      </c>
      <c r="F17" s="231">
        <v>94.503070526813374</v>
      </c>
      <c r="G17" s="231">
        <v>99.290322143726527</v>
      </c>
      <c r="H17" s="231">
        <v>40.451557030839268</v>
      </c>
      <c r="I17" s="231">
        <v>45.286146970618461</v>
      </c>
      <c r="J17" s="231">
        <v>35.65087122871526</v>
      </c>
      <c r="K17" s="231">
        <v>30.12625505680014</v>
      </c>
      <c r="L17" s="231">
        <v>34.088438181183513</v>
      </c>
      <c r="M17" s="231">
        <v>63.012810786948627</v>
      </c>
      <c r="N17" s="231">
        <v>55.425489162510956</v>
      </c>
      <c r="O17" s="231">
        <v>66.852031457037597</v>
      </c>
      <c r="P17" s="231">
        <v>59.077487582765563</v>
      </c>
      <c r="Q17" s="231">
        <v>54.59952480228565</v>
      </c>
      <c r="R17" s="231">
        <v>49.146036163670523</v>
      </c>
      <c r="S17" s="231">
        <v>51.321080829843737</v>
      </c>
      <c r="T17" s="231">
        <v>55.183036342063311</v>
      </c>
      <c r="U17" s="231">
        <v>49.221409813238552</v>
      </c>
      <c r="V17" s="231">
        <v>52.112282770260798</v>
      </c>
      <c r="W17" s="231">
        <v>63.583795409814527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11.1285962441262</v>
      </c>
      <c r="C19" s="231">
        <v>12.234185849846391</v>
      </c>
      <c r="D19" s="231">
        <v>11.3326862114634</v>
      </c>
      <c r="E19" s="231">
        <v>3.604361314998346</v>
      </c>
      <c r="F19" s="231">
        <v>4.2234951938896774</v>
      </c>
      <c r="G19" s="231">
        <v>4.1845070254434962</v>
      </c>
      <c r="H19" s="231">
        <v>4.3702367131424582</v>
      </c>
      <c r="I19" s="231">
        <v>5.052079064871192</v>
      </c>
      <c r="J19" s="231">
        <v>2.2938554759976868</v>
      </c>
      <c r="K19" s="231">
        <v>2.0989112142255202</v>
      </c>
      <c r="L19" s="231">
        <v>2.4267885902438859</v>
      </c>
      <c r="M19" s="231">
        <v>2.8862211801647719</v>
      </c>
      <c r="N19" s="231">
        <v>1.7040480901126851</v>
      </c>
      <c r="O19" s="231">
        <v>0.95736494850083376</v>
      </c>
      <c r="P19" s="231">
        <v>1.7400969873220351</v>
      </c>
      <c r="Q19" s="231">
        <v>1.5299834326014761</v>
      </c>
      <c r="R19" s="231">
        <v>2.8558258102362668</v>
      </c>
      <c r="S19" s="231">
        <v>0.75277033048231523</v>
      </c>
      <c r="T19" s="231">
        <v>1.6169766963630881</v>
      </c>
      <c r="U19" s="231">
        <v>1.6011097850598111</v>
      </c>
      <c r="V19" s="231">
        <v>1.578430755724805</v>
      </c>
      <c r="W19" s="231">
        <v>1.6864315146678741</v>
      </c>
      <c r="DA19" s="73" t="s">
        <v>805</v>
      </c>
    </row>
    <row r="20" spans="1:105" ht="12" customHeight="1" x14ac:dyDescent="0.25">
      <c r="A20" s="46" t="s">
        <v>160</v>
      </c>
      <c r="B20" s="231">
        <v>30.629033605986081</v>
      </c>
      <c r="C20" s="231">
        <v>28.210534653677541</v>
      </c>
      <c r="D20" s="231">
        <v>24.552617186088849</v>
      </c>
      <c r="E20" s="231">
        <v>21.51727826959528</v>
      </c>
      <c r="F20" s="231">
        <v>24.415256597154031</v>
      </c>
      <c r="G20" s="231">
        <v>24.349955817514552</v>
      </c>
      <c r="H20" s="231">
        <v>30.01068422764062</v>
      </c>
      <c r="I20" s="231">
        <v>27.408366052293282</v>
      </c>
      <c r="J20" s="231">
        <v>26.2709753517404</v>
      </c>
      <c r="K20" s="231">
        <v>17.750717537765372</v>
      </c>
      <c r="L20" s="231">
        <v>21.185905333889231</v>
      </c>
      <c r="M20" s="231">
        <v>29.40981369548269</v>
      </c>
      <c r="N20" s="231">
        <v>20.460905983202078</v>
      </c>
      <c r="O20" s="231">
        <v>34.48755467530642</v>
      </c>
      <c r="P20" s="231">
        <v>14.456981060985481</v>
      </c>
      <c r="Q20" s="231">
        <v>12.68338624316881</v>
      </c>
      <c r="R20" s="231">
        <v>14.24027018765759</v>
      </c>
      <c r="S20" s="231">
        <v>13.18574207604961</v>
      </c>
      <c r="T20" s="231">
        <v>14.15952146862382</v>
      </c>
      <c r="U20" s="231">
        <v>10.2804739780972</v>
      </c>
      <c r="V20" s="231">
        <v>12.8985470690971</v>
      </c>
      <c r="W20" s="231">
        <v>9.8527430845860202</v>
      </c>
      <c r="DA20" s="73" t="s">
        <v>806</v>
      </c>
    </row>
    <row r="21" spans="1:105" ht="12" customHeight="1" x14ac:dyDescent="0.25">
      <c r="A21" s="46" t="s">
        <v>70</v>
      </c>
      <c r="B21" s="231">
        <v>12.9103283405704</v>
      </c>
      <c r="C21" s="231">
        <v>15.48829924814418</v>
      </c>
      <c r="D21" s="231">
        <v>16.691636597820239</v>
      </c>
      <c r="E21" s="231">
        <v>2.008131529430544</v>
      </c>
      <c r="F21" s="231">
        <v>13.688589658673729</v>
      </c>
      <c r="G21" s="231">
        <v>14.01154200676241</v>
      </c>
      <c r="H21" s="231">
        <v>18.002917224577448</v>
      </c>
      <c r="I21" s="231">
        <v>17.154848246221938</v>
      </c>
      <c r="J21" s="231">
        <v>19.763279999613111</v>
      </c>
      <c r="K21" s="231">
        <v>13.96418138708515</v>
      </c>
      <c r="L21" s="231">
        <v>16.127333146409232</v>
      </c>
      <c r="M21" s="231">
        <v>5.2955583224436582</v>
      </c>
      <c r="N21" s="231">
        <v>15.043867937915721</v>
      </c>
      <c r="O21" s="231">
        <v>15.81927124901029</v>
      </c>
      <c r="P21" s="231">
        <v>23.070556096057349</v>
      </c>
      <c r="Q21" s="231">
        <v>25.9718060718318</v>
      </c>
      <c r="R21" s="231">
        <v>21.930267002812759</v>
      </c>
      <c r="S21" s="231">
        <v>22.21850219455494</v>
      </c>
      <c r="T21" s="231">
        <v>15.26142074736781</v>
      </c>
      <c r="U21" s="231">
        <v>16.05266924204367</v>
      </c>
      <c r="V21" s="231">
        <v>18.61801589651985</v>
      </c>
      <c r="W21" s="231">
        <v>25.832962814109479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195.59007394491411</v>
      </c>
      <c r="F22" s="231">
        <v>237.70671269342151</v>
      </c>
      <c r="G22" s="231">
        <v>257.21197814329747</v>
      </c>
      <c r="H22" s="231">
        <v>27.021596692045652</v>
      </c>
      <c r="I22" s="231">
        <v>28.857385803929169</v>
      </c>
      <c r="J22" s="231">
        <v>225.24976204424109</v>
      </c>
      <c r="K22" s="231">
        <v>166.5124001581608</v>
      </c>
      <c r="L22" s="231">
        <v>108.5902884266809</v>
      </c>
      <c r="M22" s="231">
        <v>118.89605691909421</v>
      </c>
      <c r="N22" s="231">
        <v>31.308142211192369</v>
      </c>
      <c r="O22" s="231">
        <v>25.915043798781891</v>
      </c>
      <c r="P22" s="231">
        <v>20.397491799592579</v>
      </c>
      <c r="Q22" s="231">
        <v>81.462773794543025</v>
      </c>
      <c r="R22" s="231">
        <v>81.096477489199188</v>
      </c>
      <c r="S22" s="231">
        <v>51.070601258789388</v>
      </c>
      <c r="T22" s="231">
        <v>25.052687457150821</v>
      </c>
      <c r="U22" s="231">
        <v>21.927183023134688</v>
      </c>
      <c r="V22" s="231">
        <v>134.8420914436546</v>
      </c>
      <c r="W22" s="231">
        <v>29.351909980240681</v>
      </c>
      <c r="DA22" s="73" t="s">
        <v>808</v>
      </c>
    </row>
    <row r="23" spans="1:105" ht="12" customHeight="1" x14ac:dyDescent="0.25">
      <c r="A23" s="46" t="s">
        <v>162</v>
      </c>
      <c r="B23" s="231">
        <v>238.6611956743657</v>
      </c>
      <c r="C23" s="231">
        <v>261.74233863237117</v>
      </c>
      <c r="D23" s="231">
        <v>259.1345143234077</v>
      </c>
      <c r="E23" s="231">
        <v>227.045476421404</v>
      </c>
      <c r="F23" s="231">
        <v>273.51847569772218</v>
      </c>
      <c r="G23" s="231">
        <v>314.30566910239332</v>
      </c>
      <c r="H23" s="231">
        <v>422.07749259241712</v>
      </c>
      <c r="I23" s="231">
        <v>418.05183633614217</v>
      </c>
      <c r="J23" s="231">
        <v>356.47950219385109</v>
      </c>
      <c r="K23" s="231">
        <v>275.11725950469219</v>
      </c>
      <c r="L23" s="231">
        <v>376.15338893742529</v>
      </c>
      <c r="M23" s="231">
        <v>583.91036893818909</v>
      </c>
      <c r="N23" s="231">
        <v>514.59741617323346</v>
      </c>
      <c r="O23" s="231">
        <v>569.32389294525262</v>
      </c>
      <c r="P23" s="231">
        <v>528.03662338346919</v>
      </c>
      <c r="Q23" s="231">
        <v>506.03266217048639</v>
      </c>
      <c r="R23" s="231">
        <v>512.8679906286809</v>
      </c>
      <c r="S23" s="231">
        <v>541.63592566951206</v>
      </c>
      <c r="T23" s="231">
        <v>601.3875504184648</v>
      </c>
      <c r="U23" s="231">
        <v>584.55305382165557</v>
      </c>
      <c r="V23" s="231">
        <v>514.86147639108151</v>
      </c>
      <c r="W23" s="231">
        <v>596.69950963581778</v>
      </c>
      <c r="DA23" s="73" t="s">
        <v>809</v>
      </c>
    </row>
    <row r="24" spans="1:105" ht="12" customHeight="1" x14ac:dyDescent="0.25">
      <c r="A24" s="46" t="s">
        <v>36</v>
      </c>
      <c r="B24" s="231">
        <v>1.663728217894954</v>
      </c>
      <c r="C24" s="231">
        <v>1.502642933935292</v>
      </c>
      <c r="D24" s="231">
        <v>1.4166188033481351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4.8754021101316818</v>
      </c>
      <c r="F25" s="231">
        <v>3.4919952912767451</v>
      </c>
      <c r="G25" s="231">
        <v>3.8500893037191939</v>
      </c>
      <c r="H25" s="231">
        <v>4.3369368538772131</v>
      </c>
      <c r="I25" s="231">
        <v>4.2650085462418454</v>
      </c>
      <c r="J25" s="231">
        <v>26.384585559094539</v>
      </c>
      <c r="K25" s="231">
        <v>26.94281295742821</v>
      </c>
      <c r="L25" s="231">
        <v>29.850317480973349</v>
      </c>
      <c r="M25" s="231">
        <v>31.86805488978268</v>
      </c>
      <c r="N25" s="231">
        <v>27.16722113910021</v>
      </c>
      <c r="O25" s="231">
        <v>26.606184558454341</v>
      </c>
      <c r="P25" s="231">
        <v>27.69333543644235</v>
      </c>
      <c r="Q25" s="231">
        <v>25.8331908862225</v>
      </c>
      <c r="R25" s="231">
        <v>26.822223467636309</v>
      </c>
      <c r="S25" s="231">
        <v>27.113842309439331</v>
      </c>
      <c r="T25" s="231">
        <v>27.97527039574204</v>
      </c>
      <c r="U25" s="231">
        <v>24.811856207949901</v>
      </c>
      <c r="V25" s="231">
        <v>27.234994473049522</v>
      </c>
      <c r="W25" s="231">
        <v>25.543455067281581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107.7878704463087</v>
      </c>
      <c r="C27" s="263">
        <v>115.6195923690566</v>
      </c>
      <c r="D27" s="263">
        <v>113.2732784510834</v>
      </c>
      <c r="E27" s="263">
        <v>116.207422287521</v>
      </c>
      <c r="F27" s="263">
        <v>144.1055817456668</v>
      </c>
      <c r="G27" s="263">
        <v>162.7551524920078</v>
      </c>
      <c r="H27" s="263">
        <v>167.11816689721729</v>
      </c>
      <c r="I27" s="263">
        <v>157.38849196252329</v>
      </c>
      <c r="J27" s="263">
        <v>157.4670818244123</v>
      </c>
      <c r="K27" s="263">
        <v>138.07684683493099</v>
      </c>
      <c r="L27" s="263">
        <v>180.144260390722</v>
      </c>
      <c r="M27" s="263">
        <v>228.1137262355663</v>
      </c>
      <c r="N27" s="263">
        <v>201.6037186224996</v>
      </c>
      <c r="O27" s="263">
        <v>225.85398265084339</v>
      </c>
      <c r="P27" s="263">
        <v>204.31638933493969</v>
      </c>
      <c r="Q27" s="263">
        <v>196.51377758404641</v>
      </c>
      <c r="R27" s="263">
        <v>203.14252156513999</v>
      </c>
      <c r="S27" s="263">
        <v>200.99221270456829</v>
      </c>
      <c r="T27" s="263">
        <v>221.44106517449219</v>
      </c>
      <c r="U27" s="263">
        <v>215.31393693861219</v>
      </c>
      <c r="V27" s="263">
        <v>199.418527598038</v>
      </c>
      <c r="W27" s="263">
        <v>220.03692781405519</v>
      </c>
      <c r="DA27" s="70" t="s">
        <v>813</v>
      </c>
    </row>
    <row r="28" spans="1:105" ht="12" customHeight="1" x14ac:dyDescent="0.25">
      <c r="A28" s="18" t="s">
        <v>33</v>
      </c>
      <c r="B28" s="297">
        <v>4.089357209829263</v>
      </c>
      <c r="C28" s="297">
        <v>4.4526953180186819</v>
      </c>
      <c r="D28" s="297">
        <v>4.1182013142097951</v>
      </c>
      <c r="E28" s="297">
        <v>1.647892709735379</v>
      </c>
      <c r="F28" s="297">
        <v>1.9269820870585921</v>
      </c>
      <c r="G28" s="297">
        <v>1.908496242955342</v>
      </c>
      <c r="H28" s="297">
        <v>1.5393160644742709</v>
      </c>
      <c r="I28" s="297">
        <v>1.700224486177552</v>
      </c>
      <c r="J28" s="297">
        <v>0.89229232927836621</v>
      </c>
      <c r="K28" s="297">
        <v>0.93810908232998524</v>
      </c>
      <c r="L28" s="297">
        <v>1.05116363685294</v>
      </c>
      <c r="M28" s="297">
        <v>1.059347690366635</v>
      </c>
      <c r="N28" s="297">
        <v>0.62257801363137655</v>
      </c>
      <c r="O28" s="297">
        <v>0.34841901110789092</v>
      </c>
      <c r="P28" s="297">
        <v>0.62670133147167617</v>
      </c>
      <c r="Q28" s="297">
        <v>0.55044490148381076</v>
      </c>
      <c r="R28" s="297">
        <v>1.0511788215028279</v>
      </c>
      <c r="S28" s="297">
        <v>0.26186019910719333</v>
      </c>
      <c r="T28" s="297">
        <v>0.56617745389642304</v>
      </c>
      <c r="U28" s="297">
        <v>0.56285452359524202</v>
      </c>
      <c r="V28" s="297">
        <v>0.57444040611021252</v>
      </c>
      <c r="W28" s="297">
        <v>0.58522914749970023</v>
      </c>
      <c r="DA28" s="122" t="s">
        <v>814</v>
      </c>
    </row>
    <row r="29" spans="1:105" ht="12" customHeight="1" x14ac:dyDescent="0.25">
      <c r="A29" s="18" t="s">
        <v>160</v>
      </c>
      <c r="B29" s="297">
        <v>11.25506368090692</v>
      </c>
      <c r="C29" s="297">
        <v>10.267370229038249</v>
      </c>
      <c r="D29" s="297">
        <v>8.9222112459764613</v>
      </c>
      <c r="E29" s="297">
        <v>9.8375725669527689</v>
      </c>
      <c r="F29" s="297">
        <v>11.13953253260973</v>
      </c>
      <c r="G29" s="297">
        <v>11.10568076748055</v>
      </c>
      <c r="H29" s="297">
        <v>10.57057806469577</v>
      </c>
      <c r="I29" s="297">
        <v>9.2239995633193317</v>
      </c>
      <c r="J29" s="297">
        <v>10.219209551039141</v>
      </c>
      <c r="K29" s="297">
        <v>7.9336892514514181</v>
      </c>
      <c r="L29" s="297">
        <v>9.1766762833490336</v>
      </c>
      <c r="M29" s="297">
        <v>10.79446662873009</v>
      </c>
      <c r="N29" s="297">
        <v>7.475440557125312</v>
      </c>
      <c r="O29" s="297">
        <v>12.55124256879885</v>
      </c>
      <c r="P29" s="297">
        <v>5.2067266054657368</v>
      </c>
      <c r="Q29" s="297">
        <v>4.5631247648422661</v>
      </c>
      <c r="R29" s="297">
        <v>5.2415908491650418</v>
      </c>
      <c r="S29" s="297">
        <v>4.5868187222497916</v>
      </c>
      <c r="T29" s="297">
        <v>4.9578957022253958</v>
      </c>
      <c r="U29" s="297">
        <v>3.6140003248178418</v>
      </c>
      <c r="V29" s="297">
        <v>4.6941854051757019</v>
      </c>
      <c r="W29" s="297">
        <v>3.4191204242654472</v>
      </c>
      <c r="DA29" s="122" t="s">
        <v>815</v>
      </c>
    </row>
    <row r="30" spans="1:105" ht="12" customHeight="1" x14ac:dyDescent="0.25">
      <c r="A30" s="18" t="s">
        <v>70</v>
      </c>
      <c r="B30" s="297">
        <v>4.7440794079163746</v>
      </c>
      <c r="C30" s="297">
        <v>5.6370467469357424</v>
      </c>
      <c r="D30" s="297">
        <v>6.065598084232076</v>
      </c>
      <c r="E30" s="297">
        <v>0.91810587739033778</v>
      </c>
      <c r="F30" s="297">
        <v>6.2454592365871644</v>
      </c>
      <c r="G30" s="297">
        <v>6.3904720712191594</v>
      </c>
      <c r="H30" s="297">
        <v>6.3411163994514901</v>
      </c>
      <c r="I30" s="297">
        <v>5.7732851506016996</v>
      </c>
      <c r="J30" s="297">
        <v>7.6877655674298087</v>
      </c>
      <c r="K30" s="297">
        <v>6.2412956287727859</v>
      </c>
      <c r="L30" s="297">
        <v>6.9855554089344087</v>
      </c>
      <c r="M30" s="297">
        <v>1.9436616696722591</v>
      </c>
      <c r="N30" s="297">
        <v>5.4963128520046443</v>
      </c>
      <c r="O30" s="297">
        <v>5.7571930679712517</v>
      </c>
      <c r="P30" s="297">
        <v>8.3089323920054472</v>
      </c>
      <c r="Q30" s="297">
        <v>9.3439235549486259</v>
      </c>
      <c r="R30" s="297">
        <v>8.0721422646403891</v>
      </c>
      <c r="S30" s="297">
        <v>7.7289727994486226</v>
      </c>
      <c r="T30" s="297">
        <v>5.3437210078669626</v>
      </c>
      <c r="U30" s="297">
        <v>5.643159253020845</v>
      </c>
      <c r="V30" s="297">
        <v>6.7756793091960583</v>
      </c>
      <c r="W30" s="297">
        <v>8.964611176677467</v>
      </c>
      <c r="DA30" s="122" t="s">
        <v>816</v>
      </c>
    </row>
    <row r="31" spans="1:105" ht="12" customHeight="1" x14ac:dyDescent="0.25">
      <c r="A31" s="18" t="s">
        <v>162</v>
      </c>
      <c r="B31" s="297">
        <v>87.699370147656168</v>
      </c>
      <c r="C31" s="297">
        <v>95.262480075063891</v>
      </c>
      <c r="D31" s="297">
        <v>94.167267806665095</v>
      </c>
      <c r="E31" s="297">
        <v>103.80385113344251</v>
      </c>
      <c r="F31" s="297">
        <v>124.79360788941131</v>
      </c>
      <c r="G31" s="297">
        <v>143.3505034103527</v>
      </c>
      <c r="H31" s="297">
        <v>148.66715636859581</v>
      </c>
      <c r="I31" s="297">
        <v>140.69098276242471</v>
      </c>
      <c r="J31" s="297">
        <v>138.66781437666501</v>
      </c>
      <c r="K31" s="297">
        <v>122.9637528723768</v>
      </c>
      <c r="L31" s="297">
        <v>162.93086506158559</v>
      </c>
      <c r="M31" s="297">
        <v>214.31625024679741</v>
      </c>
      <c r="N31" s="297">
        <v>188.00938719973831</v>
      </c>
      <c r="O31" s="297">
        <v>207.1971280029654</v>
      </c>
      <c r="P31" s="297">
        <v>190.1740290059968</v>
      </c>
      <c r="Q31" s="297">
        <v>182.05628436277169</v>
      </c>
      <c r="R31" s="297">
        <v>188.77760962983169</v>
      </c>
      <c r="S31" s="297">
        <v>188.41456098376261</v>
      </c>
      <c r="T31" s="297">
        <v>210.57327101050339</v>
      </c>
      <c r="U31" s="297">
        <v>205.4939228371783</v>
      </c>
      <c r="V31" s="297">
        <v>187.374222477556</v>
      </c>
      <c r="W31" s="297">
        <v>207.06796706561261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1051.7022776292122</v>
      </c>
      <c r="C34" s="225">
        <f t="shared" si="0"/>
        <v>1063.0142770920386</v>
      </c>
      <c r="D34" s="225">
        <f t="shared" si="0"/>
        <v>1060.5325158886101</v>
      </c>
      <c r="E34" s="225">
        <f t="shared" si="0"/>
        <v>1089.9765834528878</v>
      </c>
      <c r="F34" s="225">
        <f t="shared" si="0"/>
        <v>1092.2481106811351</v>
      </c>
      <c r="G34" s="225">
        <f t="shared" si="0"/>
        <v>1064.2986011361895</v>
      </c>
      <c r="H34" s="225">
        <f t="shared" si="0"/>
        <v>813.35259566482887</v>
      </c>
      <c r="I34" s="225">
        <f t="shared" si="0"/>
        <v>868.59937755196927</v>
      </c>
      <c r="J34" s="225">
        <f t="shared" si="0"/>
        <v>971.32763358125339</v>
      </c>
      <c r="K34" s="225">
        <f t="shared" si="0"/>
        <v>466.28181279597152</v>
      </c>
      <c r="L34" s="225">
        <f t="shared" si="0"/>
        <v>641.55476747908745</v>
      </c>
      <c r="M34" s="225">
        <f t="shared" si="0"/>
        <v>674.50939171233722</v>
      </c>
      <c r="N34" s="225">
        <f t="shared" si="0"/>
        <v>648.01679881022187</v>
      </c>
      <c r="O34" s="225">
        <f t="shared" si="0"/>
        <v>769.74553406140421</v>
      </c>
      <c r="P34" s="225">
        <f t="shared" si="0"/>
        <v>834.96880751740935</v>
      </c>
      <c r="Q34" s="225">
        <f t="shared" si="0"/>
        <v>850.72064570591078</v>
      </c>
      <c r="R34" s="225">
        <f t="shared" si="0"/>
        <v>863.73205762674934</v>
      </c>
      <c r="S34" s="225">
        <f t="shared" si="0"/>
        <v>865.63672533713725</v>
      </c>
      <c r="T34" s="225">
        <f t="shared" si="0"/>
        <v>834.68890638259529</v>
      </c>
      <c r="U34" s="225">
        <f t="shared" si="0"/>
        <v>797.66947273637015</v>
      </c>
      <c r="V34" s="225">
        <f t="shared" si="0"/>
        <v>830.41204096879994</v>
      </c>
      <c r="W34" s="225">
        <f t="shared" si="0"/>
        <v>800.6322100725439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1.7752946586975931</v>
      </c>
      <c r="C39" s="262">
        <v>1.747977088263005</v>
      </c>
      <c r="D39" s="262">
        <v>1.695533690885374</v>
      </c>
      <c r="E39" s="262">
        <v>1.8347390868176909</v>
      </c>
      <c r="F39" s="262">
        <v>1.7291068151634581</v>
      </c>
      <c r="G39" s="262">
        <v>1.78800898298266</v>
      </c>
      <c r="H39" s="262">
        <v>1.167715710764655</v>
      </c>
      <c r="I39" s="262">
        <v>1.1878848917660589</v>
      </c>
      <c r="J39" s="262">
        <v>1.403030271108058</v>
      </c>
      <c r="K39" s="262">
        <v>0.69391109705810405</v>
      </c>
      <c r="L39" s="262">
        <v>0.99171446227551519</v>
      </c>
      <c r="M39" s="262">
        <v>0.89175092032692971</v>
      </c>
      <c r="N39" s="262">
        <v>0.95231502318807559</v>
      </c>
      <c r="O39" s="262">
        <v>1.063654140421183</v>
      </c>
      <c r="P39" s="262">
        <v>1.190528353622859</v>
      </c>
      <c r="Q39" s="262">
        <v>1.1635723182269551</v>
      </c>
      <c r="R39" s="262">
        <v>1.240196673588664</v>
      </c>
      <c r="S39" s="262">
        <v>1.2141489642017309</v>
      </c>
      <c r="T39" s="262">
        <v>1.160831502329861</v>
      </c>
      <c r="U39" s="262">
        <v>1.088381448661552</v>
      </c>
      <c r="V39" s="262">
        <v>1.071207416996657</v>
      </c>
      <c r="W39" s="262">
        <v>1.074581788665895</v>
      </c>
      <c r="DA39" s="68" t="s">
        <v>823</v>
      </c>
    </row>
    <row r="40" spans="1:105" ht="12" customHeight="1" x14ac:dyDescent="0.25">
      <c r="A40" s="37" t="s">
        <v>160</v>
      </c>
      <c r="B40" s="228">
        <v>0.20192177008088569</v>
      </c>
      <c r="C40" s="228">
        <v>0.17006683763271591</v>
      </c>
      <c r="D40" s="228">
        <v>0.14674542837707569</v>
      </c>
      <c r="E40" s="228">
        <v>0.15882746203161921</v>
      </c>
      <c r="F40" s="228">
        <v>0.14169790795733139</v>
      </c>
      <c r="G40" s="228">
        <v>0.1285611002245825</v>
      </c>
      <c r="H40" s="228">
        <v>7.7515735337094077E-2</v>
      </c>
      <c r="I40" s="228">
        <v>7.3088423538053338E-2</v>
      </c>
      <c r="J40" s="228">
        <v>9.6300268275001627E-2</v>
      </c>
      <c r="K40" s="228">
        <v>4.2057926594048972E-2</v>
      </c>
      <c r="L40" s="228">
        <v>5.2877651465478917E-2</v>
      </c>
      <c r="M40" s="228">
        <v>4.2761071903702243E-2</v>
      </c>
      <c r="N40" s="228">
        <v>3.6417017265166857E-2</v>
      </c>
      <c r="O40" s="228">
        <v>6.075212794978916E-2</v>
      </c>
      <c r="P40" s="228">
        <v>3.1726541511060649E-2</v>
      </c>
      <c r="Q40" s="228">
        <v>2.845109030087856E-2</v>
      </c>
      <c r="R40" s="228">
        <v>3.3504949610133949E-2</v>
      </c>
      <c r="S40" s="228">
        <v>2.8855136730544309E-2</v>
      </c>
      <c r="T40" s="228">
        <v>2.6702780874749341E-2</v>
      </c>
      <c r="U40" s="228">
        <v>1.8810434580909429E-2</v>
      </c>
      <c r="V40" s="228">
        <v>2.6180496200352801E-2</v>
      </c>
      <c r="W40" s="228">
        <v>1.745534410203636E-2</v>
      </c>
      <c r="DA40" s="69" t="s">
        <v>824</v>
      </c>
    </row>
    <row r="41" spans="1:105" ht="12" customHeight="1" x14ac:dyDescent="0.25">
      <c r="A41" s="37" t="s">
        <v>162</v>
      </c>
      <c r="B41" s="228">
        <v>1.573372888616708</v>
      </c>
      <c r="C41" s="228">
        <v>1.5779102506302889</v>
      </c>
      <c r="D41" s="228">
        <v>1.5487882625082989</v>
      </c>
      <c r="E41" s="228">
        <v>1.675911624786071</v>
      </c>
      <c r="F41" s="228">
        <v>1.5874089072061259</v>
      </c>
      <c r="G41" s="228">
        <v>1.6594478827580781</v>
      </c>
      <c r="H41" s="228">
        <v>1.0901999754275611</v>
      </c>
      <c r="I41" s="228">
        <v>1.114796468228006</v>
      </c>
      <c r="J41" s="228">
        <v>1.306730002833056</v>
      </c>
      <c r="K41" s="228">
        <v>0.65185317046405511</v>
      </c>
      <c r="L41" s="228">
        <v>0.93883681081003623</v>
      </c>
      <c r="M41" s="228">
        <v>0.84898984842322744</v>
      </c>
      <c r="N41" s="228">
        <v>0.91589800592290871</v>
      </c>
      <c r="O41" s="228">
        <v>1.0029020124713941</v>
      </c>
      <c r="P41" s="228">
        <v>1.1588018121117989</v>
      </c>
      <c r="Q41" s="228">
        <v>1.1351212279260769</v>
      </c>
      <c r="R41" s="228">
        <v>1.20669172397853</v>
      </c>
      <c r="S41" s="228">
        <v>1.1852938274711871</v>
      </c>
      <c r="T41" s="228">
        <v>1.1341287214551119</v>
      </c>
      <c r="U41" s="228">
        <v>1.069571014080642</v>
      </c>
      <c r="V41" s="228">
        <v>1.045026920796305</v>
      </c>
      <c r="W41" s="228">
        <v>1.0571264445638591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100.7638183518433</v>
      </c>
      <c r="C46" s="296">
        <v>99.665172898726354</v>
      </c>
      <c r="D46" s="296">
        <v>96.897876445363565</v>
      </c>
      <c r="E46" s="296">
        <v>99.796706389911407</v>
      </c>
      <c r="F46" s="296">
        <v>96.488350885665255</v>
      </c>
      <c r="G46" s="296">
        <v>99.320532252531635</v>
      </c>
      <c r="H46" s="296">
        <v>64.701156937441553</v>
      </c>
      <c r="I46" s="296">
        <v>65.877044005883917</v>
      </c>
      <c r="J46" s="296">
        <v>78.262524044577489</v>
      </c>
      <c r="K46" s="296">
        <v>38.557307940408847</v>
      </c>
      <c r="L46" s="296">
        <v>54.833096745753167</v>
      </c>
      <c r="M46" s="296">
        <v>48.230698603140297</v>
      </c>
      <c r="N46" s="296">
        <v>52.136901138307927</v>
      </c>
      <c r="O46" s="296">
        <v>58.099445668860497</v>
      </c>
      <c r="P46" s="296">
        <v>65.816559695244337</v>
      </c>
      <c r="Q46" s="296">
        <v>64.705977582870958</v>
      </c>
      <c r="R46" s="296">
        <v>68.654263221125746</v>
      </c>
      <c r="S46" s="296">
        <v>66.992802896117837</v>
      </c>
      <c r="T46" s="296">
        <v>66.769896848936526</v>
      </c>
      <c r="U46" s="296">
        <v>62.040734658407693</v>
      </c>
      <c r="V46" s="296">
        <v>61.448164679318907</v>
      </c>
      <c r="W46" s="296">
        <v>62.112413669000567</v>
      </c>
      <c r="DA46" s="70" t="s">
        <v>830</v>
      </c>
    </row>
    <row r="47" spans="1:105" ht="12" customHeight="1" x14ac:dyDescent="0.25">
      <c r="A47" s="60" t="s">
        <v>521</v>
      </c>
      <c r="B47" s="264">
        <v>100.7638183518433</v>
      </c>
      <c r="C47" s="264">
        <v>99.665172898726354</v>
      </c>
      <c r="D47" s="264">
        <v>96.897876445363565</v>
      </c>
      <c r="E47" s="264">
        <v>99.796706389911407</v>
      </c>
      <c r="F47" s="264">
        <v>96.488350885665255</v>
      </c>
      <c r="G47" s="264">
        <v>99.320532252531635</v>
      </c>
      <c r="H47" s="264">
        <v>64.701156937441553</v>
      </c>
      <c r="I47" s="264">
        <v>65.877044005883917</v>
      </c>
      <c r="J47" s="264">
        <v>78.262524044577489</v>
      </c>
      <c r="K47" s="264">
        <v>38.557307940408847</v>
      </c>
      <c r="L47" s="264">
        <v>54.833096745753167</v>
      </c>
      <c r="M47" s="264">
        <v>48.230698603140297</v>
      </c>
      <c r="N47" s="264">
        <v>52.136901138307927</v>
      </c>
      <c r="O47" s="264">
        <v>58.099445668860497</v>
      </c>
      <c r="P47" s="264">
        <v>65.816559695244337</v>
      </c>
      <c r="Q47" s="264">
        <v>64.705977582870958</v>
      </c>
      <c r="R47" s="264">
        <v>68.654263221125746</v>
      </c>
      <c r="S47" s="264">
        <v>66.992802896117837</v>
      </c>
      <c r="T47" s="264">
        <v>66.769896848936526</v>
      </c>
      <c r="U47" s="264">
        <v>62.040734658407693</v>
      </c>
      <c r="V47" s="264">
        <v>61.448164679318907</v>
      </c>
      <c r="W47" s="264">
        <v>62.112413669000567</v>
      </c>
      <c r="DA47" s="72" t="s">
        <v>831</v>
      </c>
    </row>
    <row r="48" spans="1:105" ht="12" customHeight="1" x14ac:dyDescent="0.25">
      <c r="A48" s="59" t="s">
        <v>33</v>
      </c>
      <c r="B48" s="299">
        <v>3.8228721410011661</v>
      </c>
      <c r="C48" s="299">
        <v>3.838265121357153</v>
      </c>
      <c r="D48" s="299">
        <v>3.5228517049920169</v>
      </c>
      <c r="E48" s="299">
        <v>1.415178666545442</v>
      </c>
      <c r="F48" s="299">
        <v>1.2902437332000971</v>
      </c>
      <c r="G48" s="299">
        <v>1.1646504565291089</v>
      </c>
      <c r="H48" s="299">
        <v>0.59595872856317855</v>
      </c>
      <c r="I48" s="299">
        <v>0.71165154389096208</v>
      </c>
      <c r="J48" s="299">
        <v>0.44347713227333019</v>
      </c>
      <c r="K48" s="299">
        <v>0.26196253461909857</v>
      </c>
      <c r="L48" s="299">
        <v>0.31995777867227332</v>
      </c>
      <c r="M48" s="299">
        <v>0.22398073107290201</v>
      </c>
      <c r="N48" s="299">
        <v>0.1610054049070534</v>
      </c>
      <c r="O48" s="299">
        <v>8.9628489913128467E-2</v>
      </c>
      <c r="P48" s="299">
        <v>0.2018796716609805</v>
      </c>
      <c r="Q48" s="299">
        <v>0.18124467349768439</v>
      </c>
      <c r="R48" s="299">
        <v>0.35525751550143297</v>
      </c>
      <c r="S48" s="299">
        <v>8.7280738238908112E-2</v>
      </c>
      <c r="T48" s="299">
        <v>0.1707163491336578</v>
      </c>
      <c r="U48" s="299">
        <v>0.16218136478370571</v>
      </c>
      <c r="V48" s="299">
        <v>0.17700616436334801</v>
      </c>
      <c r="W48" s="299">
        <v>0.16519952019770029</v>
      </c>
      <c r="DA48" s="71" t="s">
        <v>832</v>
      </c>
    </row>
    <row r="49" spans="1:105" ht="12" customHeight="1" x14ac:dyDescent="0.25">
      <c r="A49" s="59" t="s">
        <v>160</v>
      </c>
      <c r="B49" s="299">
        <v>10.521621659148121</v>
      </c>
      <c r="C49" s="299">
        <v>8.8505694244793034</v>
      </c>
      <c r="D49" s="299">
        <v>7.6323677989545402</v>
      </c>
      <c r="E49" s="299">
        <v>8.448318719475278</v>
      </c>
      <c r="F49" s="299">
        <v>7.4586640620605342</v>
      </c>
      <c r="G49" s="299">
        <v>6.7771871302632789</v>
      </c>
      <c r="H49" s="299">
        <v>4.0924852335413364</v>
      </c>
      <c r="I49" s="299">
        <v>3.8608275456869658</v>
      </c>
      <c r="J49" s="299">
        <v>5.0790369894362613</v>
      </c>
      <c r="K49" s="299">
        <v>2.2154452870539938</v>
      </c>
      <c r="L49" s="299">
        <v>2.7932368056465249</v>
      </c>
      <c r="M49" s="299">
        <v>2.2823031088199541</v>
      </c>
      <c r="N49" s="299">
        <v>1.9332297437525701</v>
      </c>
      <c r="O49" s="299">
        <v>3.2287242719556031</v>
      </c>
      <c r="P49" s="299">
        <v>1.677245930005528</v>
      </c>
      <c r="Q49" s="299">
        <v>1.502497445073272</v>
      </c>
      <c r="R49" s="299">
        <v>1.7714536330623829</v>
      </c>
      <c r="S49" s="299">
        <v>1.5288345674942621</v>
      </c>
      <c r="T49" s="299">
        <v>1.494926807566259</v>
      </c>
      <c r="U49" s="299">
        <v>1.041341022301536</v>
      </c>
      <c r="V49" s="299">
        <v>1.4464507450075561</v>
      </c>
      <c r="W49" s="299">
        <v>0.96515536862780471</v>
      </c>
      <c r="DA49" s="71" t="s">
        <v>833</v>
      </c>
    </row>
    <row r="50" spans="1:105" ht="12" customHeight="1" x14ac:dyDescent="0.25">
      <c r="A50" s="59" t="s">
        <v>70</v>
      </c>
      <c r="B50" s="299">
        <v>4.4349290298310784</v>
      </c>
      <c r="C50" s="299">
        <v>4.8591871598910226</v>
      </c>
      <c r="D50" s="299">
        <v>5.1887221926481821</v>
      </c>
      <c r="E50" s="299">
        <v>0.78845172603587299</v>
      </c>
      <c r="F50" s="299">
        <v>4.1817537874799324</v>
      </c>
      <c r="G50" s="299">
        <v>3.8997541874417339</v>
      </c>
      <c r="H50" s="299">
        <v>2.4550147655211441</v>
      </c>
      <c r="I50" s="299">
        <v>2.4164851901323652</v>
      </c>
      <c r="J50" s="299">
        <v>3.8208870742962722</v>
      </c>
      <c r="K50" s="299">
        <v>1.742852353757838</v>
      </c>
      <c r="L50" s="299">
        <v>2.1262938643181299</v>
      </c>
      <c r="M50" s="299">
        <v>0.41095361389885132</v>
      </c>
      <c r="N50" s="299">
        <v>1.421405923205012</v>
      </c>
      <c r="O50" s="299">
        <v>1.480999900607628</v>
      </c>
      <c r="P50" s="299">
        <v>2.6765613202261971</v>
      </c>
      <c r="Q50" s="299">
        <v>3.0766682902117779</v>
      </c>
      <c r="R50" s="299">
        <v>2.7280698079613468</v>
      </c>
      <c r="S50" s="299">
        <v>2.5761473261851862</v>
      </c>
      <c r="T50" s="299">
        <v>1.611262573198063</v>
      </c>
      <c r="U50" s="299">
        <v>1.626024542719789</v>
      </c>
      <c r="V50" s="299">
        <v>2.0878353833048231</v>
      </c>
      <c r="W50" s="299">
        <v>2.53054631928909</v>
      </c>
      <c r="DA50" s="71" t="s">
        <v>834</v>
      </c>
    </row>
    <row r="51" spans="1:105" ht="12" customHeight="1" x14ac:dyDescent="0.25">
      <c r="A51" s="59" t="s">
        <v>162</v>
      </c>
      <c r="B51" s="299">
        <v>81.984395521862893</v>
      </c>
      <c r="C51" s="299">
        <v>82.117151192998875</v>
      </c>
      <c r="D51" s="299">
        <v>80.553934748768825</v>
      </c>
      <c r="E51" s="299">
        <v>89.144757277854808</v>
      </c>
      <c r="F51" s="299">
        <v>83.557689302924686</v>
      </c>
      <c r="G51" s="299">
        <v>87.478940478297517</v>
      </c>
      <c r="H51" s="299">
        <v>57.557698209815896</v>
      </c>
      <c r="I51" s="299">
        <v>58.888079726173622</v>
      </c>
      <c r="J51" s="299">
        <v>68.919122848571632</v>
      </c>
      <c r="K51" s="299">
        <v>34.337047764977918</v>
      </c>
      <c r="L51" s="299">
        <v>49.593608297116248</v>
      </c>
      <c r="M51" s="299">
        <v>45.313461149348591</v>
      </c>
      <c r="N51" s="299">
        <v>48.621260066443298</v>
      </c>
      <c r="O51" s="299">
        <v>53.300093006384152</v>
      </c>
      <c r="P51" s="299">
        <v>61.260872773351643</v>
      </c>
      <c r="Q51" s="299">
        <v>59.945567174088218</v>
      </c>
      <c r="R51" s="299">
        <v>63.799482264600577</v>
      </c>
      <c r="S51" s="299">
        <v>62.800540264199483</v>
      </c>
      <c r="T51" s="299">
        <v>63.49299111903855</v>
      </c>
      <c r="U51" s="299">
        <v>59.21118772860266</v>
      </c>
      <c r="V51" s="299">
        <v>57.736872386643178</v>
      </c>
      <c r="W51" s="299">
        <v>58.451512460885979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69.098133618671227</v>
      </c>
      <c r="C53" s="296">
        <f t="shared" si="1"/>
        <v>69.228995105049307</v>
      </c>
      <c r="D53" s="296">
        <f t="shared" si="1"/>
        <v>67.234871752361158</v>
      </c>
      <c r="E53" s="296">
        <f t="shared" si="1"/>
        <v>84.483370976158682</v>
      </c>
      <c r="F53" s="296">
        <f t="shared" si="1"/>
        <v>79.734574980306533</v>
      </c>
      <c r="G53" s="296">
        <f t="shared" si="1"/>
        <v>80.360954900675239</v>
      </c>
      <c r="H53" s="296">
        <f t="shared" si="1"/>
        <v>41.530748016622617</v>
      </c>
      <c r="I53" s="296">
        <f t="shared" si="1"/>
        <v>44.306670654319333</v>
      </c>
      <c r="J53" s="296">
        <f t="shared" si="1"/>
        <v>63.353035265567918</v>
      </c>
      <c r="K53" s="296">
        <f t="shared" si="1"/>
        <v>28.190572758504594</v>
      </c>
      <c r="L53" s="296">
        <f t="shared" si="1"/>
        <v>35.162504271058729</v>
      </c>
      <c r="M53" s="296">
        <f t="shared" si="1"/>
        <v>34.159442188870024</v>
      </c>
      <c r="N53" s="296">
        <f t="shared" si="1"/>
        <v>33.879341648725941</v>
      </c>
      <c r="O53" s="296">
        <f t="shared" si="1"/>
        <v>37.515378252122545</v>
      </c>
      <c r="P53" s="296">
        <f t="shared" si="1"/>
        <v>42.518058468542094</v>
      </c>
      <c r="Q53" s="296">
        <f t="shared" si="1"/>
        <v>44.786002804812796</v>
      </c>
      <c r="R53" s="296">
        <f t="shared" si="1"/>
        <v>46.356529732034872</v>
      </c>
      <c r="S53" s="296">
        <f t="shared" si="1"/>
        <v>45.586608476817723</v>
      </c>
      <c r="T53" s="296">
        <f t="shared" si="1"/>
        <v>43.795622031328946</v>
      </c>
      <c r="U53" s="296">
        <f t="shared" si="1"/>
        <v>40.194578629300921</v>
      </c>
      <c r="V53" s="296">
        <f t="shared" si="1"/>
        <v>44.674483872484466</v>
      </c>
      <c r="W53" s="296">
        <f t="shared" si="1"/>
        <v>41.37838361487745</v>
      </c>
      <c r="DA53" s="70"/>
    </row>
    <row r="54" spans="1:105" ht="12" customHeight="1" x14ac:dyDescent="0.25">
      <c r="A54" s="60" t="s">
        <v>530</v>
      </c>
      <c r="B54" s="264">
        <v>14.09951372318795</v>
      </c>
      <c r="C54" s="264">
        <v>13.959367097477569</v>
      </c>
      <c r="D54" s="264">
        <v>13.54069578280526</v>
      </c>
      <c r="E54" s="264">
        <v>14.223432325374519</v>
      </c>
      <c r="F54" s="264">
        <v>13.533610910761359</v>
      </c>
      <c r="G54" s="264">
        <v>13.94519895449247</v>
      </c>
      <c r="H54" s="264">
        <v>9.4369621572080558</v>
      </c>
      <c r="I54" s="264">
        <v>9.6219625301624525</v>
      </c>
      <c r="J54" s="264">
        <v>11.155198021656901</v>
      </c>
      <c r="K54" s="264">
        <v>5.6253426063333327</v>
      </c>
      <c r="L54" s="264">
        <v>7.9833666747198997</v>
      </c>
      <c r="M54" s="264">
        <v>7.359878509589441</v>
      </c>
      <c r="N54" s="264">
        <v>7.7544832329604354</v>
      </c>
      <c r="O54" s="264">
        <v>8.6300468482480834</v>
      </c>
      <c r="P54" s="264">
        <v>9.5479517652580732</v>
      </c>
      <c r="Q54" s="264">
        <v>9.404338814580619</v>
      </c>
      <c r="R54" s="264">
        <v>9.9975293852402434</v>
      </c>
      <c r="S54" s="264">
        <v>9.8119316461984472</v>
      </c>
      <c r="T54" s="264">
        <v>9.9071708984006754</v>
      </c>
      <c r="U54" s="264">
        <v>9.2177676573374487</v>
      </c>
      <c r="V54" s="264">
        <v>9.0371192801199367</v>
      </c>
      <c r="W54" s="264">
        <v>9.1422649131843912</v>
      </c>
      <c r="DA54" s="72" t="s">
        <v>837</v>
      </c>
    </row>
    <row r="55" spans="1:105" ht="12" customHeight="1" x14ac:dyDescent="0.25">
      <c r="A55" s="59" t="s">
        <v>33</v>
      </c>
      <c r="B55" s="232">
        <v>0.5595480088414343</v>
      </c>
      <c r="C55" s="232">
        <v>0.56515157169576224</v>
      </c>
      <c r="D55" s="232">
        <v>0.52014287574592188</v>
      </c>
      <c r="E55" s="232">
        <v>0.20330323022315711</v>
      </c>
      <c r="F55" s="232">
        <v>0.18917019166684881</v>
      </c>
      <c r="G55" s="232">
        <v>0.17020697858552519</v>
      </c>
      <c r="H55" s="232">
        <v>9.0351622967657294E-2</v>
      </c>
      <c r="I55" s="232">
        <v>0.107901421254921</v>
      </c>
      <c r="J55" s="232">
        <v>6.6455755541223682E-2</v>
      </c>
      <c r="K55" s="232">
        <v>4.0028542695338051E-2</v>
      </c>
      <c r="L55" s="232">
        <v>4.8463198826832067E-2</v>
      </c>
      <c r="M55" s="232">
        <v>3.4472600586984668E-2</v>
      </c>
      <c r="N55" s="232">
        <v>2.4617993129562241E-2</v>
      </c>
      <c r="O55" s="232">
        <v>1.366159131343986E-2</v>
      </c>
      <c r="P55" s="232">
        <v>3.052799203377593E-2</v>
      </c>
      <c r="Q55" s="232">
        <v>2.7657073192499521E-2</v>
      </c>
      <c r="R55" s="232">
        <v>5.3873843864975818E-2</v>
      </c>
      <c r="S55" s="232">
        <v>1.3294583986903511E-2</v>
      </c>
      <c r="T55" s="232">
        <v>2.5956898342295941E-2</v>
      </c>
      <c r="U55" s="232">
        <v>2.4744803642414489E-2</v>
      </c>
      <c r="V55" s="232">
        <v>2.6947724846524759E-2</v>
      </c>
      <c r="W55" s="232">
        <v>2.5348278668638341E-2</v>
      </c>
      <c r="DA55" s="71" t="s">
        <v>838</v>
      </c>
    </row>
    <row r="56" spans="1:105" ht="12" customHeight="1" x14ac:dyDescent="0.25">
      <c r="A56" s="59" t="s">
        <v>160</v>
      </c>
      <c r="B56" s="232">
        <v>1.540033836344161</v>
      </c>
      <c r="C56" s="232">
        <v>1.3031703289110821</v>
      </c>
      <c r="D56" s="232">
        <v>1.1269057196115451</v>
      </c>
      <c r="E56" s="232">
        <v>1.2136774855550989</v>
      </c>
      <c r="F56" s="232">
        <v>1.0935584292272711</v>
      </c>
      <c r="G56" s="232">
        <v>0.99044699487651644</v>
      </c>
      <c r="H56" s="232">
        <v>0.6204501504879506</v>
      </c>
      <c r="I56" s="232">
        <v>0.58538308948515538</v>
      </c>
      <c r="J56" s="232">
        <v>0.76110179306106118</v>
      </c>
      <c r="K56" s="232">
        <v>0.33852568418217172</v>
      </c>
      <c r="L56" s="232">
        <v>0.42308454335510609</v>
      </c>
      <c r="M56" s="232">
        <v>0.35126648221884649</v>
      </c>
      <c r="N56" s="232">
        <v>0.29559403038078508</v>
      </c>
      <c r="O56" s="232">
        <v>0.49213717100437399</v>
      </c>
      <c r="P56" s="232">
        <v>0.25363103659033948</v>
      </c>
      <c r="Q56" s="232">
        <v>0.2292739477966832</v>
      </c>
      <c r="R56" s="232">
        <v>0.26863616469012352</v>
      </c>
      <c r="S56" s="232">
        <v>0.23287176494771181</v>
      </c>
      <c r="T56" s="232">
        <v>0.22729904528821721</v>
      </c>
      <c r="U56" s="232">
        <v>0.1588824903280846</v>
      </c>
      <c r="V56" s="232">
        <v>0.2202101651132411</v>
      </c>
      <c r="W56" s="232">
        <v>0.14809381536478899</v>
      </c>
      <c r="DA56" s="71" t="s">
        <v>839</v>
      </c>
    </row>
    <row r="57" spans="1:105" ht="12" customHeight="1" x14ac:dyDescent="0.25">
      <c r="A57" s="59" t="s">
        <v>162</v>
      </c>
      <c r="B57" s="232">
        <v>11.999931878002361</v>
      </c>
      <c r="C57" s="232">
        <v>12.09104519687072</v>
      </c>
      <c r="D57" s="232">
        <v>11.89364718744779</v>
      </c>
      <c r="E57" s="232">
        <v>12.806451609596261</v>
      </c>
      <c r="F57" s="232">
        <v>12.25088228986724</v>
      </c>
      <c r="G57" s="232">
        <v>12.784544981030431</v>
      </c>
      <c r="H57" s="232">
        <v>8.7261603837524486</v>
      </c>
      <c r="I57" s="232">
        <v>8.9286780194223763</v>
      </c>
      <c r="J57" s="232">
        <v>10.32764047305462</v>
      </c>
      <c r="K57" s="232">
        <v>5.2467883794558228</v>
      </c>
      <c r="L57" s="232">
        <v>7.5118189325379614</v>
      </c>
      <c r="M57" s="232">
        <v>6.9741394267836094</v>
      </c>
      <c r="N57" s="232">
        <v>7.4342712094500873</v>
      </c>
      <c r="O57" s="232">
        <v>8.1242480859302688</v>
      </c>
      <c r="P57" s="232">
        <v>9.2637927366339579</v>
      </c>
      <c r="Q57" s="232">
        <v>9.1474077935914355</v>
      </c>
      <c r="R57" s="232">
        <v>9.6750193766851442</v>
      </c>
      <c r="S57" s="232">
        <v>9.5657652972638321</v>
      </c>
      <c r="T57" s="232">
        <v>9.6539149547701619</v>
      </c>
      <c r="U57" s="232">
        <v>9.0341403633669497</v>
      </c>
      <c r="V57" s="232">
        <v>8.7899613901601708</v>
      </c>
      <c r="W57" s="232">
        <v>8.9688228191509634</v>
      </c>
      <c r="DA57" s="71" t="s">
        <v>840</v>
      </c>
    </row>
    <row r="58" spans="1:105" ht="12" customHeight="1" x14ac:dyDescent="0.25">
      <c r="A58" s="60" t="s">
        <v>535</v>
      </c>
      <c r="B58" s="264">
        <v>54.998619895483273</v>
      </c>
      <c r="C58" s="264">
        <v>55.269628007571733</v>
      </c>
      <c r="D58" s="264">
        <v>53.694175969555893</v>
      </c>
      <c r="E58" s="264">
        <v>70.259938650784164</v>
      </c>
      <c r="F58" s="264">
        <v>66.200964069545179</v>
      </c>
      <c r="G58" s="264">
        <v>66.41575594618277</v>
      </c>
      <c r="H58" s="264">
        <v>32.09378585941456</v>
      </c>
      <c r="I58" s="264">
        <v>34.684708124156877</v>
      </c>
      <c r="J58" s="264">
        <v>52.197837243911017</v>
      </c>
      <c r="K58" s="264">
        <v>22.56523015217126</v>
      </c>
      <c r="L58" s="264">
        <v>27.17913759633883</v>
      </c>
      <c r="M58" s="264">
        <v>26.799563679280581</v>
      </c>
      <c r="N58" s="264">
        <v>26.124858415765502</v>
      </c>
      <c r="O58" s="264">
        <v>28.88533140387446</v>
      </c>
      <c r="P58" s="264">
        <v>32.970106703284017</v>
      </c>
      <c r="Q58" s="264">
        <v>35.381663990232177</v>
      </c>
      <c r="R58" s="264">
        <v>36.35900034679463</v>
      </c>
      <c r="S58" s="264">
        <v>35.774676830619278</v>
      </c>
      <c r="T58" s="264">
        <v>33.888451132928267</v>
      </c>
      <c r="U58" s="264">
        <v>30.97681097196347</v>
      </c>
      <c r="V58" s="264">
        <v>35.637364592364527</v>
      </c>
      <c r="W58" s="264">
        <v>32.236118701693059</v>
      </c>
      <c r="DA58" s="72" t="s">
        <v>841</v>
      </c>
    </row>
    <row r="59" spans="1:105" ht="12" customHeight="1" x14ac:dyDescent="0.25">
      <c r="A59" s="64" t="s">
        <v>30</v>
      </c>
      <c r="B59" s="231">
        <v>13.151039892949649</v>
      </c>
      <c r="C59" s="231">
        <v>13.518421677551739</v>
      </c>
      <c r="D59" s="231">
        <v>13.046765678882631</v>
      </c>
      <c r="E59" s="231">
        <v>11.011793100726599</v>
      </c>
      <c r="F59" s="231">
        <v>9.6020527404141216</v>
      </c>
      <c r="G59" s="231">
        <v>9.194652036325996</v>
      </c>
      <c r="H59" s="231">
        <v>2.376554141997846</v>
      </c>
      <c r="I59" s="231">
        <v>2.876408661108671</v>
      </c>
      <c r="J59" s="231">
        <v>2.688798797434564</v>
      </c>
      <c r="K59" s="231">
        <v>1.2766007008353331</v>
      </c>
      <c r="L59" s="231">
        <v>1.574539407653224</v>
      </c>
      <c r="M59" s="231">
        <v>2.0217389259599212</v>
      </c>
      <c r="N59" s="231">
        <v>2.1751053537352498</v>
      </c>
      <c r="O59" s="231">
        <v>2.6096540045992271</v>
      </c>
      <c r="P59" s="231">
        <v>2.8878729087365782</v>
      </c>
      <c r="Q59" s="231">
        <v>2.728125521476676</v>
      </c>
      <c r="R59" s="231">
        <v>2.5204567784417629</v>
      </c>
      <c r="S59" s="231">
        <v>2.595785475295509</v>
      </c>
      <c r="T59" s="231">
        <v>2.524946748560315</v>
      </c>
      <c r="U59" s="231">
        <v>2.1522014784044088</v>
      </c>
      <c r="V59" s="231">
        <v>2.4367310379201812</v>
      </c>
      <c r="W59" s="231">
        <v>2.723662981807637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1.578698504023645</v>
      </c>
      <c r="C61" s="231">
        <v>1.6003359115839599</v>
      </c>
      <c r="D61" s="231">
        <v>1.471105230329012</v>
      </c>
      <c r="E61" s="231">
        <v>0.46971534384231628</v>
      </c>
      <c r="F61" s="231">
        <v>0.42913127980437182</v>
      </c>
      <c r="G61" s="231">
        <v>0.3875008682801967</v>
      </c>
      <c r="H61" s="231">
        <v>0.25675412578585421</v>
      </c>
      <c r="I61" s="231">
        <v>0.32088938783486082</v>
      </c>
      <c r="J61" s="231">
        <v>0.17300322917167421</v>
      </c>
      <c r="K61" s="231">
        <v>8.8941407487241747E-2</v>
      </c>
      <c r="L61" s="231">
        <v>0.1120929697357448</v>
      </c>
      <c r="M61" s="231">
        <v>9.2603164911946756E-2</v>
      </c>
      <c r="N61" s="231">
        <v>6.6873277617068697E-2</v>
      </c>
      <c r="O61" s="231">
        <v>3.7371957400033858E-2</v>
      </c>
      <c r="P61" s="231">
        <v>8.5060810028885131E-2</v>
      </c>
      <c r="Q61" s="231">
        <v>7.6447310943296834E-2</v>
      </c>
      <c r="R61" s="231">
        <v>0.1464611611298125</v>
      </c>
      <c r="S61" s="231">
        <v>3.8074612975865181E-2</v>
      </c>
      <c r="T61" s="231">
        <v>7.3986143616161945E-2</v>
      </c>
      <c r="U61" s="231">
        <v>7.000837358312885E-2</v>
      </c>
      <c r="V61" s="231">
        <v>7.3806231644824E-2</v>
      </c>
      <c r="W61" s="231">
        <v>7.2239649398872993E-2</v>
      </c>
      <c r="DA61" s="73" t="s">
        <v>844</v>
      </c>
    </row>
    <row r="62" spans="1:105" ht="12" customHeight="1" x14ac:dyDescent="0.25">
      <c r="A62" s="64" t="s">
        <v>160</v>
      </c>
      <c r="B62" s="231">
        <v>4.3450232601422636</v>
      </c>
      <c r="C62" s="231">
        <v>3.6901786719081771</v>
      </c>
      <c r="D62" s="231">
        <v>3.1871952409822479</v>
      </c>
      <c r="E62" s="231">
        <v>2.8041017194632669</v>
      </c>
      <c r="F62" s="231">
        <v>2.4807297816857719</v>
      </c>
      <c r="G62" s="231">
        <v>2.2548962074860599</v>
      </c>
      <c r="H62" s="231">
        <v>1.763146369150008</v>
      </c>
      <c r="I62" s="231">
        <v>1.740878100113108</v>
      </c>
      <c r="J62" s="231">
        <v>1.981364395838306</v>
      </c>
      <c r="K62" s="231">
        <v>0.75218703440958667</v>
      </c>
      <c r="L62" s="231">
        <v>0.97857351685395055</v>
      </c>
      <c r="M62" s="231">
        <v>0.94360122030458371</v>
      </c>
      <c r="N62" s="231">
        <v>0.80296316403895218</v>
      </c>
      <c r="O62" s="231">
        <v>1.3462655241088219</v>
      </c>
      <c r="P62" s="231">
        <v>0.70669768902490193</v>
      </c>
      <c r="Q62" s="231">
        <v>0.63373939304479998</v>
      </c>
      <c r="R62" s="231">
        <v>0.73031292700377781</v>
      </c>
      <c r="S62" s="231">
        <v>0.66692589494527665</v>
      </c>
      <c r="T62" s="231">
        <v>0.64788094427706711</v>
      </c>
      <c r="U62" s="231">
        <v>0.4495127502099292</v>
      </c>
      <c r="V62" s="231">
        <v>0.60312633253670822</v>
      </c>
      <c r="W62" s="231">
        <v>0.4220501691631624</v>
      </c>
      <c r="DA62" s="73" t="s">
        <v>845</v>
      </c>
    </row>
    <row r="63" spans="1:105" ht="12" customHeight="1" x14ac:dyDescent="0.25">
      <c r="A63" s="64" t="s">
        <v>70</v>
      </c>
      <c r="B63" s="231">
        <v>1.831454353326023</v>
      </c>
      <c r="C63" s="231">
        <v>2.0260017135897281</v>
      </c>
      <c r="D63" s="231">
        <v>2.166754946145613</v>
      </c>
      <c r="E63" s="231">
        <v>0.26169690255581302</v>
      </c>
      <c r="F63" s="231">
        <v>1.390839039533424</v>
      </c>
      <c r="G63" s="231">
        <v>1.29752074988796</v>
      </c>
      <c r="H63" s="231">
        <v>1.0576825872362769</v>
      </c>
      <c r="I63" s="231">
        <v>1.0896125498919611</v>
      </c>
      <c r="J63" s="231">
        <v>1.490552170672359</v>
      </c>
      <c r="K63" s="231">
        <v>0.59173248423125047</v>
      </c>
      <c r="L63" s="231">
        <v>0.74491889139673595</v>
      </c>
      <c r="M63" s="231">
        <v>0.16990571062405091</v>
      </c>
      <c r="N63" s="231">
        <v>0.59037814888207174</v>
      </c>
      <c r="O63" s="231">
        <v>0.61752535659819829</v>
      </c>
      <c r="P63" s="231">
        <v>1.127753339983397</v>
      </c>
      <c r="Q63" s="231">
        <v>1.2977099570002331</v>
      </c>
      <c r="R63" s="231">
        <v>1.1246947757128929</v>
      </c>
      <c r="S63" s="231">
        <v>1.1237967779881359</v>
      </c>
      <c r="T63" s="231">
        <v>0.69829928269286845</v>
      </c>
      <c r="U63" s="231">
        <v>0.70190144098170903</v>
      </c>
      <c r="V63" s="231">
        <v>0.87056438113724577</v>
      </c>
      <c r="W63" s="231">
        <v>1.1065757253670121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25.48902587897782</v>
      </c>
      <c r="F64" s="231">
        <v>24.152362238696721</v>
      </c>
      <c r="G64" s="231">
        <v>23.818783014716331</v>
      </c>
      <c r="H64" s="231">
        <v>1.5875356168099519</v>
      </c>
      <c r="I64" s="231">
        <v>1.8329144786203631</v>
      </c>
      <c r="J64" s="231">
        <v>16.98840080012269</v>
      </c>
      <c r="K64" s="231">
        <v>7.0559665095745121</v>
      </c>
      <c r="L64" s="231">
        <v>5.0157677364819238</v>
      </c>
      <c r="M64" s="231">
        <v>3.8147288371123822</v>
      </c>
      <c r="N64" s="231">
        <v>1.2286496478073481</v>
      </c>
      <c r="O64" s="231">
        <v>1.011626667954248</v>
      </c>
      <c r="P64" s="231">
        <v>0.99708647717449883</v>
      </c>
      <c r="Q64" s="231">
        <v>4.0703774079343411</v>
      </c>
      <c r="R64" s="231">
        <v>4.1590366660434253</v>
      </c>
      <c r="S64" s="231">
        <v>2.5831163884039672</v>
      </c>
      <c r="T64" s="231">
        <v>1.1463070162634981</v>
      </c>
      <c r="U64" s="231">
        <v>0.95876399921689959</v>
      </c>
      <c r="V64" s="231">
        <v>6.3051144945493274</v>
      </c>
      <c r="W64" s="231">
        <v>1.2573126555794081</v>
      </c>
      <c r="DA64" s="73" t="s">
        <v>847</v>
      </c>
    </row>
    <row r="65" spans="1:105" ht="12" customHeight="1" x14ac:dyDescent="0.25">
      <c r="A65" s="64" t="s">
        <v>162</v>
      </c>
      <c r="B65" s="231">
        <v>33.856388021847877</v>
      </c>
      <c r="C65" s="231">
        <v>34.238131514130373</v>
      </c>
      <c r="D65" s="231">
        <v>33.638462432174492</v>
      </c>
      <c r="E65" s="231">
        <v>29.588250096167521</v>
      </c>
      <c r="F65" s="231">
        <v>27.791042285573521</v>
      </c>
      <c r="G65" s="231">
        <v>29.10587052238424</v>
      </c>
      <c r="H65" s="231">
        <v>24.797315280097699</v>
      </c>
      <c r="I65" s="231">
        <v>26.553107368790631</v>
      </c>
      <c r="J65" s="231">
        <v>26.885784940842239</v>
      </c>
      <c r="K65" s="231">
        <v>11.658099741683939</v>
      </c>
      <c r="L65" s="231">
        <v>17.37446377145001</v>
      </c>
      <c r="M65" s="231">
        <v>18.734512988880461</v>
      </c>
      <c r="N65" s="231">
        <v>20.194744545327499</v>
      </c>
      <c r="O65" s="231">
        <v>22.224281667392692</v>
      </c>
      <c r="P65" s="231">
        <v>25.81190774833685</v>
      </c>
      <c r="Q65" s="231">
        <v>25.28448050357936</v>
      </c>
      <c r="R65" s="231">
        <v>26.30245904513902</v>
      </c>
      <c r="S65" s="231">
        <v>27.395577918802729</v>
      </c>
      <c r="T65" s="231">
        <v>27.516998713901849</v>
      </c>
      <c r="U65" s="231">
        <v>25.55952686878156</v>
      </c>
      <c r="V65" s="231">
        <v>24.07453431434622</v>
      </c>
      <c r="W65" s="231">
        <v>25.560103092036961</v>
      </c>
      <c r="DA65" s="73" t="s">
        <v>848</v>
      </c>
    </row>
    <row r="66" spans="1:105" ht="12" customHeight="1" x14ac:dyDescent="0.25">
      <c r="A66" s="64" t="s">
        <v>36</v>
      </c>
      <c r="B66" s="231">
        <v>0.23601586319379669</v>
      </c>
      <c r="C66" s="231">
        <v>0.1965585188077493</v>
      </c>
      <c r="D66" s="231">
        <v>0.18389244104189831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0.6353556090508391</v>
      </c>
      <c r="F67" s="231">
        <v>0.35480670383724211</v>
      </c>
      <c r="G67" s="231">
        <v>0.35653254710197663</v>
      </c>
      <c r="H67" s="231">
        <v>0.25479773833692537</v>
      </c>
      <c r="I67" s="231">
        <v>0.27089757779728818</v>
      </c>
      <c r="J67" s="231">
        <v>1.9899329098291809</v>
      </c>
      <c r="K67" s="231">
        <v>1.1417022739493941</v>
      </c>
      <c r="L67" s="231">
        <v>1.378781302767232</v>
      </c>
      <c r="M67" s="231">
        <v>1.02247283148724</v>
      </c>
      <c r="N67" s="231">
        <v>1.066144278357313</v>
      </c>
      <c r="O67" s="231">
        <v>1.038606225821237</v>
      </c>
      <c r="P67" s="231">
        <v>1.353727729998919</v>
      </c>
      <c r="Q67" s="231">
        <v>1.290783896253471</v>
      </c>
      <c r="R67" s="231">
        <v>1.375578993323936</v>
      </c>
      <c r="S67" s="231">
        <v>1.3713997622078089</v>
      </c>
      <c r="T67" s="231">
        <v>1.2800322836165161</v>
      </c>
      <c r="U67" s="231">
        <v>1.084896060785828</v>
      </c>
      <c r="V67" s="231">
        <v>1.2734878002300229</v>
      </c>
      <c r="W67" s="231">
        <v>1.094174428340003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880.06503099999998</v>
      </c>
      <c r="C70" s="281">
        <v>892.37213199999997</v>
      </c>
      <c r="D70" s="281">
        <v>894.70423400000004</v>
      </c>
      <c r="E70" s="281">
        <v>903.86176699999999</v>
      </c>
      <c r="F70" s="281">
        <v>914.29607799999997</v>
      </c>
      <c r="G70" s="281">
        <v>882.82910500000003</v>
      </c>
      <c r="H70" s="281">
        <v>705.95297500000004</v>
      </c>
      <c r="I70" s="281">
        <v>757.22777799999994</v>
      </c>
      <c r="J70" s="281">
        <v>828.30904399999997</v>
      </c>
      <c r="K70" s="281">
        <v>398.84002099999998</v>
      </c>
      <c r="L70" s="281">
        <v>550.567452</v>
      </c>
      <c r="M70" s="281">
        <v>591.22749999999996</v>
      </c>
      <c r="N70" s="281">
        <v>561.04824099999996</v>
      </c>
      <c r="O70" s="281">
        <v>673.06705599999998</v>
      </c>
      <c r="P70" s="281">
        <v>725.44366100000002</v>
      </c>
      <c r="Q70" s="281">
        <v>740.06509300000005</v>
      </c>
      <c r="R70" s="281">
        <v>747.48106800000005</v>
      </c>
      <c r="S70" s="281">
        <v>751.843165</v>
      </c>
      <c r="T70" s="281">
        <v>722.96255599999995</v>
      </c>
      <c r="U70" s="281">
        <v>694.345778</v>
      </c>
      <c r="V70" s="281">
        <v>723.21818499999995</v>
      </c>
      <c r="W70" s="281">
        <v>696.06683099999998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146.13973042354289</v>
      </c>
      <c r="C72" s="225">
        <v>160.62228302336089</v>
      </c>
      <c r="D72" s="225">
        <v>162.56207629974429</v>
      </c>
      <c r="E72" s="225">
        <v>173.73161750532171</v>
      </c>
      <c r="F72" s="225">
        <v>171.8409221938328</v>
      </c>
      <c r="G72" s="225">
        <v>180.4314520270155</v>
      </c>
      <c r="H72" s="225">
        <v>150.9440504232071</v>
      </c>
      <c r="I72" s="225">
        <v>153.70581574597171</v>
      </c>
      <c r="J72" s="225">
        <v>147.10088183527449</v>
      </c>
      <c r="K72" s="225">
        <v>114.0014774119024</v>
      </c>
      <c r="L72" s="225">
        <v>119.9001306139201</v>
      </c>
      <c r="M72" s="225">
        <v>111.40152468758809</v>
      </c>
      <c r="N72" s="225">
        <v>120.8173696249043</v>
      </c>
      <c r="O72" s="225">
        <v>104.91444595323389</v>
      </c>
      <c r="P72" s="225">
        <v>112.8693417748007</v>
      </c>
      <c r="Q72" s="225">
        <v>116.7269568766085</v>
      </c>
      <c r="R72" s="225">
        <v>136.69324269980831</v>
      </c>
      <c r="S72" s="225">
        <v>138.15463050977189</v>
      </c>
      <c r="T72" s="225">
        <v>148.57145122187219</v>
      </c>
      <c r="U72" s="225">
        <v>138.86500332877671</v>
      </c>
      <c r="V72" s="225">
        <v>117.12531101790741</v>
      </c>
      <c r="W72" s="225">
        <v>121.86843824503519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0.29677838414466468</v>
      </c>
      <c r="C77" s="262">
        <v>0.32298227516605899</v>
      </c>
      <c r="D77" s="262">
        <v>0.3263432972907746</v>
      </c>
      <c r="E77" s="262">
        <v>0.33134449202167221</v>
      </c>
      <c r="F77" s="262">
        <v>0.32377820112720568</v>
      </c>
      <c r="G77" s="262">
        <v>0.34518528039188079</v>
      </c>
      <c r="H77" s="262">
        <v>0.32513268036037868</v>
      </c>
      <c r="I77" s="262">
        <v>0.32395675106712141</v>
      </c>
      <c r="J77" s="262">
        <v>0.28113098317012908</v>
      </c>
      <c r="K77" s="262">
        <v>0.23037263862231591</v>
      </c>
      <c r="L77" s="262">
        <v>0.25842779576835889</v>
      </c>
      <c r="M77" s="262">
        <v>0.23575906028684851</v>
      </c>
      <c r="N77" s="262">
        <v>0.26237194344296688</v>
      </c>
      <c r="O77" s="262">
        <v>0.22893954468446889</v>
      </c>
      <c r="P77" s="262">
        <v>0.24288631366953189</v>
      </c>
      <c r="Q77" s="262">
        <v>0.24211892202700469</v>
      </c>
      <c r="R77" s="262">
        <v>0.28791646099385221</v>
      </c>
      <c r="S77" s="262">
        <v>0.29120028316467722</v>
      </c>
      <c r="T77" s="262">
        <v>0.30565506924168212</v>
      </c>
      <c r="U77" s="262">
        <v>0.28996704200613688</v>
      </c>
      <c r="V77" s="262">
        <v>0.23020358931354479</v>
      </c>
      <c r="W77" s="262">
        <v>0.24788426797031959</v>
      </c>
      <c r="DA77" s="68" t="s">
        <v>859</v>
      </c>
    </row>
    <row r="78" spans="1:105" ht="12" customHeight="1" x14ac:dyDescent="0.25">
      <c r="A78" s="37" t="s">
        <v>160</v>
      </c>
      <c r="B78" s="228">
        <v>3.3755532556042939E-2</v>
      </c>
      <c r="C78" s="228">
        <v>3.1424081309609601E-2</v>
      </c>
      <c r="D78" s="228">
        <v>2.824443254437203E-2</v>
      </c>
      <c r="E78" s="228">
        <v>2.8683427035523529E-2</v>
      </c>
      <c r="F78" s="228">
        <v>2.6533175012427489E-2</v>
      </c>
      <c r="G78" s="228">
        <v>2.481944993054969E-2</v>
      </c>
      <c r="H78" s="228">
        <v>2.1583077600070579E-2</v>
      </c>
      <c r="I78" s="228">
        <v>1.9932476954735531E-2</v>
      </c>
      <c r="J78" s="228">
        <v>1.9296083382660891E-2</v>
      </c>
      <c r="K78" s="228">
        <v>1.396287732755977E-2</v>
      </c>
      <c r="L78" s="228">
        <v>1.3779223187162581E-2</v>
      </c>
      <c r="M78" s="228">
        <v>1.1305073983191669E-2</v>
      </c>
      <c r="N78" s="228">
        <v>1.0033238331441201E-2</v>
      </c>
      <c r="O78" s="228">
        <v>1.3076209627623731E-2</v>
      </c>
      <c r="P78" s="228">
        <v>6.4727082640704771E-3</v>
      </c>
      <c r="Q78" s="228">
        <v>5.9201711885329272E-3</v>
      </c>
      <c r="R78" s="228">
        <v>7.7783038150016984E-3</v>
      </c>
      <c r="S78" s="228">
        <v>6.920587369783307E-3</v>
      </c>
      <c r="T78" s="228">
        <v>7.0310293275429314E-3</v>
      </c>
      <c r="U78" s="228">
        <v>5.0114838699096397E-3</v>
      </c>
      <c r="V78" s="228">
        <v>5.626215894049995E-3</v>
      </c>
      <c r="W78" s="228">
        <v>4.0265945696653033E-3</v>
      </c>
      <c r="DA78" s="69" t="s">
        <v>860</v>
      </c>
    </row>
    <row r="79" spans="1:105" ht="12" customHeight="1" x14ac:dyDescent="0.25">
      <c r="A79" s="37" t="s">
        <v>162</v>
      </c>
      <c r="B79" s="228">
        <v>0.26302285158862182</v>
      </c>
      <c r="C79" s="228">
        <v>0.29155819385644938</v>
      </c>
      <c r="D79" s="228">
        <v>0.29809886474640263</v>
      </c>
      <c r="E79" s="228">
        <v>0.30266106498614859</v>
      </c>
      <c r="F79" s="228">
        <v>0.29724502611477832</v>
      </c>
      <c r="G79" s="228">
        <v>0.32036583046133121</v>
      </c>
      <c r="H79" s="228">
        <v>0.30354960276030818</v>
      </c>
      <c r="I79" s="228">
        <v>0.30402427411238581</v>
      </c>
      <c r="J79" s="228">
        <v>0.26183489978746821</v>
      </c>
      <c r="K79" s="228">
        <v>0.21640976129475609</v>
      </c>
      <c r="L79" s="228">
        <v>0.24464857258119629</v>
      </c>
      <c r="M79" s="228">
        <v>0.22445398630365679</v>
      </c>
      <c r="N79" s="228">
        <v>0.25233870511152567</v>
      </c>
      <c r="O79" s="228">
        <v>0.21586333505684521</v>
      </c>
      <c r="P79" s="228">
        <v>0.23641360540546141</v>
      </c>
      <c r="Q79" s="228">
        <v>0.2361987508384718</v>
      </c>
      <c r="R79" s="228">
        <v>0.28013815717885049</v>
      </c>
      <c r="S79" s="228">
        <v>0.28427969579489393</v>
      </c>
      <c r="T79" s="228">
        <v>0.29862403991413911</v>
      </c>
      <c r="U79" s="228">
        <v>0.2849555581362273</v>
      </c>
      <c r="V79" s="228">
        <v>0.2245773734194948</v>
      </c>
      <c r="W79" s="228">
        <v>0.24385767340065431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27.108472692803499</v>
      </c>
      <c r="C83" s="263">
        <v>29.63636891376991</v>
      </c>
      <c r="D83" s="263">
        <v>30.013811240409769</v>
      </c>
      <c r="E83" s="263">
        <v>29.004158179010119</v>
      </c>
      <c r="F83" s="263">
        <v>29.076309374542859</v>
      </c>
      <c r="G83" s="263">
        <v>30.857463495938209</v>
      </c>
      <c r="H83" s="263">
        <v>28.99173200554479</v>
      </c>
      <c r="I83" s="263">
        <v>28.912483214795621</v>
      </c>
      <c r="J83" s="263">
        <v>25.236791193047651</v>
      </c>
      <c r="K83" s="263">
        <v>20.60024482676625</v>
      </c>
      <c r="L83" s="263">
        <v>22.99502915030396</v>
      </c>
      <c r="M83" s="263">
        <v>20.520455283810779</v>
      </c>
      <c r="N83" s="263">
        <v>23.116420457609131</v>
      </c>
      <c r="O83" s="263">
        <v>20.124772638624449</v>
      </c>
      <c r="P83" s="263">
        <v>21.609120539578189</v>
      </c>
      <c r="Q83" s="263">
        <v>21.667977101530418</v>
      </c>
      <c r="R83" s="263">
        <v>25.649686305584279</v>
      </c>
      <c r="S83" s="263">
        <v>25.857502885187351</v>
      </c>
      <c r="T83" s="263">
        <v>28.293178328058911</v>
      </c>
      <c r="U83" s="263">
        <v>26.600086784406649</v>
      </c>
      <c r="V83" s="263">
        <v>21.25132679762552</v>
      </c>
      <c r="W83" s="263">
        <v>23.05825878819622</v>
      </c>
      <c r="DA83" s="70" t="s">
        <v>865</v>
      </c>
    </row>
    <row r="84" spans="1:105" ht="12" customHeight="1" x14ac:dyDescent="0.25">
      <c r="A84" s="60" t="s">
        <v>562</v>
      </c>
      <c r="B84" s="264">
        <v>27.108472692803499</v>
      </c>
      <c r="C84" s="264">
        <v>29.63636891376991</v>
      </c>
      <c r="D84" s="264">
        <v>30.013811240409769</v>
      </c>
      <c r="E84" s="264">
        <v>29.004158179010119</v>
      </c>
      <c r="F84" s="264">
        <v>29.076309374542859</v>
      </c>
      <c r="G84" s="264">
        <v>30.857463495938209</v>
      </c>
      <c r="H84" s="264">
        <v>28.99173200554479</v>
      </c>
      <c r="I84" s="264">
        <v>28.912483214795621</v>
      </c>
      <c r="J84" s="264">
        <v>25.236791193047651</v>
      </c>
      <c r="K84" s="264">
        <v>20.60024482676625</v>
      </c>
      <c r="L84" s="264">
        <v>22.99502915030396</v>
      </c>
      <c r="M84" s="264">
        <v>20.520455283810779</v>
      </c>
      <c r="N84" s="264">
        <v>23.116420457609131</v>
      </c>
      <c r="O84" s="264">
        <v>20.124772638624449</v>
      </c>
      <c r="P84" s="264">
        <v>21.609120539578189</v>
      </c>
      <c r="Q84" s="264">
        <v>21.667977101530418</v>
      </c>
      <c r="R84" s="264">
        <v>25.649686305584279</v>
      </c>
      <c r="S84" s="264">
        <v>25.857502885187351</v>
      </c>
      <c r="T84" s="264">
        <v>28.293178328058911</v>
      </c>
      <c r="U84" s="264">
        <v>26.600086784406649</v>
      </c>
      <c r="V84" s="264">
        <v>21.25132679762552</v>
      </c>
      <c r="W84" s="264">
        <v>23.05825878819622</v>
      </c>
      <c r="DA84" s="72" t="s">
        <v>866</v>
      </c>
    </row>
    <row r="85" spans="1:105" ht="12" customHeight="1" x14ac:dyDescent="0.25">
      <c r="A85" s="59" t="s">
        <v>33</v>
      </c>
      <c r="B85" s="232">
        <v>1.028466633534572</v>
      </c>
      <c r="C85" s="232">
        <v>1.1413439400841101</v>
      </c>
      <c r="D85" s="232">
        <v>1.0911921909992</v>
      </c>
      <c r="E85" s="232">
        <v>0.41129679907145739</v>
      </c>
      <c r="F85" s="232">
        <v>0.38880886252834312</v>
      </c>
      <c r="G85" s="232">
        <v>0.36184017677733199</v>
      </c>
      <c r="H85" s="232">
        <v>0.26704121784985352</v>
      </c>
      <c r="I85" s="232">
        <v>0.31233358490847102</v>
      </c>
      <c r="J85" s="232">
        <v>0.14300509627952701</v>
      </c>
      <c r="K85" s="232">
        <v>0.13996029901605311</v>
      </c>
      <c r="L85" s="232">
        <v>0.13417878770462219</v>
      </c>
      <c r="M85" s="232">
        <v>9.5295873987557664E-2</v>
      </c>
      <c r="N85" s="232">
        <v>7.1386456703779452E-2</v>
      </c>
      <c r="O85" s="232">
        <v>3.1045958540215648E-2</v>
      </c>
      <c r="P85" s="232">
        <v>6.6281832104448449E-2</v>
      </c>
      <c r="Q85" s="232">
        <v>6.0693085582278553E-2</v>
      </c>
      <c r="R85" s="232">
        <v>0.13272655480933121</v>
      </c>
      <c r="S85" s="232">
        <v>3.3688125339873358E-2</v>
      </c>
      <c r="T85" s="232">
        <v>7.2339607180787135E-2</v>
      </c>
      <c r="U85" s="232">
        <v>6.9535578548721319E-2</v>
      </c>
      <c r="V85" s="232">
        <v>6.1216081289173781E-2</v>
      </c>
      <c r="W85" s="232">
        <v>6.132772924755206E-2</v>
      </c>
      <c r="DA85" s="71" t="s">
        <v>867</v>
      </c>
    </row>
    <row r="86" spans="1:105" ht="12" customHeight="1" x14ac:dyDescent="0.25">
      <c r="A86" s="59" t="s">
        <v>160</v>
      </c>
      <c r="B86" s="232">
        <v>2.8306300624207039</v>
      </c>
      <c r="C86" s="232">
        <v>2.631799383194096</v>
      </c>
      <c r="D86" s="232">
        <v>2.3641018238864029</v>
      </c>
      <c r="E86" s="232">
        <v>2.4553553053041859</v>
      </c>
      <c r="F86" s="232">
        <v>2.2476332303185411</v>
      </c>
      <c r="G86" s="232">
        <v>2.105574746070805</v>
      </c>
      <c r="H86" s="232">
        <v>1.8337884628894481</v>
      </c>
      <c r="I86" s="232">
        <v>1.6944614515479</v>
      </c>
      <c r="J86" s="232">
        <v>1.637802991009581</v>
      </c>
      <c r="K86" s="232">
        <v>1.183659278914216</v>
      </c>
      <c r="L86" s="232">
        <v>1.171383080320344</v>
      </c>
      <c r="M86" s="232">
        <v>0.97103919795996563</v>
      </c>
      <c r="N86" s="232">
        <v>0.85715396623188522</v>
      </c>
      <c r="O86" s="232">
        <v>1.1183814430219361</v>
      </c>
      <c r="P86" s="232">
        <v>0.55067918535743876</v>
      </c>
      <c r="Q86" s="232">
        <v>0.50313868132600337</v>
      </c>
      <c r="R86" s="232">
        <v>0.66182678046650634</v>
      </c>
      <c r="S86" s="232">
        <v>0.59009091321730434</v>
      </c>
      <c r="T86" s="232">
        <v>0.63346257445269116</v>
      </c>
      <c r="U86" s="232">
        <v>0.44647700769336041</v>
      </c>
      <c r="V86" s="232">
        <v>0.50024272717082496</v>
      </c>
      <c r="W86" s="232">
        <v>0.35829878354484052</v>
      </c>
      <c r="DA86" s="71" t="s">
        <v>868</v>
      </c>
    </row>
    <row r="87" spans="1:105" ht="12" customHeight="1" x14ac:dyDescent="0.25">
      <c r="A87" s="59" t="s">
        <v>70</v>
      </c>
      <c r="B87" s="232">
        <v>1.1931281928985971</v>
      </c>
      <c r="C87" s="232">
        <v>1.444924632177351</v>
      </c>
      <c r="D87" s="232">
        <v>1.6071903139887569</v>
      </c>
      <c r="E87" s="232">
        <v>0.22914963234467831</v>
      </c>
      <c r="F87" s="232">
        <v>1.2601517772545621</v>
      </c>
      <c r="G87" s="232">
        <v>1.2115976400141391</v>
      </c>
      <c r="H87" s="232">
        <v>1.1000596205793109</v>
      </c>
      <c r="I87" s="232">
        <v>1.060560450955631</v>
      </c>
      <c r="J87" s="232">
        <v>1.232095826749799</v>
      </c>
      <c r="K87" s="232">
        <v>0.93116420990299487</v>
      </c>
      <c r="L87" s="232">
        <v>0.89169119188758417</v>
      </c>
      <c r="M87" s="232">
        <v>0.1748462183208507</v>
      </c>
      <c r="N87" s="232">
        <v>0.63022190127062638</v>
      </c>
      <c r="O87" s="232">
        <v>0.51299605244819679</v>
      </c>
      <c r="P87" s="232">
        <v>0.87877787092113235</v>
      </c>
      <c r="Q87" s="232">
        <v>1.0302785082867101</v>
      </c>
      <c r="R87" s="232">
        <v>1.0192249033183449</v>
      </c>
      <c r="S87" s="232">
        <v>0.99432676406738685</v>
      </c>
      <c r="T87" s="232">
        <v>0.682758869913485</v>
      </c>
      <c r="U87" s="232">
        <v>0.69716121493509775</v>
      </c>
      <c r="V87" s="232">
        <v>0.72206016667556394</v>
      </c>
      <c r="W87" s="232">
        <v>0.93942560687843457</v>
      </c>
      <c r="DA87" s="71" t="s">
        <v>869</v>
      </c>
    </row>
    <row r="88" spans="1:105" ht="12" customHeight="1" x14ac:dyDescent="0.25">
      <c r="A88" s="59" t="s">
        <v>162</v>
      </c>
      <c r="B88" s="232">
        <v>22.056247803949621</v>
      </c>
      <c r="C88" s="232">
        <v>24.418300958314362</v>
      </c>
      <c r="D88" s="232">
        <v>24.951326911535411</v>
      </c>
      <c r="E88" s="232">
        <v>25.908356442289801</v>
      </c>
      <c r="F88" s="232">
        <v>25.179715504441411</v>
      </c>
      <c r="G88" s="232">
        <v>27.17845093307594</v>
      </c>
      <c r="H88" s="232">
        <v>25.790842704226179</v>
      </c>
      <c r="I88" s="232">
        <v>25.84512772738362</v>
      </c>
      <c r="J88" s="232">
        <v>22.223887279008739</v>
      </c>
      <c r="K88" s="232">
        <v>18.345461038932989</v>
      </c>
      <c r="L88" s="232">
        <v>20.797776090391409</v>
      </c>
      <c r="M88" s="232">
        <v>19.279273993542411</v>
      </c>
      <c r="N88" s="232">
        <v>21.557658133402839</v>
      </c>
      <c r="O88" s="232">
        <v>18.462349184614101</v>
      </c>
      <c r="P88" s="232">
        <v>20.113381651195169</v>
      </c>
      <c r="Q88" s="232">
        <v>20.073866826335429</v>
      </c>
      <c r="R88" s="232">
        <v>23.8359080669901</v>
      </c>
      <c r="S88" s="232">
        <v>24.239397082562778</v>
      </c>
      <c r="T88" s="232">
        <v>26.904617276511949</v>
      </c>
      <c r="U88" s="232">
        <v>25.386912983229472</v>
      </c>
      <c r="V88" s="232">
        <v>19.967807822489949</v>
      </c>
      <c r="W88" s="232">
        <v>21.699206668525392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51.992158866202942</v>
      </c>
      <c r="C90" s="296">
        <v>56.840487409354353</v>
      </c>
      <c r="D90" s="296">
        <v>57.564395452122781</v>
      </c>
      <c r="E90" s="296">
        <v>55.627951338767218</v>
      </c>
      <c r="F90" s="296">
        <v>55.766332296744253</v>
      </c>
      <c r="G90" s="296">
        <v>59.182461604145793</v>
      </c>
      <c r="H90" s="296">
        <v>55.604118805218413</v>
      </c>
      <c r="I90" s="296">
        <v>55.452125154920317</v>
      </c>
      <c r="J90" s="296">
        <v>48.402404364538469</v>
      </c>
      <c r="K90" s="296">
        <v>39.50983199434318</v>
      </c>
      <c r="L90" s="296">
        <v>44.102861207409788</v>
      </c>
      <c r="M90" s="296">
        <v>39.356801219049679</v>
      </c>
      <c r="N90" s="296">
        <v>44.335681263556353</v>
      </c>
      <c r="O90" s="296">
        <v>38.59790951820559</v>
      </c>
      <c r="P90" s="296">
        <v>41.444785207354577</v>
      </c>
      <c r="Q90" s="296">
        <v>41.557667985887157</v>
      </c>
      <c r="R90" s="296">
        <v>49.194308376592318</v>
      </c>
      <c r="S90" s="296">
        <v>49.592886073838322</v>
      </c>
      <c r="T90" s="296">
        <v>54.264341600209818</v>
      </c>
      <c r="U90" s="296">
        <v>51.017110171492632</v>
      </c>
      <c r="V90" s="296">
        <v>40.758561778844161</v>
      </c>
      <c r="W90" s="296">
        <v>44.224131240421237</v>
      </c>
      <c r="DA90" s="70" t="s">
        <v>872</v>
      </c>
    </row>
    <row r="91" spans="1:105" ht="12" customHeight="1" x14ac:dyDescent="0.25">
      <c r="A91" s="60" t="s">
        <v>521</v>
      </c>
      <c r="B91" s="264">
        <v>51.992158866202942</v>
      </c>
      <c r="C91" s="264">
        <v>56.840487409354353</v>
      </c>
      <c r="D91" s="264">
        <v>57.564395452122781</v>
      </c>
      <c r="E91" s="264">
        <v>55.627951338767218</v>
      </c>
      <c r="F91" s="264">
        <v>55.766332296744253</v>
      </c>
      <c r="G91" s="264">
        <v>59.182461604145793</v>
      </c>
      <c r="H91" s="264">
        <v>55.604118805218413</v>
      </c>
      <c r="I91" s="264">
        <v>55.452125154920317</v>
      </c>
      <c r="J91" s="264">
        <v>48.402404364538469</v>
      </c>
      <c r="K91" s="264">
        <v>39.50983199434318</v>
      </c>
      <c r="L91" s="264">
        <v>44.102861207409788</v>
      </c>
      <c r="M91" s="264">
        <v>39.356801219049679</v>
      </c>
      <c r="N91" s="264">
        <v>44.335681263556353</v>
      </c>
      <c r="O91" s="264">
        <v>38.59790951820559</v>
      </c>
      <c r="P91" s="264">
        <v>41.444785207354577</v>
      </c>
      <c r="Q91" s="264">
        <v>41.557667985887157</v>
      </c>
      <c r="R91" s="264">
        <v>49.194308376592318</v>
      </c>
      <c r="S91" s="264">
        <v>49.592886073838322</v>
      </c>
      <c r="T91" s="264">
        <v>54.264341600209818</v>
      </c>
      <c r="U91" s="264">
        <v>51.017110171492632</v>
      </c>
      <c r="V91" s="264">
        <v>40.758561778844161</v>
      </c>
      <c r="W91" s="264">
        <v>44.224131240421237</v>
      </c>
      <c r="DA91" s="72" t="s">
        <v>873</v>
      </c>
    </row>
    <row r="92" spans="1:105" ht="12" customHeight="1" x14ac:dyDescent="0.25">
      <c r="A92" s="59" t="s">
        <v>33</v>
      </c>
      <c r="B92" s="299">
        <v>1.9725272318094731</v>
      </c>
      <c r="C92" s="299">
        <v>2.189018028654353</v>
      </c>
      <c r="D92" s="299">
        <v>2.092830473737886</v>
      </c>
      <c r="E92" s="299">
        <v>0.7888385583655857</v>
      </c>
      <c r="F92" s="299">
        <v>0.74570826539142354</v>
      </c>
      <c r="G92" s="299">
        <v>0.69398420812457839</v>
      </c>
      <c r="H92" s="299">
        <v>0.51216642042543725</v>
      </c>
      <c r="I92" s="299">
        <v>0.59903401972634385</v>
      </c>
      <c r="J92" s="299">
        <v>0.27427379508605171</v>
      </c>
      <c r="K92" s="299">
        <v>0.26843408641519251</v>
      </c>
      <c r="L92" s="299">
        <v>0.25734555118131852</v>
      </c>
      <c r="M92" s="299">
        <v>0.1827708361072686</v>
      </c>
      <c r="N92" s="299">
        <v>0.13691424227022281</v>
      </c>
      <c r="O92" s="299">
        <v>5.9543981944986182E-2</v>
      </c>
      <c r="P92" s="299">
        <v>0.12712392851377141</v>
      </c>
      <c r="Q92" s="299">
        <v>0.1164051026936529</v>
      </c>
      <c r="R92" s="299">
        <v>0.25456026983189223</v>
      </c>
      <c r="S92" s="299">
        <v>6.4611473483721163E-2</v>
      </c>
      <c r="T92" s="299">
        <v>0.13874231836973461</v>
      </c>
      <c r="U92" s="299">
        <v>0.13336438713193191</v>
      </c>
      <c r="V92" s="299">
        <v>0.1174081719623417</v>
      </c>
      <c r="W92" s="299">
        <v>0.1176223049551838</v>
      </c>
      <c r="DA92" s="71" t="s">
        <v>874</v>
      </c>
    </row>
    <row r="93" spans="1:105" ht="12" customHeight="1" x14ac:dyDescent="0.25">
      <c r="A93" s="59" t="s">
        <v>160</v>
      </c>
      <c r="B93" s="299">
        <v>5.4289509248485501</v>
      </c>
      <c r="C93" s="299">
        <v>5.0476075574455903</v>
      </c>
      <c r="D93" s="299">
        <v>4.534182319906658</v>
      </c>
      <c r="E93" s="299">
        <v>4.7092001291625412</v>
      </c>
      <c r="F93" s="299">
        <v>4.3108036851777758</v>
      </c>
      <c r="G93" s="299">
        <v>4.0383454259095926</v>
      </c>
      <c r="H93" s="299">
        <v>3.5170783013116371</v>
      </c>
      <c r="I93" s="299">
        <v>3.2498588164623108</v>
      </c>
      <c r="J93" s="299">
        <v>3.141191843047582</v>
      </c>
      <c r="K93" s="299">
        <v>2.27017589556421</v>
      </c>
      <c r="L93" s="299">
        <v>2.246631003352888</v>
      </c>
      <c r="M93" s="299">
        <v>1.8623854179378929</v>
      </c>
      <c r="N93" s="299">
        <v>1.6439614909383991</v>
      </c>
      <c r="O93" s="299">
        <v>2.1449775617217308</v>
      </c>
      <c r="P93" s="299">
        <v>1.056164248494009</v>
      </c>
      <c r="Q93" s="299">
        <v>0.96498487936496391</v>
      </c>
      <c r="R93" s="299">
        <v>1.2693375795035839</v>
      </c>
      <c r="S93" s="299">
        <v>1.131753192190776</v>
      </c>
      <c r="T93" s="299">
        <v>1.214937011758745</v>
      </c>
      <c r="U93" s="299">
        <v>0.8563117434595473</v>
      </c>
      <c r="V93" s="299">
        <v>0.95943064138883383</v>
      </c>
      <c r="W93" s="299">
        <v>0.68719206303998026</v>
      </c>
      <c r="DA93" s="71" t="s">
        <v>875</v>
      </c>
    </row>
    <row r="94" spans="1:105" ht="12" customHeight="1" x14ac:dyDescent="0.25">
      <c r="A94" s="59" t="s">
        <v>70</v>
      </c>
      <c r="B94" s="299">
        <v>2.2883366118002471</v>
      </c>
      <c r="C94" s="299">
        <v>2.771264610779717</v>
      </c>
      <c r="D94" s="299">
        <v>3.0824788648203381</v>
      </c>
      <c r="E94" s="299">
        <v>0.43949300368217792</v>
      </c>
      <c r="F94" s="299">
        <v>2.4168831693694148</v>
      </c>
      <c r="G94" s="299">
        <v>2.3237597224816939</v>
      </c>
      <c r="H94" s="299">
        <v>2.1098375848609821</v>
      </c>
      <c r="I94" s="299">
        <v>2.034080933963323</v>
      </c>
      <c r="J94" s="299">
        <v>2.3630738141793972</v>
      </c>
      <c r="K94" s="299">
        <v>1.785907973511585</v>
      </c>
      <c r="L94" s="299">
        <v>1.710201479573602</v>
      </c>
      <c r="M94" s="299">
        <v>0.33534284513585921</v>
      </c>
      <c r="N94" s="299">
        <v>1.208721626745185</v>
      </c>
      <c r="O94" s="299">
        <v>0.98389062928293258</v>
      </c>
      <c r="P94" s="299">
        <v>1.6854346311131101</v>
      </c>
      <c r="Q94" s="299">
        <v>1.9760022811428051</v>
      </c>
      <c r="R94" s="299">
        <v>1.954802238186788</v>
      </c>
      <c r="S94" s="299">
        <v>1.907049344614429</v>
      </c>
      <c r="T94" s="299">
        <v>1.309483866321794</v>
      </c>
      <c r="U94" s="299">
        <v>1.3371065590088791</v>
      </c>
      <c r="V94" s="299">
        <v>1.3848610108794159</v>
      </c>
      <c r="W94" s="299">
        <v>1.801752756390772</v>
      </c>
      <c r="DA94" s="71" t="s">
        <v>876</v>
      </c>
    </row>
    <row r="95" spans="1:105" ht="12" customHeight="1" x14ac:dyDescent="0.25">
      <c r="A95" s="59" t="s">
        <v>162</v>
      </c>
      <c r="B95" s="299">
        <v>42.302344097744673</v>
      </c>
      <c r="C95" s="299">
        <v>46.832597212474703</v>
      </c>
      <c r="D95" s="299">
        <v>47.854903793657897</v>
      </c>
      <c r="E95" s="299">
        <v>49.690419647556922</v>
      </c>
      <c r="F95" s="299">
        <v>48.29293717680563</v>
      </c>
      <c r="G95" s="299">
        <v>52.126372247629917</v>
      </c>
      <c r="H95" s="299">
        <v>49.46503649862035</v>
      </c>
      <c r="I95" s="299">
        <v>49.56915138476834</v>
      </c>
      <c r="J95" s="299">
        <v>42.623864912225443</v>
      </c>
      <c r="K95" s="299">
        <v>35.185314038852191</v>
      </c>
      <c r="L95" s="299">
        <v>39.888683173301978</v>
      </c>
      <c r="M95" s="299">
        <v>36.976302119868663</v>
      </c>
      <c r="N95" s="299">
        <v>41.346083903602548</v>
      </c>
      <c r="O95" s="299">
        <v>35.409497345255943</v>
      </c>
      <c r="P95" s="299">
        <v>38.576062399233692</v>
      </c>
      <c r="Q95" s="299">
        <v>38.500275722685743</v>
      </c>
      <c r="R95" s="299">
        <v>45.715608289070047</v>
      </c>
      <c r="S95" s="299">
        <v>46.489472063549393</v>
      </c>
      <c r="T95" s="299">
        <v>51.601178403759548</v>
      </c>
      <c r="U95" s="299">
        <v>48.690327481892282</v>
      </c>
      <c r="V95" s="299">
        <v>38.296861954613568</v>
      </c>
      <c r="W95" s="299">
        <v>41.617564116035311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66.74232048039174</v>
      </c>
      <c r="C97" s="296">
        <f t="shared" si="2"/>
        <v>73.822444425070572</v>
      </c>
      <c r="D97" s="296">
        <f t="shared" si="2"/>
        <v>74.657526309920954</v>
      </c>
      <c r="E97" s="296">
        <f t="shared" si="2"/>
        <v>88.768163495522629</v>
      </c>
      <c r="F97" s="296">
        <f t="shared" si="2"/>
        <v>86.674502321418458</v>
      </c>
      <c r="G97" s="296">
        <f t="shared" si="2"/>
        <v>90.046341646539574</v>
      </c>
      <c r="H97" s="296">
        <f t="shared" si="2"/>
        <v>66.023066932083523</v>
      </c>
      <c r="I97" s="296">
        <f t="shared" si="2"/>
        <v>69.017250625188652</v>
      </c>
      <c r="J97" s="296">
        <f t="shared" si="2"/>
        <v>73.180555294518285</v>
      </c>
      <c r="K97" s="296">
        <f t="shared" si="2"/>
        <v>53.661027952170606</v>
      </c>
      <c r="L97" s="296">
        <f t="shared" si="2"/>
        <v>52.543812460438033</v>
      </c>
      <c r="M97" s="296">
        <f t="shared" si="2"/>
        <v>51.288509124440793</v>
      </c>
      <c r="N97" s="296">
        <f t="shared" si="2"/>
        <v>53.102895960295797</v>
      </c>
      <c r="O97" s="296">
        <f t="shared" si="2"/>
        <v>45.962824251719368</v>
      </c>
      <c r="P97" s="296">
        <f t="shared" si="2"/>
        <v>49.572549714198423</v>
      </c>
      <c r="Q97" s="296">
        <f t="shared" si="2"/>
        <v>53.259192867163868</v>
      </c>
      <c r="R97" s="296">
        <f t="shared" si="2"/>
        <v>61.561331556637825</v>
      </c>
      <c r="S97" s="296">
        <f t="shared" si="2"/>
        <v>62.413041267581534</v>
      </c>
      <c r="T97" s="296">
        <f t="shared" si="2"/>
        <v>65.708276224361768</v>
      </c>
      <c r="U97" s="296">
        <f t="shared" si="2"/>
        <v>60.95783933087128</v>
      </c>
      <c r="V97" s="296">
        <f t="shared" si="2"/>
        <v>54.88521885212424</v>
      </c>
      <c r="W97" s="296">
        <f t="shared" si="2"/>
        <v>54.338163948447402</v>
      </c>
      <c r="DA97" s="70"/>
    </row>
    <row r="98" spans="1:105" ht="12" customHeight="1" x14ac:dyDescent="0.25">
      <c r="A98" s="60" t="s">
        <v>530</v>
      </c>
      <c r="B98" s="264">
        <v>13.537037554087281</v>
      </c>
      <c r="C98" s="264">
        <v>14.72473599369822</v>
      </c>
      <c r="D98" s="264">
        <v>14.85264938584778</v>
      </c>
      <c r="E98" s="264">
        <v>15.34140529063442</v>
      </c>
      <c r="F98" s="264">
        <v>14.939479122822201</v>
      </c>
      <c r="G98" s="264">
        <v>15.84789086977162</v>
      </c>
      <c r="H98" s="264">
        <v>14.311750098491901</v>
      </c>
      <c r="I98" s="264">
        <v>14.2788799688896</v>
      </c>
      <c r="J98" s="264">
        <v>12.65548189125324</v>
      </c>
      <c r="K98" s="264">
        <v>10.309143843971521</v>
      </c>
      <c r="L98" s="264">
        <v>11.558392002245011</v>
      </c>
      <c r="M98" s="264">
        <v>10.287580347805591</v>
      </c>
      <c r="N98" s="264">
        <v>11.45128072416504</v>
      </c>
      <c r="O98" s="264">
        <v>9.9846699418480647</v>
      </c>
      <c r="P98" s="264">
        <v>10.64789229409004</v>
      </c>
      <c r="Q98" s="264">
        <v>10.654763726224379</v>
      </c>
      <c r="R98" s="264">
        <v>12.71533064142265</v>
      </c>
      <c r="S98" s="264">
        <v>12.76104840490736</v>
      </c>
      <c r="T98" s="264">
        <v>14.071956262347181</v>
      </c>
      <c r="U98" s="264">
        <v>13.199924250584321</v>
      </c>
      <c r="V98" s="264">
        <v>10.566699173199719</v>
      </c>
      <c r="W98" s="264">
        <v>11.305980672672471</v>
      </c>
      <c r="DA98" s="72" t="s">
        <v>879</v>
      </c>
    </row>
    <row r="99" spans="1:105" ht="12" customHeight="1" x14ac:dyDescent="0.25">
      <c r="A99" s="59" t="s">
        <v>33</v>
      </c>
      <c r="B99" s="232">
        <v>0.53722579074086019</v>
      </c>
      <c r="C99" s="232">
        <v>0.59613789303867704</v>
      </c>
      <c r="D99" s="232">
        <v>0.57053934952227814</v>
      </c>
      <c r="E99" s="232">
        <v>0.21928302398461241</v>
      </c>
      <c r="F99" s="232">
        <v>0.2088211451993173</v>
      </c>
      <c r="G99" s="232">
        <v>0.1934301282254548</v>
      </c>
      <c r="H99" s="232">
        <v>0.13702395192065031</v>
      </c>
      <c r="I99" s="232">
        <v>0.16012444839001019</v>
      </c>
      <c r="J99" s="232">
        <v>7.5393516922668546E-2</v>
      </c>
      <c r="K99" s="232">
        <v>7.3357310547840948E-2</v>
      </c>
      <c r="L99" s="232">
        <v>7.0165466844590227E-2</v>
      </c>
      <c r="M99" s="232">
        <v>4.8185530219601119E-2</v>
      </c>
      <c r="N99" s="232">
        <v>3.6354137564439531E-2</v>
      </c>
      <c r="O99" s="232">
        <v>1.5805995325831448E-2</v>
      </c>
      <c r="P99" s="232">
        <v>3.4044869425636309E-2</v>
      </c>
      <c r="Q99" s="232">
        <v>3.1334428292619697E-2</v>
      </c>
      <c r="R99" s="232">
        <v>6.8519302246700539E-2</v>
      </c>
      <c r="S99" s="232">
        <v>1.7290461847613119E-2</v>
      </c>
      <c r="T99" s="232">
        <v>3.6868682485122511E-2</v>
      </c>
      <c r="U99" s="232">
        <v>3.5434776164644743E-2</v>
      </c>
      <c r="V99" s="232">
        <v>3.1508768782302472E-2</v>
      </c>
      <c r="W99" s="232">
        <v>3.1347499928583683E-2</v>
      </c>
      <c r="DA99" s="71" t="s">
        <v>880</v>
      </c>
    </row>
    <row r="100" spans="1:105" ht="12" customHeight="1" x14ac:dyDescent="0.25">
      <c r="A100" s="59" t="s">
        <v>160</v>
      </c>
      <c r="B100" s="232">
        <v>1.47859680031875</v>
      </c>
      <c r="C100" s="232">
        <v>1.3746209920580099</v>
      </c>
      <c r="D100" s="232">
        <v>1.2360912476559029</v>
      </c>
      <c r="E100" s="232">
        <v>1.3090734902855881</v>
      </c>
      <c r="F100" s="232">
        <v>1.207157013065626</v>
      </c>
      <c r="G100" s="232">
        <v>1.1255842199396959</v>
      </c>
      <c r="H100" s="232">
        <v>0.94095190321101463</v>
      </c>
      <c r="I100" s="232">
        <v>0.86870166500587798</v>
      </c>
      <c r="J100" s="232">
        <v>0.86346382563399371</v>
      </c>
      <c r="K100" s="232">
        <v>0.62039065303929053</v>
      </c>
      <c r="L100" s="232">
        <v>0.61254570927756069</v>
      </c>
      <c r="M100" s="232">
        <v>0.4909975286424923</v>
      </c>
      <c r="N100" s="232">
        <v>0.436512675388876</v>
      </c>
      <c r="O100" s="232">
        <v>0.56938592628741391</v>
      </c>
      <c r="P100" s="232">
        <v>0.28284976992438221</v>
      </c>
      <c r="Q100" s="232">
        <v>0.25975879756319697</v>
      </c>
      <c r="R100" s="232">
        <v>0.3416641776838853</v>
      </c>
      <c r="S100" s="232">
        <v>0.30286471326829062</v>
      </c>
      <c r="T100" s="232">
        <v>0.32285122125887689</v>
      </c>
      <c r="U100" s="232">
        <v>0.22752112171166389</v>
      </c>
      <c r="V100" s="232">
        <v>0.25748189190675119</v>
      </c>
      <c r="W100" s="232">
        <v>0.1831434365724838</v>
      </c>
      <c r="DA100" s="71" t="s">
        <v>881</v>
      </c>
    </row>
    <row r="101" spans="1:105" ht="12" customHeight="1" x14ac:dyDescent="0.25">
      <c r="A101" s="59" t="s">
        <v>162</v>
      </c>
      <c r="B101" s="232">
        <v>11.521214963027671</v>
      </c>
      <c r="C101" s="232">
        <v>12.75397710860153</v>
      </c>
      <c r="D101" s="232">
        <v>13.046018788669601</v>
      </c>
      <c r="E101" s="232">
        <v>13.813048776364219</v>
      </c>
      <c r="F101" s="232">
        <v>13.523500964557259</v>
      </c>
      <c r="G101" s="232">
        <v>14.52887652160647</v>
      </c>
      <c r="H101" s="232">
        <v>13.233774243360241</v>
      </c>
      <c r="I101" s="232">
        <v>13.25005385549372</v>
      </c>
      <c r="J101" s="232">
        <v>11.716624548696579</v>
      </c>
      <c r="K101" s="232">
        <v>9.6153958803843835</v>
      </c>
      <c r="L101" s="232">
        <v>10.87568082612286</v>
      </c>
      <c r="M101" s="232">
        <v>9.748397288943492</v>
      </c>
      <c r="N101" s="232">
        <v>10.97841391121173</v>
      </c>
      <c r="O101" s="232">
        <v>9.3994780202348185</v>
      </c>
      <c r="P101" s="232">
        <v>10.33099765474002</v>
      </c>
      <c r="Q101" s="232">
        <v>10.363670500368571</v>
      </c>
      <c r="R101" s="232">
        <v>12.30514716149206</v>
      </c>
      <c r="S101" s="232">
        <v>12.44089322979146</v>
      </c>
      <c r="T101" s="232">
        <v>13.71223635860318</v>
      </c>
      <c r="U101" s="232">
        <v>12.936968352708019</v>
      </c>
      <c r="V101" s="232">
        <v>10.27770851251066</v>
      </c>
      <c r="W101" s="232">
        <v>11.0914897361714</v>
      </c>
      <c r="DA101" s="71" t="s">
        <v>882</v>
      </c>
    </row>
    <row r="102" spans="1:105" ht="12" customHeight="1" x14ac:dyDescent="0.25">
      <c r="A102" s="60" t="s">
        <v>535</v>
      </c>
      <c r="B102" s="264">
        <v>53.205282926304463</v>
      </c>
      <c r="C102" s="264">
        <v>59.097708431372347</v>
      </c>
      <c r="D102" s="264">
        <v>59.80487692407317</v>
      </c>
      <c r="E102" s="264">
        <v>73.426758204888216</v>
      </c>
      <c r="F102" s="264">
        <v>71.735023198596252</v>
      </c>
      <c r="G102" s="264">
        <v>74.198450776767956</v>
      </c>
      <c r="H102" s="264">
        <v>51.711316833591617</v>
      </c>
      <c r="I102" s="264">
        <v>54.738370656299047</v>
      </c>
      <c r="J102" s="264">
        <v>60.525073403265047</v>
      </c>
      <c r="K102" s="264">
        <v>43.351884108199087</v>
      </c>
      <c r="L102" s="264">
        <v>40.985420458193019</v>
      </c>
      <c r="M102" s="264">
        <v>41.000928776635199</v>
      </c>
      <c r="N102" s="264">
        <v>41.651615236130759</v>
      </c>
      <c r="O102" s="264">
        <v>35.9781543098713</v>
      </c>
      <c r="P102" s="264">
        <v>38.924657420108382</v>
      </c>
      <c r="Q102" s="264">
        <v>42.604429140939487</v>
      </c>
      <c r="R102" s="264">
        <v>48.846000915215178</v>
      </c>
      <c r="S102" s="264">
        <v>49.65199286267417</v>
      </c>
      <c r="T102" s="264">
        <v>51.636319962014582</v>
      </c>
      <c r="U102" s="264">
        <v>47.757915080286963</v>
      </c>
      <c r="V102" s="264">
        <v>44.318519678924517</v>
      </c>
      <c r="W102" s="264">
        <v>43.032183275774933</v>
      </c>
      <c r="DA102" s="72" t="s">
        <v>883</v>
      </c>
    </row>
    <row r="103" spans="1:105" ht="12" customHeight="1" x14ac:dyDescent="0.25">
      <c r="A103" s="64" t="s">
        <v>30</v>
      </c>
      <c r="B103" s="231">
        <v>12.72222465962215</v>
      </c>
      <c r="C103" s="231">
        <v>14.45473348658777</v>
      </c>
      <c r="D103" s="231">
        <v>14.53156141413173</v>
      </c>
      <c r="E103" s="231">
        <v>11.508126607228171</v>
      </c>
      <c r="F103" s="231">
        <v>10.40473482174901</v>
      </c>
      <c r="G103" s="231">
        <v>10.272094728239781</v>
      </c>
      <c r="H103" s="231">
        <v>3.8292379947747581</v>
      </c>
      <c r="I103" s="231">
        <v>4.5394622577520281</v>
      </c>
      <c r="J103" s="231">
        <v>3.117748802903165</v>
      </c>
      <c r="K103" s="231">
        <v>2.4525805968672509</v>
      </c>
      <c r="L103" s="231">
        <v>2.3743637715478711</v>
      </c>
      <c r="M103" s="231">
        <v>3.0930792269696719</v>
      </c>
      <c r="N103" s="231">
        <v>3.4678331974100431</v>
      </c>
      <c r="O103" s="231">
        <v>3.2504572358913899</v>
      </c>
      <c r="P103" s="231">
        <v>3.4094358461444281</v>
      </c>
      <c r="Q103" s="231">
        <v>3.2850413846965858</v>
      </c>
      <c r="R103" s="231">
        <v>3.386073129961074</v>
      </c>
      <c r="S103" s="231">
        <v>3.602713799558166</v>
      </c>
      <c r="T103" s="231">
        <v>3.8472976437988899</v>
      </c>
      <c r="U103" s="231">
        <v>3.318116107378978</v>
      </c>
      <c r="V103" s="231">
        <v>3.0303114074672499</v>
      </c>
      <c r="W103" s="231">
        <v>3.6358336342902899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1.52722196886998</v>
      </c>
      <c r="C105" s="231">
        <v>1.7111782457100451</v>
      </c>
      <c r="D105" s="231">
        <v>1.638525327068439</v>
      </c>
      <c r="E105" s="231">
        <v>0.4908867790059015</v>
      </c>
      <c r="F105" s="231">
        <v>0.46500444132008573</v>
      </c>
      <c r="G105" s="231">
        <v>0.43290878333660732</v>
      </c>
      <c r="H105" s="231">
        <v>0.41369672013778241</v>
      </c>
      <c r="I105" s="231">
        <v>0.50641804994011252</v>
      </c>
      <c r="J105" s="231">
        <v>0.20060281608389691</v>
      </c>
      <c r="K105" s="231">
        <v>0.170872513322715</v>
      </c>
      <c r="L105" s="231">
        <v>0.16903323288837049</v>
      </c>
      <c r="M105" s="231">
        <v>0.14167453673811661</v>
      </c>
      <c r="N105" s="231">
        <v>0.1066179951889889</v>
      </c>
      <c r="O105" s="231">
        <v>4.6548680068804887E-2</v>
      </c>
      <c r="P105" s="231">
        <v>0.10042317788196541</v>
      </c>
      <c r="Q105" s="231">
        <v>9.2053161858023883E-2</v>
      </c>
      <c r="R105" s="231">
        <v>0.19676124047291049</v>
      </c>
      <c r="S105" s="231">
        <v>5.2844094739905263E-2</v>
      </c>
      <c r="T105" s="231">
        <v>0.1127337501951387</v>
      </c>
      <c r="U105" s="231">
        <v>0.1079340918443209</v>
      </c>
      <c r="V105" s="231">
        <v>9.1785208221575848E-2</v>
      </c>
      <c r="W105" s="231">
        <v>9.6433130225034205E-2</v>
      </c>
      <c r="DA105" s="73" t="s">
        <v>886</v>
      </c>
    </row>
    <row r="106" spans="1:105" ht="12" customHeight="1" x14ac:dyDescent="0.25">
      <c r="A106" s="64" t="s">
        <v>160</v>
      </c>
      <c r="B106" s="231">
        <v>4.2033453260565974</v>
      </c>
      <c r="C106" s="231">
        <v>3.945767523208624</v>
      </c>
      <c r="D106" s="231">
        <v>3.5499160882552538</v>
      </c>
      <c r="E106" s="231">
        <v>2.9304907304333758</v>
      </c>
      <c r="F106" s="231">
        <v>2.6881059957334261</v>
      </c>
      <c r="G106" s="231">
        <v>2.519128223029603</v>
      </c>
      <c r="H106" s="231">
        <v>2.840880814700367</v>
      </c>
      <c r="I106" s="231">
        <v>2.7474018339815971</v>
      </c>
      <c r="J106" s="231">
        <v>2.2974558301401382</v>
      </c>
      <c r="K106" s="231">
        <v>1.4450871949239441</v>
      </c>
      <c r="L106" s="231">
        <v>1.4756629747852801</v>
      </c>
      <c r="M106" s="231">
        <v>1.443625235479687</v>
      </c>
      <c r="N106" s="231">
        <v>1.2801873305906151</v>
      </c>
      <c r="O106" s="231">
        <v>1.676842411506835</v>
      </c>
      <c r="P106" s="231">
        <v>0.83433049496732836</v>
      </c>
      <c r="Q106" s="231">
        <v>0.76311009771199878</v>
      </c>
      <c r="R106" s="231">
        <v>0.98112889685001692</v>
      </c>
      <c r="S106" s="231">
        <v>0.92563239445990608</v>
      </c>
      <c r="T106" s="231">
        <v>0.98718550472424715</v>
      </c>
      <c r="U106" s="231">
        <v>0.69302781914710765</v>
      </c>
      <c r="V106" s="231">
        <v>0.75004609749208651</v>
      </c>
      <c r="W106" s="231">
        <v>0.56339723770923911</v>
      </c>
      <c r="DA106" s="73" t="s">
        <v>887</v>
      </c>
    </row>
    <row r="107" spans="1:105" ht="12" customHeight="1" x14ac:dyDescent="0.25">
      <c r="A107" s="64" t="s">
        <v>70</v>
      </c>
      <c r="B107" s="231">
        <v>1.7717362221179209</v>
      </c>
      <c r="C107" s="231">
        <v>2.166326477442253</v>
      </c>
      <c r="D107" s="231">
        <v>2.4133439155922112</v>
      </c>
      <c r="E107" s="231">
        <v>0.27349234223561919</v>
      </c>
      <c r="F107" s="231">
        <v>1.5071060092362329</v>
      </c>
      <c r="G107" s="231">
        <v>1.4495661175701819</v>
      </c>
      <c r="H107" s="231">
        <v>1.704197803822006</v>
      </c>
      <c r="I107" s="231">
        <v>1.719593989784832</v>
      </c>
      <c r="J107" s="231">
        <v>1.7283432476287981</v>
      </c>
      <c r="K107" s="231">
        <v>1.136825013813634</v>
      </c>
      <c r="L107" s="231">
        <v>1.123317981040683</v>
      </c>
      <c r="M107" s="231">
        <v>0.25994049841289452</v>
      </c>
      <c r="N107" s="231">
        <v>0.94125690978733867</v>
      </c>
      <c r="O107" s="231">
        <v>0.76915934455812418</v>
      </c>
      <c r="P107" s="231">
        <v>1.3314307050411911</v>
      </c>
      <c r="Q107" s="231">
        <v>1.5626227167770139</v>
      </c>
      <c r="R107" s="231">
        <v>1.510955788658058</v>
      </c>
      <c r="S107" s="231">
        <v>1.55972756550537</v>
      </c>
      <c r="T107" s="231">
        <v>1.0640086514705971</v>
      </c>
      <c r="U107" s="231">
        <v>1.0821433311348629</v>
      </c>
      <c r="V107" s="231">
        <v>1.0826312522971511</v>
      </c>
      <c r="W107" s="231">
        <v>1.4771744037540071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26.637890326039361</v>
      </c>
      <c r="F108" s="231">
        <v>26.171375143022331</v>
      </c>
      <c r="G108" s="231">
        <v>26.609902633827112</v>
      </c>
      <c r="H108" s="231">
        <v>2.5579268717339239</v>
      </c>
      <c r="I108" s="231">
        <v>2.8926508982827839</v>
      </c>
      <c r="J108" s="231">
        <v>19.698597867701061</v>
      </c>
      <c r="K108" s="231">
        <v>13.555786505681841</v>
      </c>
      <c r="L108" s="231">
        <v>7.5636450520800391</v>
      </c>
      <c r="M108" s="231">
        <v>5.8361929777813408</v>
      </c>
      <c r="N108" s="231">
        <v>1.958871568834863</v>
      </c>
      <c r="O108" s="231">
        <v>1.260032639222443</v>
      </c>
      <c r="P108" s="231">
        <v>1.177164814524978</v>
      </c>
      <c r="Q108" s="231">
        <v>4.9012987603153597</v>
      </c>
      <c r="R108" s="231">
        <v>5.5874008322090827</v>
      </c>
      <c r="S108" s="231">
        <v>3.5851302609312818</v>
      </c>
      <c r="T108" s="231">
        <v>1.7466444729003929</v>
      </c>
      <c r="U108" s="231">
        <v>1.478156344049727</v>
      </c>
      <c r="V108" s="231">
        <v>7.8410214672390914</v>
      </c>
      <c r="W108" s="231">
        <v>1.6783940129554971</v>
      </c>
      <c r="DA108" s="73" t="s">
        <v>889</v>
      </c>
    </row>
    <row r="109" spans="1:105" ht="12" customHeight="1" x14ac:dyDescent="0.25">
      <c r="A109" s="64" t="s">
        <v>162</v>
      </c>
      <c r="B109" s="231">
        <v>32.752434642693572</v>
      </c>
      <c r="C109" s="231">
        <v>36.609530159672147</v>
      </c>
      <c r="D109" s="231">
        <v>37.466709737977823</v>
      </c>
      <c r="E109" s="231">
        <v>30.921878487760459</v>
      </c>
      <c r="F109" s="231">
        <v>30.114230073363991</v>
      </c>
      <c r="G109" s="231">
        <v>32.516538741500717</v>
      </c>
      <c r="H109" s="231">
        <v>39.954832150020017</v>
      </c>
      <c r="I109" s="231">
        <v>41.905321158434823</v>
      </c>
      <c r="J109" s="231">
        <v>31.174933540732059</v>
      </c>
      <c r="K109" s="231">
        <v>22.397315937620849</v>
      </c>
      <c r="L109" s="231">
        <v>26.200231717596679</v>
      </c>
      <c r="M109" s="231">
        <v>28.662124574658549</v>
      </c>
      <c r="N109" s="231">
        <v>32.197063662795912</v>
      </c>
      <c r="O109" s="231">
        <v>27.681476943285041</v>
      </c>
      <c r="P109" s="231">
        <v>30.47365528736298</v>
      </c>
      <c r="Q109" s="231">
        <v>30.4460202402466</v>
      </c>
      <c r="R109" s="231">
        <v>35.335678273248632</v>
      </c>
      <c r="S109" s="231">
        <v>38.022566793084302</v>
      </c>
      <c r="T109" s="231">
        <v>41.928046354551789</v>
      </c>
      <c r="U109" s="231">
        <v>39.405919311590473</v>
      </c>
      <c r="V109" s="231">
        <v>29.93901863887811</v>
      </c>
      <c r="W109" s="231">
        <v>34.120331016974077</v>
      </c>
      <c r="DA109" s="73" t="s">
        <v>890</v>
      </c>
    </row>
    <row r="110" spans="1:105" ht="12" customHeight="1" x14ac:dyDescent="0.25">
      <c r="A110" s="64" t="s">
        <v>36</v>
      </c>
      <c r="B110" s="231">
        <v>0.2283201069442323</v>
      </c>
      <c r="C110" s="231">
        <v>0.21017253875150779</v>
      </c>
      <c r="D110" s="231">
        <v>0.20482044104771599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0.66399293218532796</v>
      </c>
      <c r="F111" s="231">
        <v>0.38446671417117478</v>
      </c>
      <c r="G111" s="231">
        <v>0.39831154926396911</v>
      </c>
      <c r="H111" s="231">
        <v>0.41054447840276298</v>
      </c>
      <c r="I111" s="231">
        <v>0.42752246812288908</v>
      </c>
      <c r="J111" s="231">
        <v>2.3073912980759301</v>
      </c>
      <c r="K111" s="231">
        <v>2.1934163459688452</v>
      </c>
      <c r="L111" s="231">
        <v>2.0791657282540981</v>
      </c>
      <c r="M111" s="231">
        <v>1.5642917265949401</v>
      </c>
      <c r="N111" s="231">
        <v>1.699784571523004</v>
      </c>
      <c r="O111" s="231">
        <v>1.293637055338662</v>
      </c>
      <c r="P111" s="231">
        <v>1.5982170941855121</v>
      </c>
      <c r="Q111" s="231">
        <v>1.554282779333916</v>
      </c>
      <c r="R111" s="231">
        <v>1.8480027538154049</v>
      </c>
      <c r="S111" s="231">
        <v>1.9033779543952469</v>
      </c>
      <c r="T111" s="231">
        <v>1.9504035843735339</v>
      </c>
      <c r="U111" s="231">
        <v>1.672618075141493</v>
      </c>
      <c r="V111" s="231">
        <v>1.583705607329249</v>
      </c>
      <c r="W111" s="231">
        <v>1.4606198398667749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2635.3010562592813</v>
      </c>
      <c r="C115" s="225">
        <f t="shared" si="3"/>
        <v>2643.5575294193759</v>
      </c>
      <c r="D115" s="225">
        <f t="shared" si="3"/>
        <v>2657.1005091991055</v>
      </c>
      <c r="E115" s="225">
        <f t="shared" si="3"/>
        <v>2609.4226209323815</v>
      </c>
      <c r="F115" s="225">
        <f t="shared" si="3"/>
        <v>2598.1274597426068</v>
      </c>
      <c r="G115" s="225">
        <f t="shared" si="3"/>
        <v>2468.2065273932803</v>
      </c>
      <c r="H115" s="225">
        <f t="shared" si="3"/>
        <v>2068.2040437550422</v>
      </c>
      <c r="I115" s="225">
        <f t="shared" si="3"/>
        <v>1984.1732220920455</v>
      </c>
      <c r="J115" s="225">
        <f t="shared" si="3"/>
        <v>2023.8286003487738</v>
      </c>
      <c r="K115" s="225">
        <f t="shared" si="3"/>
        <v>1619.3145163045358</v>
      </c>
      <c r="L115" s="225">
        <f t="shared" si="3"/>
        <v>1697.6118537422863</v>
      </c>
      <c r="M115" s="225">
        <f t="shared" si="3"/>
        <v>1327.7097425412042</v>
      </c>
      <c r="N115" s="225">
        <f t="shared" si="3"/>
        <v>1395.887572550477</v>
      </c>
      <c r="O115" s="225">
        <f t="shared" si="3"/>
        <v>1288.0893562546526</v>
      </c>
      <c r="P115" s="225">
        <f t="shared" si="3"/>
        <v>1358.5400205648691</v>
      </c>
      <c r="Q115" s="225">
        <f t="shared" si="3"/>
        <v>1577.4539159337453</v>
      </c>
      <c r="R115" s="225">
        <f t="shared" si="3"/>
        <v>1579.7570140182322</v>
      </c>
      <c r="S115" s="225">
        <f t="shared" si="3"/>
        <v>1541.5016110137976</v>
      </c>
      <c r="T115" s="225">
        <f t="shared" si="3"/>
        <v>1475.0427463509111</v>
      </c>
      <c r="U115" s="225">
        <f t="shared" si="3"/>
        <v>1466.950073542781</v>
      </c>
      <c r="V115" s="225">
        <f t="shared" si="3"/>
        <v>1401.3396114496381</v>
      </c>
      <c r="W115" s="225">
        <f t="shared" si="3"/>
        <v>1411.2045836605516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3.9288487803507852</v>
      </c>
      <c r="C120" s="262">
        <v>3.9060192410514611</v>
      </c>
      <c r="D120" s="262">
        <v>3.856253145037988</v>
      </c>
      <c r="E120" s="262">
        <v>3.740805528892539</v>
      </c>
      <c r="F120" s="262">
        <v>3.7070037277841328</v>
      </c>
      <c r="G120" s="262">
        <v>3.6791016902392979</v>
      </c>
      <c r="H120" s="262">
        <v>3.2392584949171579</v>
      </c>
      <c r="I120" s="262">
        <v>3.0117090615664419</v>
      </c>
      <c r="J120" s="262">
        <v>3.0890219985424481</v>
      </c>
      <c r="K120" s="262">
        <v>2.8206439825489711</v>
      </c>
      <c r="L120" s="262">
        <v>3.0597785973042702</v>
      </c>
      <c r="M120" s="262">
        <v>2.1608985974040849</v>
      </c>
      <c r="N120" s="262">
        <v>2.339128858260068</v>
      </c>
      <c r="O120" s="262">
        <v>2.1283678356200642</v>
      </c>
      <c r="P120" s="262">
        <v>2.256640700312742</v>
      </c>
      <c r="Q120" s="262">
        <v>2.6891331145569448</v>
      </c>
      <c r="R120" s="262">
        <v>2.7592983016391321</v>
      </c>
      <c r="S120" s="262">
        <v>2.6428932314860392</v>
      </c>
      <c r="T120" s="262">
        <v>2.428436309562489</v>
      </c>
      <c r="U120" s="262">
        <v>2.439772409361368</v>
      </c>
      <c r="V120" s="262">
        <v>2.2428512908702349</v>
      </c>
      <c r="W120" s="262">
        <v>2.2987619824053129</v>
      </c>
      <c r="DA120" s="68" t="s">
        <v>899</v>
      </c>
    </row>
    <row r="121" spans="1:105" ht="12" customHeight="1" x14ac:dyDescent="0.25">
      <c r="A121" s="37" t="s">
        <v>160</v>
      </c>
      <c r="B121" s="228">
        <v>0.44686671940451922</v>
      </c>
      <c r="C121" s="228">
        <v>0.38003034737616243</v>
      </c>
      <c r="D121" s="228">
        <v>0.33375185803801383</v>
      </c>
      <c r="E121" s="228">
        <v>0.32382950381156189</v>
      </c>
      <c r="F121" s="228">
        <v>0.30378381972162</v>
      </c>
      <c r="G121" s="228">
        <v>0.26453410784674602</v>
      </c>
      <c r="H121" s="228">
        <v>0.2150296530788377</v>
      </c>
      <c r="I121" s="228">
        <v>0.18530504848655971</v>
      </c>
      <c r="J121" s="228">
        <v>0.21202225874434369</v>
      </c>
      <c r="K121" s="228">
        <v>0.17095913016657979</v>
      </c>
      <c r="L121" s="228">
        <v>0.16314565571479789</v>
      </c>
      <c r="M121" s="228">
        <v>0.1036190018916148</v>
      </c>
      <c r="N121" s="228">
        <v>8.944949301706405E-2</v>
      </c>
      <c r="O121" s="228">
        <v>0.1215647738865613</v>
      </c>
      <c r="P121" s="228">
        <v>6.0137505029721851E-2</v>
      </c>
      <c r="Q121" s="228">
        <v>6.5753342422176259E-2</v>
      </c>
      <c r="R121" s="228">
        <v>7.4544749655094084E-2</v>
      </c>
      <c r="S121" s="228">
        <v>6.2810287540704945E-2</v>
      </c>
      <c r="T121" s="228">
        <v>5.5861684070756312E-2</v>
      </c>
      <c r="U121" s="228">
        <v>4.2166447576846712E-2</v>
      </c>
      <c r="V121" s="228">
        <v>5.4815676933244933E-2</v>
      </c>
      <c r="W121" s="228">
        <v>3.734074207732524E-2</v>
      </c>
      <c r="DA121" s="69" t="s">
        <v>900</v>
      </c>
    </row>
    <row r="122" spans="1:105" ht="12" customHeight="1" x14ac:dyDescent="0.25">
      <c r="A122" s="37" t="s">
        <v>162</v>
      </c>
      <c r="B122" s="228">
        <v>3.4819820609462662</v>
      </c>
      <c r="C122" s="228">
        <v>3.525988893675299</v>
      </c>
      <c r="D122" s="228">
        <v>3.5225012869999741</v>
      </c>
      <c r="E122" s="228">
        <v>3.4169760250809782</v>
      </c>
      <c r="F122" s="228">
        <v>3.4032199080625132</v>
      </c>
      <c r="G122" s="228">
        <v>3.4145675823925519</v>
      </c>
      <c r="H122" s="228">
        <v>3.0242288418383199</v>
      </c>
      <c r="I122" s="228">
        <v>2.8264040130798822</v>
      </c>
      <c r="J122" s="228">
        <v>2.8769997397981042</v>
      </c>
      <c r="K122" s="228">
        <v>2.649684852382391</v>
      </c>
      <c r="L122" s="228">
        <v>2.896632941589472</v>
      </c>
      <c r="M122" s="228">
        <v>2.0572795955124699</v>
      </c>
      <c r="N122" s="228">
        <v>2.2496793652430038</v>
      </c>
      <c r="O122" s="228">
        <v>2.006803061733502</v>
      </c>
      <c r="P122" s="228">
        <v>2.1965031952830212</v>
      </c>
      <c r="Q122" s="228">
        <v>2.623379772134768</v>
      </c>
      <c r="R122" s="228">
        <v>2.6847535519840382</v>
      </c>
      <c r="S122" s="228">
        <v>2.5800829439453339</v>
      </c>
      <c r="T122" s="228">
        <v>2.3725746254917328</v>
      </c>
      <c r="U122" s="228">
        <v>2.3976059617845218</v>
      </c>
      <c r="V122" s="228">
        <v>2.1880356139369899</v>
      </c>
      <c r="W122" s="228">
        <v>2.2614212403279881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1104.447675572671</v>
      </c>
      <c r="C126" s="296">
        <v>1109.9740368819421</v>
      </c>
      <c r="D126" s="296">
        <v>1096.5094190942609</v>
      </c>
      <c r="E126" s="296">
        <v>1019.022906449501</v>
      </c>
      <c r="F126" s="296">
        <v>1015.492310382234</v>
      </c>
      <c r="G126" s="296">
        <v>989.17142158560455</v>
      </c>
      <c r="H126" s="296">
        <v>763.57977899933974</v>
      </c>
      <c r="I126" s="296">
        <v>717.4142715118237</v>
      </c>
      <c r="J126" s="296">
        <v>735.52182369339187</v>
      </c>
      <c r="K126" s="296">
        <v>672.31873517673182</v>
      </c>
      <c r="L126" s="296">
        <v>717.89547039992101</v>
      </c>
      <c r="M126" s="296">
        <v>503.55969959560662</v>
      </c>
      <c r="N126" s="296">
        <v>550.86242986849288</v>
      </c>
      <c r="O126" s="296">
        <v>502.53278093231012</v>
      </c>
      <c r="P126" s="296">
        <v>537.88191460151518</v>
      </c>
      <c r="Q126" s="296">
        <v>643.7780579509149</v>
      </c>
      <c r="R126" s="296">
        <v>652.13095928726079</v>
      </c>
      <c r="S126" s="296">
        <v>622.83224674986297</v>
      </c>
      <c r="T126" s="296">
        <v>595.6476258281989</v>
      </c>
      <c r="U126" s="296">
        <v>590.05091115035395</v>
      </c>
      <c r="V126" s="296">
        <v>552.22319554344449</v>
      </c>
      <c r="W126" s="296">
        <v>572.03371105218048</v>
      </c>
      <c r="DA126" s="70" t="s">
        <v>905</v>
      </c>
    </row>
    <row r="127" spans="1:105" ht="12" customHeight="1" x14ac:dyDescent="0.25">
      <c r="A127" s="60" t="s">
        <v>606</v>
      </c>
      <c r="B127" s="264">
        <v>1104.447675572671</v>
      </c>
      <c r="C127" s="264">
        <v>1109.9740368819421</v>
      </c>
      <c r="D127" s="264">
        <v>1096.5094190942609</v>
      </c>
      <c r="E127" s="264">
        <v>1019.022906449501</v>
      </c>
      <c r="F127" s="264">
        <v>1015.492310382234</v>
      </c>
      <c r="G127" s="264">
        <v>989.17142158560455</v>
      </c>
      <c r="H127" s="264">
        <v>763.57977899933974</v>
      </c>
      <c r="I127" s="264">
        <v>717.4142715118237</v>
      </c>
      <c r="J127" s="264">
        <v>735.52182369339187</v>
      </c>
      <c r="K127" s="264">
        <v>672.31873517673182</v>
      </c>
      <c r="L127" s="264">
        <v>717.89547039992101</v>
      </c>
      <c r="M127" s="264">
        <v>503.55969959560662</v>
      </c>
      <c r="N127" s="264">
        <v>550.86242986849288</v>
      </c>
      <c r="O127" s="264">
        <v>502.53278093231012</v>
      </c>
      <c r="P127" s="264">
        <v>537.88191460151518</v>
      </c>
      <c r="Q127" s="264">
        <v>643.7780579509149</v>
      </c>
      <c r="R127" s="264">
        <v>652.13095928726079</v>
      </c>
      <c r="S127" s="264">
        <v>622.83224674986297</v>
      </c>
      <c r="T127" s="264">
        <v>595.6476258281989</v>
      </c>
      <c r="U127" s="264">
        <v>590.05091115035395</v>
      </c>
      <c r="V127" s="264">
        <v>552.22319554344449</v>
      </c>
      <c r="W127" s="264">
        <v>572.03371105218048</v>
      </c>
      <c r="DA127" s="72" t="s">
        <v>906</v>
      </c>
    </row>
    <row r="128" spans="1:105" ht="12" customHeight="1" x14ac:dyDescent="0.25">
      <c r="A128" s="59" t="s">
        <v>30</v>
      </c>
      <c r="B128" s="232">
        <v>265.2290864869683</v>
      </c>
      <c r="C128" s="232">
        <v>272.45797666617813</v>
      </c>
      <c r="D128" s="232">
        <v>267.34863865909722</v>
      </c>
      <c r="E128" s="232">
        <v>254.24555918356529</v>
      </c>
      <c r="F128" s="232">
        <v>233.8671903594153</v>
      </c>
      <c r="G128" s="232">
        <v>215.31705027214059</v>
      </c>
      <c r="H128" s="232">
        <v>59.986828277771977</v>
      </c>
      <c r="I128" s="232">
        <v>63.33701258213334</v>
      </c>
      <c r="J128" s="232">
        <v>59.533406121255432</v>
      </c>
      <c r="K128" s="232">
        <v>59.737525839581238</v>
      </c>
      <c r="L128" s="232">
        <v>54.384271577743519</v>
      </c>
      <c r="M128" s="232">
        <v>46.355043493136392</v>
      </c>
      <c r="N128" s="232">
        <v>50.280343173281807</v>
      </c>
      <c r="O128" s="232">
        <v>48.870201974807379</v>
      </c>
      <c r="P128" s="232">
        <v>50.730584629752229</v>
      </c>
      <c r="Q128" s="232">
        <v>58.503595640290101</v>
      </c>
      <c r="R128" s="232">
        <v>53.323623924202103</v>
      </c>
      <c r="S128" s="232">
        <v>50.808634058053457</v>
      </c>
      <c r="T128" s="232">
        <v>47.802847568000203</v>
      </c>
      <c r="U128" s="232">
        <v>43.891121543443433</v>
      </c>
      <c r="V128" s="232">
        <v>47.957190205641567</v>
      </c>
      <c r="W128" s="232">
        <v>52.13472473297098</v>
      </c>
      <c r="DA128" s="71" t="s">
        <v>907</v>
      </c>
    </row>
    <row r="129" spans="1:105" ht="12" customHeight="1" x14ac:dyDescent="0.25">
      <c r="A129" s="59" t="s">
        <v>33</v>
      </c>
      <c r="B129" s="232">
        <v>31.839061052883839</v>
      </c>
      <c r="C129" s="232">
        <v>32.254082233611449</v>
      </c>
      <c r="D129" s="232">
        <v>30.145247514433979</v>
      </c>
      <c r="E129" s="232">
        <v>10.8450130836921</v>
      </c>
      <c r="F129" s="232">
        <v>10.45190329780049</v>
      </c>
      <c r="G129" s="232">
        <v>9.0743557892512108</v>
      </c>
      <c r="H129" s="232">
        <v>6.4807552165329394</v>
      </c>
      <c r="I129" s="232">
        <v>7.0658162970959681</v>
      </c>
      <c r="J129" s="232">
        <v>3.8305103053426039</v>
      </c>
      <c r="K129" s="232">
        <v>4.1619432172496991</v>
      </c>
      <c r="L129" s="232">
        <v>3.8716684247048878</v>
      </c>
      <c r="M129" s="232">
        <v>2.1232334610450452</v>
      </c>
      <c r="N129" s="232">
        <v>1.5458613726154391</v>
      </c>
      <c r="O129" s="232">
        <v>0.69985335340040011</v>
      </c>
      <c r="P129" s="232">
        <v>1.4942432573092339</v>
      </c>
      <c r="Q129" s="232">
        <v>1.639382987331655</v>
      </c>
      <c r="R129" s="232">
        <v>3.0985811549668432</v>
      </c>
      <c r="S129" s="232">
        <v>0.74525383395656652</v>
      </c>
      <c r="T129" s="232">
        <v>1.4007219548072289</v>
      </c>
      <c r="U129" s="232">
        <v>1.427722294974894</v>
      </c>
      <c r="V129" s="232">
        <v>1.4525770116892189</v>
      </c>
      <c r="W129" s="232">
        <v>1.3827680815770509</v>
      </c>
      <c r="DA129" s="71" t="s">
        <v>908</v>
      </c>
    </row>
    <row r="130" spans="1:105" ht="12" customHeight="1" x14ac:dyDescent="0.25">
      <c r="A130" s="59" t="s">
        <v>160</v>
      </c>
      <c r="B130" s="232">
        <v>87.630070278319536</v>
      </c>
      <c r="C130" s="232">
        <v>74.373964540132064</v>
      </c>
      <c r="D130" s="232">
        <v>65.310616423237093</v>
      </c>
      <c r="E130" s="232">
        <v>64.742445045166477</v>
      </c>
      <c r="F130" s="232">
        <v>60.420549622887783</v>
      </c>
      <c r="G130" s="232">
        <v>52.804347369271248</v>
      </c>
      <c r="H130" s="232">
        <v>44.503744562649452</v>
      </c>
      <c r="I130" s="232">
        <v>38.333224211724293</v>
      </c>
      <c r="J130" s="232">
        <v>43.869913719160849</v>
      </c>
      <c r="K130" s="232">
        <v>35.198000733384063</v>
      </c>
      <c r="L130" s="232">
        <v>33.7997306645333</v>
      </c>
      <c r="M130" s="232">
        <v>21.63517506921794</v>
      </c>
      <c r="N130" s="232">
        <v>18.56152088175903</v>
      </c>
      <c r="O130" s="232">
        <v>25.211107663685091</v>
      </c>
      <c r="P130" s="232">
        <v>12.41439220274161</v>
      </c>
      <c r="Q130" s="232">
        <v>13.59029593768375</v>
      </c>
      <c r="R130" s="232">
        <v>15.450743769789471</v>
      </c>
      <c r="S130" s="232">
        <v>13.05408095646146</v>
      </c>
      <c r="T130" s="232">
        <v>12.2658246314096</v>
      </c>
      <c r="U130" s="232">
        <v>9.1671801886404207</v>
      </c>
      <c r="V130" s="232">
        <v>11.87010129447097</v>
      </c>
      <c r="W130" s="232">
        <v>8.0786314385423967</v>
      </c>
      <c r="DA130" s="71" t="s">
        <v>909</v>
      </c>
    </row>
    <row r="131" spans="1:105" ht="12" customHeight="1" x14ac:dyDescent="0.25">
      <c r="A131" s="59" t="s">
        <v>70</v>
      </c>
      <c r="B131" s="232">
        <v>36.936620147860587</v>
      </c>
      <c r="C131" s="232">
        <v>40.833193458042587</v>
      </c>
      <c r="D131" s="232">
        <v>44.400198441327937</v>
      </c>
      <c r="E131" s="232">
        <v>6.0421835679531082</v>
      </c>
      <c r="F131" s="232">
        <v>33.875216811592033</v>
      </c>
      <c r="G131" s="232">
        <v>30.384873666671741</v>
      </c>
      <c r="H131" s="232">
        <v>26.697066400345289</v>
      </c>
      <c r="I131" s="232">
        <v>23.99269780934311</v>
      </c>
      <c r="J131" s="232">
        <v>33.002710283202553</v>
      </c>
      <c r="K131" s="232">
        <v>27.689656243924841</v>
      </c>
      <c r="L131" s="232">
        <v>25.729347322905511</v>
      </c>
      <c r="M131" s="232">
        <v>3.8956496828444891</v>
      </c>
      <c r="N131" s="232">
        <v>13.647346266157269</v>
      </c>
      <c r="O131" s="232">
        <v>11.564210752970491</v>
      </c>
      <c r="P131" s="232">
        <v>19.810977859321071</v>
      </c>
      <c r="Q131" s="232">
        <v>27.82888763183653</v>
      </c>
      <c r="R131" s="232">
        <v>23.794417647862431</v>
      </c>
      <c r="S131" s="232">
        <v>21.996647947927411</v>
      </c>
      <c r="T131" s="232">
        <v>13.220355711043901</v>
      </c>
      <c r="U131" s="232">
        <v>14.31429248923574</v>
      </c>
      <c r="V131" s="232">
        <v>17.13353708831573</v>
      </c>
      <c r="W131" s="232">
        <v>21.18140945613931</v>
      </c>
      <c r="DA131" s="71" t="s">
        <v>910</v>
      </c>
    </row>
    <row r="132" spans="1:105" ht="12" customHeight="1" x14ac:dyDescent="0.25">
      <c r="A132" s="59" t="s">
        <v>162</v>
      </c>
      <c r="B132" s="232">
        <v>682.81283760663837</v>
      </c>
      <c r="C132" s="232">
        <v>690.0548199839775</v>
      </c>
      <c r="D132" s="232">
        <v>689.30471805616469</v>
      </c>
      <c r="E132" s="232">
        <v>683.14770556912413</v>
      </c>
      <c r="F132" s="232">
        <v>676.87745029053792</v>
      </c>
      <c r="G132" s="232">
        <v>681.59079448826969</v>
      </c>
      <c r="H132" s="232">
        <v>625.91138454204008</v>
      </c>
      <c r="I132" s="232">
        <v>584.68552061152707</v>
      </c>
      <c r="J132" s="232">
        <v>595.2852832644304</v>
      </c>
      <c r="K132" s="232">
        <v>545.53160914259195</v>
      </c>
      <c r="L132" s="232">
        <v>600.11045241003376</v>
      </c>
      <c r="M132" s="232">
        <v>429.55059788936268</v>
      </c>
      <c r="N132" s="232">
        <v>466.82735817467938</v>
      </c>
      <c r="O132" s="232">
        <v>416.18740718744669</v>
      </c>
      <c r="P132" s="232">
        <v>453.43171665239112</v>
      </c>
      <c r="Q132" s="232">
        <v>542.21589575377288</v>
      </c>
      <c r="R132" s="232">
        <v>556.46359279043998</v>
      </c>
      <c r="S132" s="232">
        <v>536.22762995346409</v>
      </c>
      <c r="T132" s="232">
        <v>520.95787596293803</v>
      </c>
      <c r="U132" s="232">
        <v>521.25059463405944</v>
      </c>
      <c r="V132" s="232">
        <v>473.80978994332702</v>
      </c>
      <c r="W132" s="232">
        <v>489.25617734295071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455.57428258751389</v>
      </c>
      <c r="C134" s="296">
        <v>454.98992886068578</v>
      </c>
      <c r="D134" s="296">
        <v>450.22860886976139</v>
      </c>
      <c r="E134" s="296">
        <v>415.68728765845549</v>
      </c>
      <c r="F134" s="296">
        <v>422.6061381868372</v>
      </c>
      <c r="G134" s="296">
        <v>417.51381515038281</v>
      </c>
      <c r="H134" s="296">
        <v>366.67410970682789</v>
      </c>
      <c r="I134" s="296">
        <v>341.21842745735762</v>
      </c>
      <c r="J134" s="296">
        <v>352.02015256152191</v>
      </c>
      <c r="K134" s="296">
        <v>320.19228357675479</v>
      </c>
      <c r="L134" s="296">
        <v>345.62555518809688</v>
      </c>
      <c r="M134" s="296">
        <v>238.76688339289791</v>
      </c>
      <c r="N134" s="296">
        <v>261.62451877055548</v>
      </c>
      <c r="O134" s="296">
        <v>237.50784417022129</v>
      </c>
      <c r="P134" s="296">
        <v>254.86932449895409</v>
      </c>
      <c r="Q134" s="296">
        <v>305.50831836960327</v>
      </c>
      <c r="R134" s="296">
        <v>312.05799871174628</v>
      </c>
      <c r="S134" s="296">
        <v>297.91715381181717</v>
      </c>
      <c r="T134" s="296">
        <v>285.36319208841559</v>
      </c>
      <c r="U134" s="296">
        <v>284.12198070876701</v>
      </c>
      <c r="V134" s="296">
        <v>262.84247071661719</v>
      </c>
      <c r="W134" s="296">
        <v>271.45175430937581</v>
      </c>
      <c r="DA134" s="70" t="s">
        <v>913</v>
      </c>
    </row>
    <row r="135" spans="1:105" ht="12" customHeight="1" x14ac:dyDescent="0.25">
      <c r="A135" s="60" t="s">
        <v>617</v>
      </c>
      <c r="B135" s="264">
        <v>455.57428258751389</v>
      </c>
      <c r="C135" s="264">
        <v>454.98992886068578</v>
      </c>
      <c r="D135" s="264">
        <v>450.22860886976139</v>
      </c>
      <c r="E135" s="264">
        <v>415.68728765845549</v>
      </c>
      <c r="F135" s="264">
        <v>422.6061381868372</v>
      </c>
      <c r="G135" s="264">
        <v>417.51381515038281</v>
      </c>
      <c r="H135" s="264">
        <v>366.67410970682789</v>
      </c>
      <c r="I135" s="264">
        <v>341.21842745735762</v>
      </c>
      <c r="J135" s="264">
        <v>352.02015256152191</v>
      </c>
      <c r="K135" s="264">
        <v>320.19228357675479</v>
      </c>
      <c r="L135" s="264">
        <v>345.62555518809688</v>
      </c>
      <c r="M135" s="264">
        <v>238.76688339289791</v>
      </c>
      <c r="N135" s="264">
        <v>261.62451877055548</v>
      </c>
      <c r="O135" s="264">
        <v>237.50784417022129</v>
      </c>
      <c r="P135" s="264">
        <v>254.86932449895409</v>
      </c>
      <c r="Q135" s="264">
        <v>305.50831836960327</v>
      </c>
      <c r="R135" s="264">
        <v>312.05799871174628</v>
      </c>
      <c r="S135" s="264">
        <v>297.91715381181717</v>
      </c>
      <c r="T135" s="264">
        <v>285.36319208841559</v>
      </c>
      <c r="U135" s="264">
        <v>284.12198070876701</v>
      </c>
      <c r="V135" s="264">
        <v>262.84247071661719</v>
      </c>
      <c r="W135" s="264">
        <v>271.45175430937581</v>
      </c>
      <c r="DA135" s="72" t="s">
        <v>914</v>
      </c>
    </row>
    <row r="136" spans="1:105" ht="12" customHeight="1" x14ac:dyDescent="0.25">
      <c r="A136" s="59" t="s">
        <v>33</v>
      </c>
      <c r="B136" s="299">
        <v>17.284003936602911</v>
      </c>
      <c r="C136" s="299">
        <v>17.522389453829561</v>
      </c>
      <c r="D136" s="299">
        <v>16.368662354405139</v>
      </c>
      <c r="E136" s="299">
        <v>5.8947013656941074</v>
      </c>
      <c r="F136" s="299">
        <v>5.651095872221692</v>
      </c>
      <c r="G136" s="299">
        <v>4.8958422230938927</v>
      </c>
      <c r="H136" s="299">
        <v>3.3774146639943772</v>
      </c>
      <c r="I136" s="299">
        <v>3.6860885968469712</v>
      </c>
      <c r="J136" s="299">
        <v>1.994733618244712</v>
      </c>
      <c r="K136" s="299">
        <v>2.175421123821188</v>
      </c>
      <c r="L136" s="299">
        <v>2.0167670887367781</v>
      </c>
      <c r="M136" s="299">
        <v>1.1088203705773729</v>
      </c>
      <c r="N136" s="299">
        <v>0.80792990489640248</v>
      </c>
      <c r="O136" s="299">
        <v>0.36639711739812669</v>
      </c>
      <c r="P136" s="299">
        <v>0.78176276281457691</v>
      </c>
      <c r="Q136" s="299">
        <v>0.85574405151068222</v>
      </c>
      <c r="R136" s="299">
        <v>1.6147715249323531</v>
      </c>
      <c r="S136" s="299">
        <v>0.38813765053315252</v>
      </c>
      <c r="T136" s="299">
        <v>0.72961266423218885</v>
      </c>
      <c r="U136" s="299">
        <v>0.74272638533549218</v>
      </c>
      <c r="V136" s="299">
        <v>0.75713795222581282</v>
      </c>
      <c r="W136" s="299">
        <v>0.72197644431766372</v>
      </c>
      <c r="DA136" s="71" t="s">
        <v>915</v>
      </c>
    </row>
    <row r="137" spans="1:105" ht="12" customHeight="1" x14ac:dyDescent="0.25">
      <c r="A137" s="59" t="s">
        <v>160</v>
      </c>
      <c r="B137" s="299">
        <v>47.570450558813782</v>
      </c>
      <c r="C137" s="299">
        <v>40.404484693086417</v>
      </c>
      <c r="D137" s="299">
        <v>35.463216146364672</v>
      </c>
      <c r="E137" s="299">
        <v>35.190126215706982</v>
      </c>
      <c r="F137" s="299">
        <v>32.667956145663993</v>
      </c>
      <c r="G137" s="299">
        <v>28.48926793454806</v>
      </c>
      <c r="H137" s="299">
        <v>23.192914169185901</v>
      </c>
      <c r="I137" s="299">
        <v>19.997641419759091</v>
      </c>
      <c r="J137" s="299">
        <v>22.845204620139562</v>
      </c>
      <c r="K137" s="299">
        <v>18.39777005950523</v>
      </c>
      <c r="L137" s="299">
        <v>17.606410708477419</v>
      </c>
      <c r="M137" s="299">
        <v>11.298579867872389</v>
      </c>
      <c r="N137" s="299">
        <v>9.701004285629951</v>
      </c>
      <c r="O137" s="299">
        <v>13.198875349395101</v>
      </c>
      <c r="P137" s="299">
        <v>6.494999726186192</v>
      </c>
      <c r="Q137" s="299">
        <v>7.0940195163742397</v>
      </c>
      <c r="R137" s="299">
        <v>8.0518856311023299</v>
      </c>
      <c r="S137" s="299">
        <v>6.7987309577609132</v>
      </c>
      <c r="T137" s="299">
        <v>6.3890631239225382</v>
      </c>
      <c r="U137" s="299">
        <v>4.7689292442881994</v>
      </c>
      <c r="V137" s="299">
        <v>6.1871447189965387</v>
      </c>
      <c r="W137" s="299">
        <v>4.2180476094730626</v>
      </c>
      <c r="DA137" s="71" t="s">
        <v>916</v>
      </c>
    </row>
    <row r="138" spans="1:105" ht="12" customHeight="1" x14ac:dyDescent="0.25">
      <c r="A138" s="59" t="s">
        <v>70</v>
      </c>
      <c r="B138" s="299">
        <v>20.051241051990889</v>
      </c>
      <c r="C138" s="299">
        <v>22.18308718980639</v>
      </c>
      <c r="D138" s="299">
        <v>24.10900280074641</v>
      </c>
      <c r="E138" s="299">
        <v>3.284170102417451</v>
      </c>
      <c r="F138" s="299">
        <v>18.315525167065768</v>
      </c>
      <c r="G138" s="299">
        <v>16.393400357618169</v>
      </c>
      <c r="H138" s="299">
        <v>13.91304879346997</v>
      </c>
      <c r="I138" s="299">
        <v>12.516488694867871</v>
      </c>
      <c r="J138" s="299">
        <v>17.186121547115022</v>
      </c>
      <c r="K138" s="299">
        <v>14.473206375022841</v>
      </c>
      <c r="L138" s="299">
        <v>13.402516745598829</v>
      </c>
      <c r="M138" s="299">
        <v>2.034432766920117</v>
      </c>
      <c r="N138" s="299">
        <v>7.1326571491010791</v>
      </c>
      <c r="O138" s="299">
        <v>6.0542590305324779</v>
      </c>
      <c r="P138" s="299">
        <v>10.364768058749981</v>
      </c>
      <c r="Q138" s="299">
        <v>14.526443933558729</v>
      </c>
      <c r="R138" s="299">
        <v>12.400045746269059</v>
      </c>
      <c r="S138" s="299">
        <v>11.456133286542761</v>
      </c>
      <c r="T138" s="299">
        <v>6.8862624158407222</v>
      </c>
      <c r="U138" s="299">
        <v>7.4465480833245623</v>
      </c>
      <c r="V138" s="299">
        <v>8.9306460731789894</v>
      </c>
      <c r="W138" s="299">
        <v>11.059322881779909</v>
      </c>
      <c r="DA138" s="71" t="s">
        <v>917</v>
      </c>
    </row>
    <row r="139" spans="1:105" ht="12" customHeight="1" x14ac:dyDescent="0.25">
      <c r="A139" s="59" t="s">
        <v>162</v>
      </c>
      <c r="B139" s="299">
        <v>370.66858704010627</v>
      </c>
      <c r="C139" s="299">
        <v>374.8799675239635</v>
      </c>
      <c r="D139" s="299">
        <v>374.2877275682452</v>
      </c>
      <c r="E139" s="299">
        <v>371.31828997463703</v>
      </c>
      <c r="F139" s="299">
        <v>365.97156100188568</v>
      </c>
      <c r="G139" s="299">
        <v>367.73530463512259</v>
      </c>
      <c r="H139" s="299">
        <v>326.19073208017772</v>
      </c>
      <c r="I139" s="299">
        <v>305.01820874588373</v>
      </c>
      <c r="J139" s="299">
        <v>309.99409277602263</v>
      </c>
      <c r="K139" s="299">
        <v>285.14588601840558</v>
      </c>
      <c r="L139" s="299">
        <v>312.59986064528391</v>
      </c>
      <c r="M139" s="299">
        <v>224.32505038752799</v>
      </c>
      <c r="N139" s="299">
        <v>243.9829274309281</v>
      </c>
      <c r="O139" s="299">
        <v>217.88831267289561</v>
      </c>
      <c r="P139" s="299">
        <v>237.22779395120341</v>
      </c>
      <c r="Q139" s="299">
        <v>283.03211086815958</v>
      </c>
      <c r="R139" s="299">
        <v>289.99129580944259</v>
      </c>
      <c r="S139" s="299">
        <v>279.27415191698037</v>
      </c>
      <c r="T139" s="299">
        <v>271.35825388442021</v>
      </c>
      <c r="U139" s="299">
        <v>271.16377699581869</v>
      </c>
      <c r="V139" s="299">
        <v>246.96754197221591</v>
      </c>
      <c r="W139" s="299">
        <v>255.45240737380519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371.41024931874551</v>
      </c>
      <c r="C141" s="263">
        <f t="shared" si="4"/>
        <v>375.92754443569657</v>
      </c>
      <c r="D141" s="263">
        <f t="shared" si="4"/>
        <v>371.57622809004516</v>
      </c>
      <c r="E141" s="263">
        <f t="shared" si="4"/>
        <v>425.61162129553247</v>
      </c>
      <c r="F141" s="263">
        <f t="shared" si="4"/>
        <v>421.68200744575154</v>
      </c>
      <c r="G141" s="263">
        <f t="shared" si="4"/>
        <v>407.29218896705379</v>
      </c>
      <c r="H141" s="263">
        <f t="shared" si="4"/>
        <v>275.35089655395723</v>
      </c>
      <c r="I141" s="263">
        <f t="shared" si="4"/>
        <v>269.77881406129774</v>
      </c>
      <c r="J141" s="263">
        <f t="shared" si="4"/>
        <v>342.30760209531752</v>
      </c>
      <c r="K141" s="263">
        <f t="shared" si="4"/>
        <v>277.45785356850007</v>
      </c>
      <c r="L141" s="263">
        <f t="shared" si="4"/>
        <v>259.37504955696431</v>
      </c>
      <c r="M141" s="263">
        <f t="shared" si="4"/>
        <v>198.35926095529533</v>
      </c>
      <c r="N141" s="263">
        <f t="shared" si="4"/>
        <v>198.40277505316863</v>
      </c>
      <c r="O141" s="263">
        <f t="shared" si="4"/>
        <v>178.93769331650108</v>
      </c>
      <c r="P141" s="263">
        <f t="shared" si="4"/>
        <v>192.97059076408715</v>
      </c>
      <c r="Q141" s="263">
        <f t="shared" si="4"/>
        <v>249.35217649867025</v>
      </c>
      <c r="R141" s="263">
        <f t="shared" si="4"/>
        <v>247.90991771758604</v>
      </c>
      <c r="S141" s="263">
        <f t="shared" si="4"/>
        <v>238.40719722063136</v>
      </c>
      <c r="T141" s="263">
        <f t="shared" si="4"/>
        <v>218.86083212473434</v>
      </c>
      <c r="U141" s="263">
        <f t="shared" si="4"/>
        <v>214.81602927429859</v>
      </c>
      <c r="V141" s="263">
        <f t="shared" si="4"/>
        <v>226.1436738987062</v>
      </c>
      <c r="W141" s="263">
        <f t="shared" si="4"/>
        <v>211.88379631658981</v>
      </c>
      <c r="DA141" s="70"/>
    </row>
    <row r="142" spans="1:105" ht="12" customHeight="1" x14ac:dyDescent="0.25">
      <c r="A142" s="60" t="s">
        <v>626</v>
      </c>
      <c r="B142" s="264">
        <v>47.86863450661648</v>
      </c>
      <c r="C142" s="264">
        <v>47.629213928142171</v>
      </c>
      <c r="D142" s="264">
        <v>46.960331440936272</v>
      </c>
      <c r="E142" s="264">
        <v>44.824655168629988</v>
      </c>
      <c r="F142" s="264">
        <v>44.414846058233408</v>
      </c>
      <c r="G142" s="264">
        <v>44.024554543973053</v>
      </c>
      <c r="H142" s="264">
        <v>38.6974010157533</v>
      </c>
      <c r="I142" s="264">
        <v>36.024200467116337</v>
      </c>
      <c r="J142" s="264">
        <v>36.822553795572027</v>
      </c>
      <c r="K142" s="264">
        <v>33.638767856834953</v>
      </c>
      <c r="L142" s="264">
        <v>36.46865965138992</v>
      </c>
      <c r="M142" s="264">
        <v>25.734919453602831</v>
      </c>
      <c r="N142" s="264">
        <v>27.829516154446221</v>
      </c>
      <c r="O142" s="264">
        <v>25.29670331921858</v>
      </c>
      <c r="P142" s="264">
        <v>26.84883348934946</v>
      </c>
      <c r="Q142" s="264">
        <v>31.991656694852839</v>
      </c>
      <c r="R142" s="264">
        <v>32.877708986404834</v>
      </c>
      <c r="S142" s="264">
        <v>31.408861161643561</v>
      </c>
      <c r="T142" s="264">
        <v>30.412307162236441</v>
      </c>
      <c r="U142" s="264">
        <v>30.234440101715279</v>
      </c>
      <c r="V142" s="264">
        <v>27.801084595339791</v>
      </c>
      <c r="W142" s="264">
        <v>28.576071811893119</v>
      </c>
      <c r="DA142" s="72" t="s">
        <v>920</v>
      </c>
    </row>
    <row r="143" spans="1:105" ht="12" customHeight="1" x14ac:dyDescent="0.25">
      <c r="A143" s="59" t="s">
        <v>33</v>
      </c>
      <c r="B143" s="232">
        <v>1.8996966597568219</v>
      </c>
      <c r="C143" s="232">
        <v>1.9282912271135291</v>
      </c>
      <c r="D143" s="232">
        <v>1.803901530133174</v>
      </c>
      <c r="E143" s="232">
        <v>0.64070310041578937</v>
      </c>
      <c r="F143" s="232">
        <v>0.62082211444461644</v>
      </c>
      <c r="G143" s="232">
        <v>0.53733807864313976</v>
      </c>
      <c r="H143" s="232">
        <v>0.37049772248297219</v>
      </c>
      <c r="I143" s="232">
        <v>0.40397813001132249</v>
      </c>
      <c r="J143" s="232">
        <v>0.2193659519706693</v>
      </c>
      <c r="K143" s="232">
        <v>0.23936512842078361</v>
      </c>
      <c r="L143" s="232">
        <v>0.22138378151037241</v>
      </c>
      <c r="M143" s="232">
        <v>0.1205386200745535</v>
      </c>
      <c r="N143" s="232">
        <v>8.8349773531929451E-2</v>
      </c>
      <c r="O143" s="232">
        <v>4.004534719236872E-2</v>
      </c>
      <c r="P143" s="232">
        <v>8.5844691618724628E-2</v>
      </c>
      <c r="Q143" s="232">
        <v>9.4083763697141859E-2</v>
      </c>
      <c r="R143" s="232">
        <v>0.17716862759980001</v>
      </c>
      <c r="S143" s="232">
        <v>4.2557139379201192E-2</v>
      </c>
      <c r="T143" s="232">
        <v>7.9680584241489674E-2</v>
      </c>
      <c r="U143" s="232">
        <v>8.1163391329326318E-2</v>
      </c>
      <c r="V143" s="232">
        <v>8.2899866084342771E-2</v>
      </c>
      <c r="W143" s="232">
        <v>7.9231376296946973E-2</v>
      </c>
      <c r="DA143" s="71" t="s">
        <v>921</v>
      </c>
    </row>
    <row r="144" spans="1:105" ht="12" customHeight="1" x14ac:dyDescent="0.25">
      <c r="A144" s="59" t="s">
        <v>160</v>
      </c>
      <c r="B144" s="232">
        <v>5.2285006622989307</v>
      </c>
      <c r="C144" s="232">
        <v>4.4464034756797153</v>
      </c>
      <c r="D144" s="232">
        <v>3.9082087763056892</v>
      </c>
      <c r="E144" s="232">
        <v>3.824862630300788</v>
      </c>
      <c r="F144" s="232">
        <v>3.5888595889210739</v>
      </c>
      <c r="G144" s="232">
        <v>3.1268100147691542</v>
      </c>
      <c r="H144" s="232">
        <v>2.5442306415712128</v>
      </c>
      <c r="I144" s="232">
        <v>2.191648294157003</v>
      </c>
      <c r="J144" s="232">
        <v>2.5123455150224712</v>
      </c>
      <c r="K144" s="232">
        <v>2.0243365961318518</v>
      </c>
      <c r="L144" s="232">
        <v>1.9326841474336309</v>
      </c>
      <c r="M144" s="232">
        <v>1.228255957605026</v>
      </c>
      <c r="N144" s="232">
        <v>1.060836498900958</v>
      </c>
      <c r="O144" s="232">
        <v>1.4425701535773761</v>
      </c>
      <c r="P144" s="232">
        <v>0.71321029227686561</v>
      </c>
      <c r="Q144" s="232">
        <v>0.77994355282192107</v>
      </c>
      <c r="R144" s="232">
        <v>0.88343242670984767</v>
      </c>
      <c r="S144" s="232">
        <v>0.74544311940283603</v>
      </c>
      <c r="T144" s="232">
        <v>0.69774595127901506</v>
      </c>
      <c r="U144" s="232">
        <v>0.52113736379675535</v>
      </c>
      <c r="V144" s="232">
        <v>0.67743727169059897</v>
      </c>
      <c r="W144" s="232">
        <v>0.46289836741204232</v>
      </c>
      <c r="DA144" s="71" t="s">
        <v>922</v>
      </c>
    </row>
    <row r="145" spans="1:105" ht="12" customHeight="1" x14ac:dyDescent="0.25">
      <c r="A145" s="59" t="s">
        <v>162</v>
      </c>
      <c r="B145" s="232">
        <v>40.740437184560733</v>
      </c>
      <c r="C145" s="232">
        <v>41.254519225348929</v>
      </c>
      <c r="D145" s="232">
        <v>41.248221134497413</v>
      </c>
      <c r="E145" s="232">
        <v>40.359089437913411</v>
      </c>
      <c r="F145" s="232">
        <v>40.205164354867719</v>
      </c>
      <c r="G145" s="232">
        <v>40.36040645056076</v>
      </c>
      <c r="H145" s="232">
        <v>35.782672651699123</v>
      </c>
      <c r="I145" s="232">
        <v>33.428574042948007</v>
      </c>
      <c r="J145" s="232">
        <v>34.090842328578887</v>
      </c>
      <c r="K145" s="232">
        <v>31.37506613228231</v>
      </c>
      <c r="L145" s="232">
        <v>34.314591722445918</v>
      </c>
      <c r="M145" s="232">
        <v>24.386124875923251</v>
      </c>
      <c r="N145" s="232">
        <v>26.680329882013329</v>
      </c>
      <c r="O145" s="232">
        <v>23.814087818448829</v>
      </c>
      <c r="P145" s="232">
        <v>26.049778505453869</v>
      </c>
      <c r="Q145" s="232">
        <v>31.117629378333781</v>
      </c>
      <c r="R145" s="232">
        <v>31.81710793209518</v>
      </c>
      <c r="S145" s="232">
        <v>30.62086090286153</v>
      </c>
      <c r="T145" s="232">
        <v>29.63488062671593</v>
      </c>
      <c r="U145" s="232">
        <v>29.632139346589199</v>
      </c>
      <c r="V145" s="232">
        <v>27.040747457564851</v>
      </c>
      <c r="W145" s="232">
        <v>28.033942068184128</v>
      </c>
      <c r="DA145" s="71" t="s">
        <v>923</v>
      </c>
    </row>
    <row r="146" spans="1:105" ht="12" customHeight="1" x14ac:dyDescent="0.25">
      <c r="A146" s="60" t="s">
        <v>631</v>
      </c>
      <c r="B146" s="264">
        <v>323.54161481212901</v>
      </c>
      <c r="C146" s="264">
        <v>328.2983305075544</v>
      </c>
      <c r="D146" s="264">
        <v>324.61589664910889</v>
      </c>
      <c r="E146" s="264">
        <v>380.78696612690248</v>
      </c>
      <c r="F146" s="264">
        <v>377.26716138751812</v>
      </c>
      <c r="G146" s="264">
        <v>363.26763442308072</v>
      </c>
      <c r="H146" s="264">
        <v>236.65349553820391</v>
      </c>
      <c r="I146" s="264">
        <v>233.75461359418139</v>
      </c>
      <c r="J146" s="264">
        <v>305.48504829974547</v>
      </c>
      <c r="K146" s="264">
        <v>243.81908571166511</v>
      </c>
      <c r="L146" s="264">
        <v>222.9063899055744</v>
      </c>
      <c r="M146" s="264">
        <v>172.6243415016925</v>
      </c>
      <c r="N146" s="264">
        <v>170.5732588987224</v>
      </c>
      <c r="O146" s="264">
        <v>153.6409899972825</v>
      </c>
      <c r="P146" s="264">
        <v>166.12175727473769</v>
      </c>
      <c r="Q146" s="264">
        <v>217.3605198038174</v>
      </c>
      <c r="R146" s="264">
        <v>215.03220873118121</v>
      </c>
      <c r="S146" s="264">
        <v>206.9983360589878</v>
      </c>
      <c r="T146" s="264">
        <v>188.44852496249791</v>
      </c>
      <c r="U146" s="264">
        <v>184.58158917258331</v>
      </c>
      <c r="V146" s="264">
        <v>198.3425893033664</v>
      </c>
      <c r="W146" s="264">
        <v>183.30772450469669</v>
      </c>
      <c r="DA146" s="72" t="s">
        <v>924</v>
      </c>
    </row>
    <row r="147" spans="1:105" ht="12" customHeight="1" x14ac:dyDescent="0.25">
      <c r="A147" s="64" t="s">
        <v>30</v>
      </c>
      <c r="B147" s="231">
        <v>77.363917340280182</v>
      </c>
      <c r="C147" s="231">
        <v>80.298627434752618</v>
      </c>
      <c r="D147" s="231">
        <v>78.876106444442243</v>
      </c>
      <c r="E147" s="231">
        <v>59.680486020407862</v>
      </c>
      <c r="F147" s="231">
        <v>54.720338771256259</v>
      </c>
      <c r="G147" s="231">
        <v>50.29107095138739</v>
      </c>
      <c r="H147" s="231">
        <v>17.52425991446578</v>
      </c>
      <c r="I147" s="231">
        <v>19.385309304307661</v>
      </c>
      <c r="J147" s="231">
        <v>15.736051029555099</v>
      </c>
      <c r="K147" s="231">
        <v>13.79377092976789</v>
      </c>
      <c r="L147" s="231">
        <v>12.91339336577478</v>
      </c>
      <c r="M147" s="231">
        <v>13.022650478895381</v>
      </c>
      <c r="N147" s="231">
        <v>14.20160074095501</v>
      </c>
      <c r="O147" s="231">
        <v>13.88074172357315</v>
      </c>
      <c r="P147" s="231">
        <v>14.55071185249284</v>
      </c>
      <c r="Q147" s="231">
        <v>16.759719995134681</v>
      </c>
      <c r="R147" s="231">
        <v>14.90633358756768</v>
      </c>
      <c r="S147" s="231">
        <v>15.01965417315434</v>
      </c>
      <c r="T147" s="231">
        <v>14.040845021468259</v>
      </c>
      <c r="U147" s="231">
        <v>12.82432750947212</v>
      </c>
      <c r="V147" s="231">
        <v>13.561820550572341</v>
      </c>
      <c r="W147" s="231">
        <v>15.487859073015921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9.2870450979307115</v>
      </c>
      <c r="C149" s="231">
        <v>9.50590092541103</v>
      </c>
      <c r="D149" s="231">
        <v>8.893779162924659</v>
      </c>
      <c r="E149" s="231">
        <v>2.545710744411164</v>
      </c>
      <c r="F149" s="231">
        <v>2.4455405154570351</v>
      </c>
      <c r="G149" s="231">
        <v>2.1194748407456379</v>
      </c>
      <c r="H149" s="231">
        <v>1.8932562717045089</v>
      </c>
      <c r="I149" s="231">
        <v>2.1626064890414769</v>
      </c>
      <c r="J149" s="231">
        <v>1.0124921377980249</v>
      </c>
      <c r="K149" s="231">
        <v>0.96101889983875499</v>
      </c>
      <c r="L149" s="231">
        <v>0.91931685209009195</v>
      </c>
      <c r="M149" s="231">
        <v>0.59648584414291372</v>
      </c>
      <c r="N149" s="231">
        <v>0.43662601782747928</v>
      </c>
      <c r="O149" s="231">
        <v>0.19878132789251299</v>
      </c>
      <c r="P149" s="231">
        <v>0.42858372781073062</v>
      </c>
      <c r="Q149" s="231">
        <v>0.46963950731165199</v>
      </c>
      <c r="R149" s="231">
        <v>0.86619177289491867</v>
      </c>
      <c r="S149" s="231">
        <v>0.22030615592726799</v>
      </c>
      <c r="T149" s="231">
        <v>0.4114256971331956</v>
      </c>
      <c r="U149" s="231">
        <v>0.41715904400415887</v>
      </c>
      <c r="V149" s="231">
        <v>0.41077445705103871</v>
      </c>
      <c r="W149" s="231">
        <v>0.4107841230163049</v>
      </c>
      <c r="DA149" s="73" t="s">
        <v>927</v>
      </c>
    </row>
    <row r="150" spans="1:105" ht="12" customHeight="1" x14ac:dyDescent="0.25">
      <c r="A150" s="64" t="s">
        <v>160</v>
      </c>
      <c r="B150" s="231">
        <v>25.56056578609056</v>
      </c>
      <c r="C150" s="231">
        <v>21.919443660740239</v>
      </c>
      <c r="D150" s="231">
        <v>19.26864920198873</v>
      </c>
      <c r="E150" s="231">
        <v>15.197357227605989</v>
      </c>
      <c r="F150" s="231">
        <v>14.137224375205371</v>
      </c>
      <c r="G150" s="231">
        <v>12.333380829494519</v>
      </c>
      <c r="H150" s="231">
        <v>13.00110723093275</v>
      </c>
      <c r="I150" s="231">
        <v>11.732498545175639</v>
      </c>
      <c r="J150" s="231">
        <v>11.595829063447789</v>
      </c>
      <c r="K150" s="231">
        <v>8.1274400383754735</v>
      </c>
      <c r="L150" s="231">
        <v>8.0256516280523602</v>
      </c>
      <c r="M150" s="231">
        <v>6.078029524831611</v>
      </c>
      <c r="N150" s="231">
        <v>5.2426712323577673</v>
      </c>
      <c r="O150" s="231">
        <v>7.1607822334191971</v>
      </c>
      <c r="P150" s="231">
        <v>3.560736488338974</v>
      </c>
      <c r="Q150" s="231">
        <v>3.89325736433431</v>
      </c>
      <c r="R150" s="231">
        <v>4.3191727016884514</v>
      </c>
      <c r="S150" s="231">
        <v>3.858946124990998</v>
      </c>
      <c r="T150" s="231">
        <v>3.6027674390137792</v>
      </c>
      <c r="U150" s="231">
        <v>2.6785125771075462</v>
      </c>
      <c r="V150" s="231">
        <v>3.3567476114101948</v>
      </c>
      <c r="W150" s="231">
        <v>2.3999494744402452</v>
      </c>
      <c r="DA150" s="73" t="s">
        <v>928</v>
      </c>
    </row>
    <row r="151" spans="1:105" ht="12" customHeight="1" x14ac:dyDescent="0.25">
      <c r="A151" s="64" t="s">
        <v>70</v>
      </c>
      <c r="B151" s="231">
        <v>10.77393760163185</v>
      </c>
      <c r="C151" s="231">
        <v>12.034330683134529</v>
      </c>
      <c r="D151" s="231">
        <v>13.09943000262729</v>
      </c>
      <c r="E151" s="231">
        <v>1.41831563594631</v>
      </c>
      <c r="F151" s="231">
        <v>7.9261367831515628</v>
      </c>
      <c r="G151" s="231">
        <v>7.0969198003045797</v>
      </c>
      <c r="H151" s="231">
        <v>7.7991509800621062</v>
      </c>
      <c r="I151" s="231">
        <v>7.3433502642040009</v>
      </c>
      <c r="J151" s="231">
        <v>8.7233767890307146</v>
      </c>
      <c r="K151" s="231">
        <v>6.3937160099062122</v>
      </c>
      <c r="L151" s="231">
        <v>6.1093616478867423</v>
      </c>
      <c r="M151" s="231">
        <v>1.0944156317190179</v>
      </c>
      <c r="N151" s="231">
        <v>3.854670644899624</v>
      </c>
      <c r="O151" s="231">
        <v>3.2846154959969049</v>
      </c>
      <c r="P151" s="231">
        <v>5.6822493265342091</v>
      </c>
      <c r="Q151" s="231">
        <v>7.972234174346112</v>
      </c>
      <c r="R151" s="231">
        <v>6.6516020645018834</v>
      </c>
      <c r="S151" s="231">
        <v>6.5024783931212076</v>
      </c>
      <c r="T151" s="231">
        <v>3.8831361542509799</v>
      </c>
      <c r="U151" s="231">
        <v>4.1824216035727684</v>
      </c>
      <c r="V151" s="231">
        <v>4.845195358442397</v>
      </c>
      <c r="W151" s="231">
        <v>6.2924410995703299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138.14257484948351</v>
      </c>
      <c r="F152" s="231">
        <v>137.6398859240781</v>
      </c>
      <c r="G152" s="231">
        <v>130.27922120774971</v>
      </c>
      <c r="H152" s="231">
        <v>11.7061868193174</v>
      </c>
      <c r="I152" s="231">
        <v>12.352769819120351</v>
      </c>
      <c r="J152" s="231">
        <v>99.423706287108772</v>
      </c>
      <c r="K152" s="231">
        <v>76.240272825714953</v>
      </c>
      <c r="L152" s="231">
        <v>41.136208784440853</v>
      </c>
      <c r="M152" s="231">
        <v>24.571857265838879</v>
      </c>
      <c r="N152" s="231">
        <v>8.0220444121065704</v>
      </c>
      <c r="O152" s="231">
        <v>5.3808391740070158</v>
      </c>
      <c r="P152" s="231">
        <v>5.0238769086727526</v>
      </c>
      <c r="Q152" s="231">
        <v>25.00558903703832</v>
      </c>
      <c r="R152" s="231">
        <v>24.597124012297801</v>
      </c>
      <c r="S152" s="231">
        <v>14.94634869178403</v>
      </c>
      <c r="T152" s="231">
        <v>6.3744390536373308</v>
      </c>
      <c r="U152" s="231">
        <v>5.7129890735714879</v>
      </c>
      <c r="V152" s="231">
        <v>35.091616594203508</v>
      </c>
      <c r="W152" s="231">
        <v>7.1495927911791064</v>
      </c>
      <c r="DA152" s="73" t="s">
        <v>930</v>
      </c>
    </row>
    <row r="153" spans="1:105" ht="12" customHeight="1" x14ac:dyDescent="0.25">
      <c r="A153" s="64" t="s">
        <v>162</v>
      </c>
      <c r="B153" s="231">
        <v>199.16773317423321</v>
      </c>
      <c r="C153" s="231">
        <v>203.37248179501421</v>
      </c>
      <c r="D153" s="231">
        <v>203.36618352256659</v>
      </c>
      <c r="E153" s="231">
        <v>160.35909230043021</v>
      </c>
      <c r="F153" s="231">
        <v>158.37605663966639</v>
      </c>
      <c r="G153" s="231">
        <v>159.1974762894902</v>
      </c>
      <c r="H153" s="231">
        <v>182.85070408035321</v>
      </c>
      <c r="I153" s="231">
        <v>178.9523881965012</v>
      </c>
      <c r="J153" s="231">
        <v>157.3476171599016</v>
      </c>
      <c r="K153" s="231">
        <v>125.9666841855487</v>
      </c>
      <c r="L153" s="231">
        <v>142.49455053941119</v>
      </c>
      <c r="M153" s="231">
        <v>120.67483660417599</v>
      </c>
      <c r="N153" s="231">
        <v>131.85462423960749</v>
      </c>
      <c r="O153" s="231">
        <v>118.2108866820433</v>
      </c>
      <c r="P153" s="231">
        <v>130.05476483156269</v>
      </c>
      <c r="Q153" s="231">
        <v>155.3303944875158</v>
      </c>
      <c r="R153" s="231">
        <v>155.556418207089</v>
      </c>
      <c r="S153" s="231">
        <v>158.5154513461008</v>
      </c>
      <c r="T153" s="231">
        <v>153.01784666078001</v>
      </c>
      <c r="U153" s="231">
        <v>152.30160690876309</v>
      </c>
      <c r="V153" s="231">
        <v>133.9887370123671</v>
      </c>
      <c r="W153" s="231">
        <v>145.34517567900261</v>
      </c>
      <c r="DA153" s="73" t="s">
        <v>931</v>
      </c>
    </row>
    <row r="154" spans="1:105" ht="12" customHeight="1" x14ac:dyDescent="0.25">
      <c r="A154" s="64" t="s">
        <v>36</v>
      </c>
      <c r="B154" s="231">
        <v>1.3884158119624119</v>
      </c>
      <c r="C154" s="231">
        <v>1.167546008501839</v>
      </c>
      <c r="D154" s="231">
        <v>1.1117483145593929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3.4434293486175589</v>
      </c>
      <c r="F155" s="231">
        <v>2.0219783787033578</v>
      </c>
      <c r="G155" s="231">
        <v>1.950090503908728</v>
      </c>
      <c r="H155" s="231">
        <v>1.8788302413681639</v>
      </c>
      <c r="I155" s="231">
        <v>1.8256909758309829</v>
      </c>
      <c r="J155" s="231">
        <v>11.645975832903551</v>
      </c>
      <c r="K155" s="231">
        <v>12.33618282251312</v>
      </c>
      <c r="L155" s="231">
        <v>11.30790708791837</v>
      </c>
      <c r="M155" s="231">
        <v>6.5860661520887076</v>
      </c>
      <c r="N155" s="231">
        <v>6.961021610968408</v>
      </c>
      <c r="O155" s="231">
        <v>5.5243433603504446</v>
      </c>
      <c r="P155" s="231">
        <v>6.8208341393254326</v>
      </c>
      <c r="Q155" s="231">
        <v>7.9296852381365373</v>
      </c>
      <c r="R155" s="231">
        <v>8.1353663851414897</v>
      </c>
      <c r="S155" s="231">
        <v>7.9351511739091194</v>
      </c>
      <c r="T155" s="231">
        <v>7.1180649362143509</v>
      </c>
      <c r="U155" s="231">
        <v>6.4645724560920028</v>
      </c>
      <c r="V155" s="231">
        <v>7.0876977193198183</v>
      </c>
      <c r="W155" s="231">
        <v>6.2219222644722194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699.93999999999994</v>
      </c>
      <c r="C158" s="281">
        <v>698.76</v>
      </c>
      <c r="D158" s="281">
        <v>734.93000000000006</v>
      </c>
      <c r="E158" s="281">
        <v>745.36</v>
      </c>
      <c r="F158" s="281">
        <v>734.64</v>
      </c>
      <c r="G158" s="281">
        <v>650.54999999999995</v>
      </c>
      <c r="H158" s="281">
        <v>659.36</v>
      </c>
      <c r="I158" s="281">
        <v>652.75</v>
      </c>
      <c r="J158" s="281">
        <v>590.89</v>
      </c>
      <c r="K158" s="281">
        <v>346.52500000000009</v>
      </c>
      <c r="L158" s="281">
        <v>371.65599999999989</v>
      </c>
      <c r="M158" s="281">
        <v>384.86300000000011</v>
      </c>
      <c r="N158" s="281">
        <v>382.6587199999999</v>
      </c>
      <c r="O158" s="281">
        <v>366.98266999999998</v>
      </c>
      <c r="P158" s="281">
        <v>370.56155000000012</v>
      </c>
      <c r="Q158" s="281">
        <v>376.12623000000002</v>
      </c>
      <c r="R158" s="281">
        <v>364.89884000000012</v>
      </c>
      <c r="S158" s="281">
        <v>379.70212000000009</v>
      </c>
      <c r="T158" s="281">
        <v>372.74265999999989</v>
      </c>
      <c r="U158" s="281">
        <v>375.52138000000002</v>
      </c>
      <c r="V158" s="281">
        <v>357.88742000000002</v>
      </c>
      <c r="W158" s="281">
        <v>353.53656000000012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0.99999999999999967</v>
      </c>
      <c r="C162" s="234">
        <f t="shared" si="5"/>
        <v>1.0000000000000002</v>
      </c>
      <c r="D162" s="234">
        <f t="shared" si="5"/>
        <v>1</v>
      </c>
      <c r="E162" s="234">
        <f t="shared" si="5"/>
        <v>1</v>
      </c>
      <c r="F162" s="234">
        <f t="shared" si="5"/>
        <v>1</v>
      </c>
      <c r="G162" s="234">
        <f t="shared" si="5"/>
        <v>1</v>
      </c>
      <c r="H162" s="234">
        <f t="shared" si="5"/>
        <v>1</v>
      </c>
      <c r="I162" s="234">
        <f t="shared" si="5"/>
        <v>0.99999999999999978</v>
      </c>
      <c r="J162" s="234">
        <f t="shared" si="5"/>
        <v>0.99999999999999978</v>
      </c>
      <c r="K162" s="234">
        <f t="shared" si="5"/>
        <v>0.99999999999999978</v>
      </c>
      <c r="L162" s="234">
        <f t="shared" si="5"/>
        <v>1</v>
      </c>
      <c r="M162" s="234">
        <f t="shared" si="5"/>
        <v>1.0000000000000002</v>
      </c>
      <c r="N162" s="234">
        <f t="shared" si="5"/>
        <v>0.99999999999999989</v>
      </c>
      <c r="O162" s="234">
        <f t="shared" si="5"/>
        <v>0.99999999999999978</v>
      </c>
      <c r="P162" s="234">
        <f t="shared" si="5"/>
        <v>0.99999999999999989</v>
      </c>
      <c r="Q162" s="234">
        <f t="shared" si="5"/>
        <v>1</v>
      </c>
      <c r="R162" s="234">
        <f t="shared" si="5"/>
        <v>1</v>
      </c>
      <c r="S162" s="234">
        <f t="shared" si="5"/>
        <v>0.99999999999999978</v>
      </c>
      <c r="T162" s="234">
        <f t="shared" si="5"/>
        <v>1</v>
      </c>
      <c r="U162" s="234">
        <f t="shared" si="5"/>
        <v>0.99999999999999989</v>
      </c>
      <c r="V162" s="234">
        <f t="shared" si="5"/>
        <v>1</v>
      </c>
      <c r="W162" s="234">
        <f t="shared" si="5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1.2048084939080806E-3</v>
      </c>
      <c r="C167" s="302">
        <f t="shared" si="10"/>
        <v>1.1845358977132514E-3</v>
      </c>
      <c r="D167" s="302">
        <f t="shared" si="10"/>
        <v>1.1825191651469577E-3</v>
      </c>
      <c r="E167" s="302">
        <f t="shared" si="10"/>
        <v>1.0249716722981821E-3</v>
      </c>
      <c r="F167" s="302">
        <f t="shared" si="10"/>
        <v>1.0204628737859177E-3</v>
      </c>
      <c r="G167" s="302">
        <f t="shared" si="10"/>
        <v>1.046850481522265E-3</v>
      </c>
      <c r="H167" s="302">
        <f t="shared" si="10"/>
        <v>1.3288658689239762E-3</v>
      </c>
      <c r="I167" s="302">
        <f t="shared" si="10"/>
        <v>1.2681097607013215E-3</v>
      </c>
      <c r="J167" s="302">
        <f t="shared" si="10"/>
        <v>1.0447002287356571E-3</v>
      </c>
      <c r="K167" s="302">
        <f t="shared" si="10"/>
        <v>1.1649084175502859E-3</v>
      </c>
      <c r="L167" s="302">
        <f t="shared" si="10"/>
        <v>1.3324175859060544E-3</v>
      </c>
      <c r="M167" s="302">
        <f t="shared" si="10"/>
        <v>1.2467307877122443E-3</v>
      </c>
      <c r="N167" s="302">
        <f t="shared" si="10"/>
        <v>1.3344918549885029E-3</v>
      </c>
      <c r="O167" s="302">
        <f t="shared" si="10"/>
        <v>1.345593886809266E-3</v>
      </c>
      <c r="P167" s="302">
        <f t="shared" si="10"/>
        <v>1.3218598076818609E-3</v>
      </c>
      <c r="Q167" s="302">
        <f t="shared" si="10"/>
        <v>1.2279351996100313E-3</v>
      </c>
      <c r="R167" s="302">
        <f t="shared" si="10"/>
        <v>1.2646424873630716E-3</v>
      </c>
      <c r="S167" s="302">
        <f t="shared" si="10"/>
        <v>1.2606282840168376E-3</v>
      </c>
      <c r="T167" s="302">
        <f t="shared" si="10"/>
        <v>1.2578435552407119E-3</v>
      </c>
      <c r="U167" s="302">
        <f t="shared" si="10"/>
        <v>1.2852704525354915E-3</v>
      </c>
      <c r="V167" s="302">
        <f t="shared" si="10"/>
        <v>1.1365658187069262E-3</v>
      </c>
      <c r="W167" s="302">
        <f t="shared" si="10"/>
        <v>1.2303533772158473E-3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0.78151731199002628</v>
      </c>
      <c r="C168" s="303">
        <f t="shared" si="11"/>
        <v>0.78422064187024731</v>
      </c>
      <c r="D168" s="303">
        <f t="shared" si="11"/>
        <v>0.78409409464097513</v>
      </c>
      <c r="E168" s="303">
        <f t="shared" si="11"/>
        <v>0.8218348483335669</v>
      </c>
      <c r="F168" s="303">
        <f t="shared" si="11"/>
        <v>0.81804828285890163</v>
      </c>
      <c r="G168" s="303">
        <f t="shared" si="11"/>
        <v>0.8141891636205113</v>
      </c>
      <c r="H168" s="303">
        <f t="shared" si="11"/>
        <v>0.7647231034584846</v>
      </c>
      <c r="I168" s="303">
        <f t="shared" si="11"/>
        <v>0.77528211930409074</v>
      </c>
      <c r="J168" s="303">
        <f t="shared" si="11"/>
        <v>0.81379758058573448</v>
      </c>
      <c r="K168" s="303">
        <f t="shared" si="11"/>
        <v>0.7931712336233161</v>
      </c>
      <c r="L168" s="303">
        <f t="shared" si="11"/>
        <v>0.76459000890680218</v>
      </c>
      <c r="M168" s="303">
        <f t="shared" si="11"/>
        <v>0.78450565503839675</v>
      </c>
      <c r="N168" s="303">
        <f t="shared" si="11"/>
        <v>0.76652879551719411</v>
      </c>
      <c r="O168" s="303">
        <f t="shared" si="11"/>
        <v>0.76512107031443433</v>
      </c>
      <c r="P168" s="303">
        <f t="shared" si="11"/>
        <v>0.76648779574217629</v>
      </c>
      <c r="Q168" s="303">
        <f t="shared" si="11"/>
        <v>0.78180700779764112</v>
      </c>
      <c r="R168" s="303">
        <f t="shared" si="11"/>
        <v>0.77629783940933228</v>
      </c>
      <c r="S168" s="303">
        <f t="shared" si="11"/>
        <v>0.77773210913249058</v>
      </c>
      <c r="T168" s="303">
        <f t="shared" si="11"/>
        <v>0.76886200608247057</v>
      </c>
      <c r="U168" s="303">
        <f t="shared" si="11"/>
        <v>0.76593044982336089</v>
      </c>
      <c r="V168" s="303">
        <f t="shared" si="11"/>
        <v>0.79170946479883697</v>
      </c>
      <c r="W168" s="303">
        <f t="shared" si="11"/>
        <v>0.77280935876826973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0.21727787951606536</v>
      </c>
      <c r="C169" s="237">
        <f t="shared" si="12"/>
        <v>0.21459482223203957</v>
      </c>
      <c r="D169" s="237">
        <f t="shared" si="12"/>
        <v>0.2147233861938779</v>
      </c>
      <c r="E169" s="237">
        <f t="shared" si="12"/>
        <v>0.17714017999413484</v>
      </c>
      <c r="F169" s="237">
        <f t="shared" si="12"/>
        <v>0.18093125426731246</v>
      </c>
      <c r="G169" s="237">
        <f t="shared" si="12"/>
        <v>0.18476398589796639</v>
      </c>
      <c r="H169" s="237">
        <f t="shared" si="12"/>
        <v>0.2339480306725914</v>
      </c>
      <c r="I169" s="237">
        <f t="shared" si="12"/>
        <v>0.22344977093520771</v>
      </c>
      <c r="J169" s="237">
        <f t="shared" si="12"/>
        <v>0.18515771918552965</v>
      </c>
      <c r="K169" s="237">
        <f t="shared" si="12"/>
        <v>0.20566385795913347</v>
      </c>
      <c r="L169" s="237">
        <f t="shared" si="12"/>
        <v>0.23407757350729178</v>
      </c>
      <c r="M169" s="237">
        <f t="shared" si="12"/>
        <v>0.21424761417389132</v>
      </c>
      <c r="N169" s="237">
        <f t="shared" si="12"/>
        <v>0.23213671262781735</v>
      </c>
      <c r="O169" s="237">
        <f t="shared" si="12"/>
        <v>0.23353333579875621</v>
      </c>
      <c r="P169" s="237">
        <f t="shared" si="12"/>
        <v>0.23219034445014178</v>
      </c>
      <c r="Q169" s="237">
        <f t="shared" si="12"/>
        <v>0.21696505700274893</v>
      </c>
      <c r="R169" s="237">
        <f t="shared" si="12"/>
        <v>0.22243751810330464</v>
      </c>
      <c r="S169" s="237">
        <f t="shared" si="12"/>
        <v>0.2210072625834924</v>
      </c>
      <c r="T169" s="237">
        <f t="shared" si="12"/>
        <v>0.22988015036228882</v>
      </c>
      <c r="U169" s="237">
        <f t="shared" si="12"/>
        <v>0.23278427972410351</v>
      </c>
      <c r="V169" s="237">
        <f t="shared" si="12"/>
        <v>0.20715396938245609</v>
      </c>
      <c r="W169" s="237">
        <f t="shared" si="12"/>
        <v>0.22596028785451439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1</v>
      </c>
      <c r="E171" s="234">
        <f t="shared" si="13"/>
        <v>1</v>
      </c>
      <c r="F171" s="234">
        <f t="shared" si="13"/>
        <v>1</v>
      </c>
      <c r="G171" s="234">
        <f t="shared" si="13"/>
        <v>1</v>
      </c>
      <c r="H171" s="234">
        <f t="shared" si="13"/>
        <v>1</v>
      </c>
      <c r="I171" s="234">
        <f t="shared" si="13"/>
        <v>1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1</v>
      </c>
      <c r="O171" s="234">
        <f t="shared" si="13"/>
        <v>1</v>
      </c>
      <c r="P171" s="234">
        <f t="shared" si="13"/>
        <v>0.99999999999999989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1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1.6880201711643439E-3</v>
      </c>
      <c r="C176" s="302">
        <f t="shared" si="18"/>
        <v>1.6443589949184292E-3</v>
      </c>
      <c r="D176" s="302">
        <f t="shared" si="18"/>
        <v>1.5987569126673146E-3</v>
      </c>
      <c r="E176" s="302">
        <f t="shared" si="18"/>
        <v>1.6832830307285168E-3</v>
      </c>
      <c r="F176" s="302">
        <f t="shared" si="18"/>
        <v>1.5830714635754074E-3</v>
      </c>
      <c r="G176" s="302">
        <f t="shared" si="18"/>
        <v>1.6799880983343163E-3</v>
      </c>
      <c r="H176" s="302">
        <f t="shared" si="18"/>
        <v>1.4356820362885448E-3</v>
      </c>
      <c r="I176" s="302">
        <f t="shared" si="18"/>
        <v>1.3675866256247535E-3</v>
      </c>
      <c r="J176" s="302">
        <f t="shared" si="18"/>
        <v>1.4444459547960466E-3</v>
      </c>
      <c r="K176" s="302">
        <f t="shared" si="18"/>
        <v>1.4881796330360735E-3</v>
      </c>
      <c r="L176" s="302">
        <f t="shared" si="18"/>
        <v>1.5457986013763692E-3</v>
      </c>
      <c r="M176" s="302">
        <f t="shared" si="18"/>
        <v>1.3220733933193935E-3</v>
      </c>
      <c r="N176" s="302">
        <f t="shared" si="18"/>
        <v>1.4695838517405017E-3</v>
      </c>
      <c r="O176" s="302">
        <f t="shared" si="18"/>
        <v>1.3818256727116433E-3</v>
      </c>
      <c r="P176" s="302">
        <f t="shared" si="18"/>
        <v>1.4258357233279473E-3</v>
      </c>
      <c r="Q176" s="302">
        <f t="shared" si="18"/>
        <v>1.3677490067981674E-3</v>
      </c>
      <c r="R176" s="302">
        <f t="shared" si="18"/>
        <v>1.4358581027967344E-3</v>
      </c>
      <c r="S176" s="302">
        <f t="shared" si="18"/>
        <v>1.4026079632063434E-3</v>
      </c>
      <c r="T176" s="302">
        <f t="shared" si="18"/>
        <v>1.3907355105038045E-3</v>
      </c>
      <c r="U176" s="302">
        <f t="shared" si="18"/>
        <v>1.3644516756143458E-3</v>
      </c>
      <c r="V176" s="302">
        <f t="shared" si="18"/>
        <v>1.2899709591721877E-3</v>
      </c>
      <c r="W176" s="302">
        <f t="shared" si="18"/>
        <v>1.3421665718002141E-3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9.5810212162884142E-2</v>
      </c>
      <c r="C178" s="303">
        <f t="shared" si="20"/>
        <v>9.3757134825478053E-2</v>
      </c>
      <c r="D178" s="303">
        <f t="shared" si="20"/>
        <v>9.1367190532742656E-2</v>
      </c>
      <c r="E178" s="303">
        <f t="shared" si="20"/>
        <v>9.1558578326306705E-2</v>
      </c>
      <c r="F178" s="303">
        <f t="shared" si="20"/>
        <v>8.8339224341156611E-2</v>
      </c>
      <c r="G178" s="303">
        <f t="shared" si="20"/>
        <v>9.3320175509487874E-2</v>
      </c>
      <c r="H178" s="303">
        <f t="shared" si="20"/>
        <v>7.9548718824159245E-2</v>
      </c>
      <c r="I178" s="303">
        <f t="shared" si="20"/>
        <v>7.5842840449125717E-2</v>
      </c>
      <c r="J178" s="303">
        <f t="shared" si="20"/>
        <v>8.057273502662135E-2</v>
      </c>
      <c r="K178" s="303">
        <f t="shared" si="20"/>
        <v>8.2690996908515849E-2</v>
      </c>
      <c r="L178" s="303">
        <f t="shared" si="20"/>
        <v>8.5469081558248325E-2</v>
      </c>
      <c r="M178" s="303">
        <f t="shared" si="20"/>
        <v>7.1504858487885348E-2</v>
      </c>
      <c r="N178" s="303">
        <f t="shared" si="20"/>
        <v>8.0456095017957599E-2</v>
      </c>
      <c r="O178" s="303">
        <f t="shared" si="20"/>
        <v>7.5478769408782023E-2</v>
      </c>
      <c r="P178" s="303">
        <f t="shared" si="20"/>
        <v>7.8825171794063745E-2</v>
      </c>
      <c r="Q178" s="303">
        <f t="shared" si="20"/>
        <v>7.6060194271151432E-2</v>
      </c>
      <c r="R178" s="303">
        <f t="shared" si="20"/>
        <v>7.9485602757138604E-2</v>
      </c>
      <c r="S178" s="303">
        <f t="shared" si="20"/>
        <v>7.7391359371942456E-2</v>
      </c>
      <c r="T178" s="303">
        <f t="shared" si="20"/>
        <v>7.9993751370563068E-2</v>
      </c>
      <c r="U178" s="303">
        <f t="shared" si="20"/>
        <v>7.7777496543248267E-2</v>
      </c>
      <c r="V178" s="303">
        <f t="shared" si="20"/>
        <v>7.3997198556550819E-2</v>
      </c>
      <c r="W178" s="303">
        <f t="shared" si="20"/>
        <v>7.7579209139453265E-2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9.5810212162884142E-2</v>
      </c>
      <c r="C179" s="304">
        <f t="shared" si="21"/>
        <v>9.3757134825478053E-2</v>
      </c>
      <c r="D179" s="304">
        <f t="shared" si="21"/>
        <v>9.1367190532742656E-2</v>
      </c>
      <c r="E179" s="304">
        <f t="shared" si="21"/>
        <v>9.1558578326306705E-2</v>
      </c>
      <c r="F179" s="304">
        <f t="shared" si="21"/>
        <v>8.8339224341156611E-2</v>
      </c>
      <c r="G179" s="304">
        <f t="shared" si="21"/>
        <v>9.3320175509487874E-2</v>
      </c>
      <c r="H179" s="304">
        <f t="shared" si="21"/>
        <v>7.9548718824159245E-2</v>
      </c>
      <c r="I179" s="304">
        <f t="shared" si="21"/>
        <v>7.5842840449125717E-2</v>
      </c>
      <c r="J179" s="304">
        <f t="shared" si="21"/>
        <v>8.057273502662135E-2</v>
      </c>
      <c r="K179" s="304">
        <f t="shared" si="21"/>
        <v>8.2690996908515849E-2</v>
      </c>
      <c r="L179" s="304">
        <f t="shared" si="21"/>
        <v>8.5469081558248325E-2</v>
      </c>
      <c r="M179" s="304">
        <f t="shared" si="21"/>
        <v>7.1504858487885348E-2</v>
      </c>
      <c r="N179" s="304">
        <f t="shared" si="21"/>
        <v>8.0456095017957599E-2</v>
      </c>
      <c r="O179" s="304">
        <f t="shared" si="21"/>
        <v>7.5478769408782023E-2</v>
      </c>
      <c r="P179" s="304">
        <f t="shared" si="21"/>
        <v>7.8825171794063745E-2</v>
      </c>
      <c r="Q179" s="304">
        <f t="shared" si="21"/>
        <v>7.6060194271151432E-2</v>
      </c>
      <c r="R179" s="304">
        <f t="shared" si="21"/>
        <v>7.9485602757138604E-2</v>
      </c>
      <c r="S179" s="304">
        <f t="shared" si="21"/>
        <v>7.7391359371942456E-2</v>
      </c>
      <c r="T179" s="304">
        <f t="shared" si="21"/>
        <v>7.9993751370563068E-2</v>
      </c>
      <c r="U179" s="304">
        <f t="shared" si="21"/>
        <v>7.7777496543248267E-2</v>
      </c>
      <c r="V179" s="304">
        <f t="shared" si="21"/>
        <v>7.3997198556550819E-2</v>
      </c>
      <c r="W179" s="304">
        <f t="shared" si="21"/>
        <v>7.7579209139453265E-2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6.5701230365721855E-2</v>
      </c>
      <c r="C181" s="303">
        <f t="shared" si="23"/>
        <v>6.5125179028103761E-2</v>
      </c>
      <c r="D181" s="303">
        <f t="shared" si="23"/>
        <v>6.3397275184934529E-2</v>
      </c>
      <c r="E181" s="303">
        <f t="shared" si="23"/>
        <v>7.7509344933381602E-2</v>
      </c>
      <c r="F181" s="303">
        <f t="shared" si="23"/>
        <v>7.3000423805341608E-2</v>
      </c>
      <c r="G181" s="303">
        <f t="shared" si="23"/>
        <v>7.5506023229651983E-2</v>
      </c>
      <c r="H181" s="303">
        <f t="shared" si="23"/>
        <v>5.1061185810411865E-2</v>
      </c>
      <c r="I181" s="303">
        <f t="shared" si="23"/>
        <v>5.1009328119934576E-2</v>
      </c>
      <c r="J181" s="303">
        <f t="shared" si="23"/>
        <v>6.5223136947095126E-2</v>
      </c>
      <c r="K181" s="303">
        <f t="shared" si="23"/>
        <v>6.0458229304430955E-2</v>
      </c>
      <c r="L181" s="303">
        <f t="shared" si="23"/>
        <v>5.4808265877635945E-2</v>
      </c>
      <c r="M181" s="303">
        <f t="shared" si="23"/>
        <v>5.064339000847929E-2</v>
      </c>
      <c r="N181" s="303">
        <f t="shared" si="23"/>
        <v>5.2281579290736631E-2</v>
      </c>
      <c r="O181" s="303">
        <f t="shared" si="23"/>
        <v>4.8737376953888072E-2</v>
      </c>
      <c r="P181" s="303">
        <f t="shared" si="23"/>
        <v>5.0921732747071007E-2</v>
      </c>
      <c r="Q181" s="303">
        <f t="shared" si="23"/>
        <v>5.2644781845690693E-2</v>
      </c>
      <c r="R181" s="303">
        <f t="shared" si="23"/>
        <v>5.3670034963629022E-2</v>
      </c>
      <c r="S181" s="303">
        <f t="shared" si="23"/>
        <v>5.2662516668367125E-2</v>
      </c>
      <c r="T181" s="303">
        <f t="shared" si="23"/>
        <v>5.2469395120071718E-2</v>
      </c>
      <c r="U181" s="303">
        <f t="shared" si="23"/>
        <v>5.0390017423401177E-2</v>
      </c>
      <c r="V181" s="303">
        <f t="shared" si="23"/>
        <v>5.3797972173386353E-2</v>
      </c>
      <c r="W181" s="303">
        <f t="shared" si="23"/>
        <v>5.1682137059072639E-2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1.3406373669715366E-2</v>
      </c>
      <c r="C182" s="304">
        <f t="shared" si="24"/>
        <v>1.3131871695707179E-2</v>
      </c>
      <c r="D182" s="304">
        <f t="shared" si="24"/>
        <v>1.2767827086809912E-2</v>
      </c>
      <c r="E182" s="304">
        <f t="shared" si="24"/>
        <v>1.3049300821047684E-2</v>
      </c>
      <c r="F182" s="304">
        <f t="shared" si="24"/>
        <v>1.2390601346356814E-2</v>
      </c>
      <c r="G182" s="304">
        <f t="shared" si="24"/>
        <v>1.3102712847320579E-2</v>
      </c>
      <c r="H182" s="304">
        <f t="shared" si="24"/>
        <v>1.1602547539046515E-2</v>
      </c>
      <c r="I182" s="304">
        <f t="shared" si="24"/>
        <v>1.1077560931808013E-2</v>
      </c>
      <c r="J182" s="304">
        <f t="shared" si="24"/>
        <v>1.1484485395034062E-2</v>
      </c>
      <c r="K182" s="304">
        <f t="shared" si="24"/>
        <v>1.2064254817493352E-2</v>
      </c>
      <c r="L182" s="304">
        <f t="shared" si="24"/>
        <v>1.2443780452430556E-2</v>
      </c>
      <c r="M182" s="304">
        <f t="shared" si="24"/>
        <v>1.0911454458633039E-2</v>
      </c>
      <c r="N182" s="304">
        <f t="shared" si="24"/>
        <v>1.1966484892363743E-2</v>
      </c>
      <c r="O182" s="304">
        <f t="shared" si="24"/>
        <v>1.1211558192112416E-2</v>
      </c>
      <c r="P182" s="304">
        <f t="shared" si="24"/>
        <v>1.1435099945406039E-2</v>
      </c>
      <c r="Q182" s="304">
        <f t="shared" si="24"/>
        <v>1.1054555760518883E-2</v>
      </c>
      <c r="R182" s="304">
        <f t="shared" si="24"/>
        <v>1.1574804126999934E-2</v>
      </c>
      <c r="S182" s="304">
        <f t="shared" si="24"/>
        <v>1.1334929952720086E-2</v>
      </c>
      <c r="T182" s="304">
        <f t="shared" si="24"/>
        <v>1.1869297438415383E-2</v>
      </c>
      <c r="U182" s="304">
        <f t="shared" si="24"/>
        <v>1.1555873669975486E-2</v>
      </c>
      <c r="V182" s="304">
        <f t="shared" si="24"/>
        <v>1.0882692969597098E-2</v>
      </c>
      <c r="W182" s="304">
        <f t="shared" si="24"/>
        <v>1.1418807285252771E-2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5.2294856696006482E-2</v>
      </c>
      <c r="C183" s="304">
        <f t="shared" si="25"/>
        <v>5.1993307332396571E-2</v>
      </c>
      <c r="D183" s="304">
        <f t="shared" si="25"/>
        <v>5.0629448098124606E-2</v>
      </c>
      <c r="E183" s="304">
        <f t="shared" si="25"/>
        <v>6.4460044112333928E-2</v>
      </c>
      <c r="F183" s="304">
        <f t="shared" si="25"/>
        <v>6.0609822458984802E-2</v>
      </c>
      <c r="G183" s="304">
        <f t="shared" si="25"/>
        <v>6.2403310382331406E-2</v>
      </c>
      <c r="H183" s="304">
        <f t="shared" si="25"/>
        <v>3.9458638271365344E-2</v>
      </c>
      <c r="I183" s="304">
        <f t="shared" si="25"/>
        <v>3.9931767188126556E-2</v>
      </c>
      <c r="J183" s="304">
        <f t="shared" si="25"/>
        <v>5.3738651552061055E-2</v>
      </c>
      <c r="K183" s="304">
        <f t="shared" si="25"/>
        <v>4.8393974486937601E-2</v>
      </c>
      <c r="L183" s="304">
        <f t="shared" si="25"/>
        <v>4.2364485425205385E-2</v>
      </c>
      <c r="M183" s="304">
        <f t="shared" si="25"/>
        <v>3.9731935549846248E-2</v>
      </c>
      <c r="N183" s="304">
        <f t="shared" si="25"/>
        <v>4.0315094398372879E-2</v>
      </c>
      <c r="O183" s="304">
        <f t="shared" si="25"/>
        <v>3.7525818761775652E-2</v>
      </c>
      <c r="P183" s="304">
        <f t="shared" si="25"/>
        <v>3.9486632801664964E-2</v>
      </c>
      <c r="Q183" s="304">
        <f t="shared" si="25"/>
        <v>4.1590226085171808E-2</v>
      </c>
      <c r="R183" s="304">
        <f t="shared" si="25"/>
        <v>4.209523083662909E-2</v>
      </c>
      <c r="S183" s="304">
        <f t="shared" si="25"/>
        <v>4.1327586715647041E-2</v>
      </c>
      <c r="T183" s="304">
        <f t="shared" si="25"/>
        <v>4.060009768165633E-2</v>
      </c>
      <c r="U183" s="304">
        <f t="shared" si="25"/>
        <v>3.8834143753425684E-2</v>
      </c>
      <c r="V183" s="304">
        <f t="shared" si="25"/>
        <v>4.291527920378925E-2</v>
      </c>
      <c r="W183" s="304">
        <f t="shared" si="25"/>
        <v>4.0263329773819863E-2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0.83680053730022963</v>
      </c>
      <c r="C185" s="312">
        <f t="shared" si="27"/>
        <v>0.8394733271514998</v>
      </c>
      <c r="D185" s="312">
        <f t="shared" si="27"/>
        <v>0.84363677736965559</v>
      </c>
      <c r="E185" s="312">
        <f t="shared" si="27"/>
        <v>0.82924879370958315</v>
      </c>
      <c r="F185" s="312">
        <f t="shared" si="27"/>
        <v>0.83707728038992646</v>
      </c>
      <c r="G185" s="312">
        <f t="shared" si="27"/>
        <v>0.82949381316252591</v>
      </c>
      <c r="H185" s="312">
        <f t="shared" si="27"/>
        <v>0.86795441332914036</v>
      </c>
      <c r="I185" s="312">
        <f t="shared" si="27"/>
        <v>0.87178024480531491</v>
      </c>
      <c r="J185" s="312">
        <f t="shared" si="27"/>
        <v>0.85275968207148756</v>
      </c>
      <c r="K185" s="312">
        <f t="shared" si="27"/>
        <v>0.85536259415401716</v>
      </c>
      <c r="L185" s="312">
        <f t="shared" si="27"/>
        <v>0.85817685396273935</v>
      </c>
      <c r="M185" s="312">
        <f t="shared" si="27"/>
        <v>0.87652967811031601</v>
      </c>
      <c r="N185" s="312">
        <f t="shared" si="27"/>
        <v>0.86579274183956534</v>
      </c>
      <c r="O185" s="312">
        <f t="shared" si="27"/>
        <v>0.8744020279646183</v>
      </c>
      <c r="P185" s="312">
        <f t="shared" si="27"/>
        <v>0.86882725973553721</v>
      </c>
      <c r="Q185" s="312">
        <f t="shared" si="27"/>
        <v>0.86992727487635968</v>
      </c>
      <c r="R185" s="312">
        <f t="shared" si="27"/>
        <v>0.86540850417643567</v>
      </c>
      <c r="S185" s="312">
        <f t="shared" si="27"/>
        <v>0.86854351599648416</v>
      </c>
      <c r="T185" s="312">
        <f t="shared" si="27"/>
        <v>0.86614611799886143</v>
      </c>
      <c r="U185" s="312">
        <f t="shared" si="27"/>
        <v>0.87046803435773623</v>
      </c>
      <c r="V185" s="312">
        <f t="shared" si="27"/>
        <v>0.87091485831089066</v>
      </c>
      <c r="W185" s="312">
        <f t="shared" si="27"/>
        <v>0.86939648722967389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0.99999999999999978</v>
      </c>
      <c r="C187" s="234">
        <f t="shared" si="28"/>
        <v>1</v>
      </c>
      <c r="D187" s="234">
        <f t="shared" si="28"/>
        <v>0.99999999999999978</v>
      </c>
      <c r="E187" s="234">
        <f t="shared" si="28"/>
        <v>0.99999999999999956</v>
      </c>
      <c r="F187" s="234">
        <f t="shared" si="28"/>
        <v>0.99999999999999989</v>
      </c>
      <c r="G187" s="234">
        <f t="shared" si="28"/>
        <v>0.99999999999999978</v>
      </c>
      <c r="H187" s="234">
        <f t="shared" si="28"/>
        <v>0.99999999999999989</v>
      </c>
      <c r="I187" s="234">
        <f t="shared" si="28"/>
        <v>1</v>
      </c>
      <c r="J187" s="234">
        <f t="shared" si="28"/>
        <v>1.0000000000000004</v>
      </c>
      <c r="K187" s="234">
        <f t="shared" si="28"/>
        <v>0.99999999999999956</v>
      </c>
      <c r="L187" s="234">
        <f t="shared" si="28"/>
        <v>1.0000000000000002</v>
      </c>
      <c r="M187" s="234">
        <f t="shared" si="28"/>
        <v>1</v>
      </c>
      <c r="N187" s="234">
        <f t="shared" si="28"/>
        <v>0.99999999999999956</v>
      </c>
      <c r="O187" s="234">
        <f t="shared" si="28"/>
        <v>0.99999999999999978</v>
      </c>
      <c r="P187" s="234">
        <f t="shared" si="28"/>
        <v>1</v>
      </c>
      <c r="Q187" s="234">
        <f t="shared" si="28"/>
        <v>0.99999999999999967</v>
      </c>
      <c r="R187" s="234">
        <f t="shared" si="28"/>
        <v>0.99999999999999978</v>
      </c>
      <c r="S187" s="234">
        <f t="shared" si="28"/>
        <v>0.99999999999999989</v>
      </c>
      <c r="T187" s="234">
        <f t="shared" si="28"/>
        <v>1</v>
      </c>
      <c r="U187" s="234">
        <f t="shared" si="28"/>
        <v>1</v>
      </c>
      <c r="V187" s="234">
        <f t="shared" si="28"/>
        <v>1.0000000000000004</v>
      </c>
      <c r="W187" s="234">
        <f t="shared" si="28"/>
        <v>0.99999999999999978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2.0307850800363467E-3</v>
      </c>
      <c r="C192" s="302">
        <f t="shared" si="33"/>
        <v>2.0108186055298721E-3</v>
      </c>
      <c r="D192" s="302">
        <f t="shared" si="33"/>
        <v>2.0074995639760289E-3</v>
      </c>
      <c r="E192" s="302">
        <f t="shared" si="33"/>
        <v>1.9072204402374976E-3</v>
      </c>
      <c r="F192" s="302">
        <f t="shared" si="33"/>
        <v>1.8841740197482817E-3</v>
      </c>
      <c r="G192" s="302">
        <f t="shared" si="33"/>
        <v>1.9131103613808814E-3</v>
      </c>
      <c r="H192" s="302">
        <f t="shared" si="33"/>
        <v>2.1539946718588301E-3</v>
      </c>
      <c r="I192" s="302">
        <f t="shared" si="33"/>
        <v>2.10764146753251E-3</v>
      </c>
      <c r="J192" s="302">
        <f t="shared" si="33"/>
        <v>1.9111441050703099E-3</v>
      </c>
      <c r="K192" s="302">
        <f t="shared" si="33"/>
        <v>2.0207864305999221E-3</v>
      </c>
      <c r="L192" s="302">
        <f t="shared" si="33"/>
        <v>2.1553587510300515E-3</v>
      </c>
      <c r="M192" s="302">
        <f t="shared" si="33"/>
        <v>2.1163001219956898E-3</v>
      </c>
      <c r="N192" s="302">
        <f t="shared" si="33"/>
        <v>2.1716409176721859E-3</v>
      </c>
      <c r="O192" s="302">
        <f t="shared" si="33"/>
        <v>2.1821546366123856E-3</v>
      </c>
      <c r="P192" s="302">
        <f t="shared" si="33"/>
        <v>2.1519246045940783E-3</v>
      </c>
      <c r="Q192" s="302">
        <f t="shared" si="33"/>
        <v>2.0742331377913625E-3</v>
      </c>
      <c r="R192" s="302">
        <f t="shared" si="33"/>
        <v>2.1062962243579577E-3</v>
      </c>
      <c r="S192" s="302">
        <f t="shared" si="33"/>
        <v>2.1077851830965605E-3</v>
      </c>
      <c r="T192" s="302">
        <f t="shared" si="33"/>
        <v>2.0572934216360715E-3</v>
      </c>
      <c r="U192" s="302">
        <f t="shared" si="33"/>
        <v>2.0881218093489764E-3</v>
      </c>
      <c r="V192" s="302">
        <f t="shared" si="33"/>
        <v>1.9654469841992456E-3</v>
      </c>
      <c r="W192" s="302">
        <f t="shared" si="33"/>
        <v>2.0340317110810122E-3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0.1854969392254768</v>
      </c>
      <c r="C193" s="303">
        <f t="shared" si="34"/>
        <v>0.1845096978820778</v>
      </c>
      <c r="D193" s="303">
        <f t="shared" si="34"/>
        <v>0.18462984678583969</v>
      </c>
      <c r="E193" s="303">
        <f t="shared" si="34"/>
        <v>0.16694806964611189</v>
      </c>
      <c r="F193" s="303">
        <f t="shared" si="34"/>
        <v>0.16920480292665921</v>
      </c>
      <c r="G193" s="303">
        <f t="shared" si="34"/>
        <v>0.17102042437322959</v>
      </c>
      <c r="H193" s="303">
        <f t="shared" si="34"/>
        <v>0.19206939209766571</v>
      </c>
      <c r="I193" s="303">
        <f t="shared" si="34"/>
        <v>0.18810272776261788</v>
      </c>
      <c r="J193" s="303">
        <f t="shared" si="34"/>
        <v>0.17156111423796999</v>
      </c>
      <c r="K193" s="303">
        <f t="shared" si="34"/>
        <v>0.18070156014149574</v>
      </c>
      <c r="L193" s="303">
        <f t="shared" si="34"/>
        <v>0.191784854883505</v>
      </c>
      <c r="M193" s="303">
        <f t="shared" si="34"/>
        <v>0.18420264301909581</v>
      </c>
      <c r="N193" s="303">
        <f t="shared" si="34"/>
        <v>0.19133358497521949</v>
      </c>
      <c r="O193" s="303">
        <f t="shared" si="34"/>
        <v>0.1918207969910565</v>
      </c>
      <c r="P193" s="303">
        <f t="shared" si="34"/>
        <v>0.19145252554669065</v>
      </c>
      <c r="Q193" s="303">
        <f t="shared" si="34"/>
        <v>0.18562958961086884</v>
      </c>
      <c r="R193" s="303">
        <f t="shared" si="34"/>
        <v>0.18764414245343122</v>
      </c>
      <c r="S193" s="303">
        <f t="shared" si="34"/>
        <v>0.18716349057412454</v>
      </c>
      <c r="T193" s="303">
        <f t="shared" si="34"/>
        <v>0.19043482509844181</v>
      </c>
      <c r="U193" s="303">
        <f t="shared" si="34"/>
        <v>0.19155356747033159</v>
      </c>
      <c r="V193" s="303">
        <f t="shared" si="34"/>
        <v>0.18144094229450014</v>
      </c>
      <c r="W193" s="303">
        <f t="shared" si="34"/>
        <v>0.18920615641134297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0.1854969392254768</v>
      </c>
      <c r="C194" s="304">
        <f t="shared" si="35"/>
        <v>0.1845096978820778</v>
      </c>
      <c r="D194" s="304">
        <f t="shared" si="35"/>
        <v>0.18462984678583969</v>
      </c>
      <c r="E194" s="304">
        <f t="shared" si="35"/>
        <v>0.16694806964611189</v>
      </c>
      <c r="F194" s="304">
        <f t="shared" si="35"/>
        <v>0.16920480292665921</v>
      </c>
      <c r="G194" s="304">
        <f t="shared" si="35"/>
        <v>0.17102042437322959</v>
      </c>
      <c r="H194" s="304">
        <f t="shared" si="35"/>
        <v>0.19206939209766571</v>
      </c>
      <c r="I194" s="304">
        <f t="shared" si="35"/>
        <v>0.18810272776261788</v>
      </c>
      <c r="J194" s="304">
        <f t="shared" si="35"/>
        <v>0.17156111423796999</v>
      </c>
      <c r="K194" s="304">
        <f t="shared" si="35"/>
        <v>0.18070156014149574</v>
      </c>
      <c r="L194" s="304">
        <f t="shared" si="35"/>
        <v>0.191784854883505</v>
      </c>
      <c r="M194" s="304">
        <f t="shared" si="35"/>
        <v>0.18420264301909581</v>
      </c>
      <c r="N194" s="304">
        <f t="shared" si="35"/>
        <v>0.19133358497521949</v>
      </c>
      <c r="O194" s="304">
        <f t="shared" si="35"/>
        <v>0.1918207969910565</v>
      </c>
      <c r="P194" s="304">
        <f t="shared" si="35"/>
        <v>0.19145252554669065</v>
      </c>
      <c r="Q194" s="304">
        <f t="shared" si="35"/>
        <v>0.18562958961086884</v>
      </c>
      <c r="R194" s="304">
        <f t="shared" si="35"/>
        <v>0.18764414245343122</v>
      </c>
      <c r="S194" s="304">
        <f t="shared" si="35"/>
        <v>0.18716349057412454</v>
      </c>
      <c r="T194" s="304">
        <f t="shared" si="35"/>
        <v>0.19043482509844181</v>
      </c>
      <c r="U194" s="304">
        <f t="shared" si="35"/>
        <v>0.19155356747033159</v>
      </c>
      <c r="V194" s="304">
        <f t="shared" si="35"/>
        <v>0.18144094229450014</v>
      </c>
      <c r="W194" s="304">
        <f t="shared" si="35"/>
        <v>0.18920615641134297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0.35577018457279902</v>
      </c>
      <c r="C196" s="303">
        <f t="shared" si="37"/>
        <v>0.35387672457057207</v>
      </c>
      <c r="D196" s="303">
        <f t="shared" si="37"/>
        <v>0.35410716178342344</v>
      </c>
      <c r="E196" s="303">
        <f t="shared" si="37"/>
        <v>0.32019474714821688</v>
      </c>
      <c r="F196" s="303">
        <f t="shared" si="37"/>
        <v>0.32452300409468854</v>
      </c>
      <c r="G196" s="303">
        <f t="shared" si="37"/>
        <v>0.32800523932648157</v>
      </c>
      <c r="H196" s="303">
        <f t="shared" si="37"/>
        <v>0.36837569052453012</v>
      </c>
      <c r="I196" s="303">
        <f t="shared" si="37"/>
        <v>0.36076790514267576</v>
      </c>
      <c r="J196" s="303">
        <f t="shared" si="37"/>
        <v>0.32904224475513422</v>
      </c>
      <c r="K196" s="303">
        <f t="shared" si="37"/>
        <v>0.34657298213416077</v>
      </c>
      <c r="L196" s="303">
        <f t="shared" si="37"/>
        <v>0.36782996800413459</v>
      </c>
      <c r="M196" s="303">
        <f t="shared" si="37"/>
        <v>0.35328781477112631</v>
      </c>
      <c r="N196" s="303">
        <f t="shared" si="37"/>
        <v>0.36696446381181069</v>
      </c>
      <c r="O196" s="303">
        <f t="shared" si="37"/>
        <v>0.36789890245820667</v>
      </c>
      <c r="P196" s="303">
        <f t="shared" si="37"/>
        <v>0.36719258352765172</v>
      </c>
      <c r="Q196" s="303">
        <f t="shared" si="37"/>
        <v>0.3560245987550037</v>
      </c>
      <c r="R196" s="303">
        <f t="shared" si="37"/>
        <v>0.35988837052192707</v>
      </c>
      <c r="S196" s="303">
        <f t="shared" si="37"/>
        <v>0.35896651375959882</v>
      </c>
      <c r="T196" s="303">
        <f t="shared" si="37"/>
        <v>0.36524070508790457</v>
      </c>
      <c r="U196" s="303">
        <f t="shared" si="37"/>
        <v>0.36738637488600745</v>
      </c>
      <c r="V196" s="303">
        <f t="shared" si="37"/>
        <v>0.34799106550600789</v>
      </c>
      <c r="W196" s="303">
        <f t="shared" si="37"/>
        <v>0.36288420428841334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0.35577018457279902</v>
      </c>
      <c r="C197" s="304">
        <f t="shared" si="38"/>
        <v>0.35387672457057207</v>
      </c>
      <c r="D197" s="304">
        <f t="shared" si="38"/>
        <v>0.35410716178342344</v>
      </c>
      <c r="E197" s="304">
        <f t="shared" si="38"/>
        <v>0.32019474714821688</v>
      </c>
      <c r="F197" s="304">
        <f t="shared" si="38"/>
        <v>0.32452300409468854</v>
      </c>
      <c r="G197" s="304">
        <f t="shared" si="38"/>
        <v>0.32800523932648157</v>
      </c>
      <c r="H197" s="304">
        <f t="shared" si="38"/>
        <v>0.36837569052453012</v>
      </c>
      <c r="I197" s="304">
        <f t="shared" si="38"/>
        <v>0.36076790514267576</v>
      </c>
      <c r="J197" s="304">
        <f t="shared" si="38"/>
        <v>0.32904224475513422</v>
      </c>
      <c r="K197" s="304">
        <f t="shared" si="38"/>
        <v>0.34657298213416077</v>
      </c>
      <c r="L197" s="304">
        <f t="shared" si="38"/>
        <v>0.36782996800413459</v>
      </c>
      <c r="M197" s="304">
        <f t="shared" si="38"/>
        <v>0.35328781477112631</v>
      </c>
      <c r="N197" s="304">
        <f t="shared" si="38"/>
        <v>0.36696446381181069</v>
      </c>
      <c r="O197" s="304">
        <f t="shared" si="38"/>
        <v>0.36789890245820667</v>
      </c>
      <c r="P197" s="304">
        <f t="shared" si="38"/>
        <v>0.36719258352765172</v>
      </c>
      <c r="Q197" s="304">
        <f t="shared" si="38"/>
        <v>0.3560245987550037</v>
      </c>
      <c r="R197" s="304">
        <f t="shared" si="38"/>
        <v>0.35988837052192707</v>
      </c>
      <c r="S197" s="304">
        <f t="shared" si="38"/>
        <v>0.35896651375959882</v>
      </c>
      <c r="T197" s="304">
        <f t="shared" si="38"/>
        <v>0.36524070508790457</v>
      </c>
      <c r="U197" s="304">
        <f t="shared" si="38"/>
        <v>0.36738637488600745</v>
      </c>
      <c r="V197" s="304">
        <f t="shared" si="38"/>
        <v>0.34799106550600789</v>
      </c>
      <c r="W197" s="304">
        <f t="shared" si="38"/>
        <v>0.36288420428841334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0.45670209112168758</v>
      </c>
      <c r="C199" s="303">
        <f t="shared" si="40"/>
        <v>0.45960275894182029</v>
      </c>
      <c r="D199" s="303">
        <f t="shared" si="40"/>
        <v>0.45925549186676073</v>
      </c>
      <c r="E199" s="303">
        <f t="shared" si="40"/>
        <v>0.51094996276543336</v>
      </c>
      <c r="F199" s="303">
        <f t="shared" si="40"/>
        <v>0.50438801895890384</v>
      </c>
      <c r="G199" s="303">
        <f t="shared" si="40"/>
        <v>0.49906122593890773</v>
      </c>
      <c r="H199" s="303">
        <f t="shared" si="40"/>
        <v>0.43740092270594533</v>
      </c>
      <c r="I199" s="303">
        <f t="shared" si="40"/>
        <v>0.44902172562717391</v>
      </c>
      <c r="J199" s="303">
        <f t="shared" si="40"/>
        <v>0.49748549690182575</v>
      </c>
      <c r="K199" s="303">
        <f t="shared" si="40"/>
        <v>0.47070467129374316</v>
      </c>
      <c r="L199" s="303">
        <f t="shared" si="40"/>
        <v>0.43822981836133074</v>
      </c>
      <c r="M199" s="303">
        <f t="shared" si="40"/>
        <v>0.46039324208778221</v>
      </c>
      <c r="N199" s="303">
        <f t="shared" si="40"/>
        <v>0.43953031029529716</v>
      </c>
      <c r="O199" s="303">
        <f t="shared" si="40"/>
        <v>0.43809814591412427</v>
      </c>
      <c r="P199" s="303">
        <f t="shared" si="40"/>
        <v>0.4392029663210637</v>
      </c>
      <c r="Q199" s="303">
        <f t="shared" si="40"/>
        <v>0.45627157849633571</v>
      </c>
      <c r="R199" s="303">
        <f t="shared" si="40"/>
        <v>0.45036119080028347</v>
      </c>
      <c r="S199" s="303">
        <f t="shared" si="40"/>
        <v>0.45176221048318005</v>
      </c>
      <c r="T199" s="303">
        <f t="shared" si="40"/>
        <v>0.44226717639201746</v>
      </c>
      <c r="U199" s="303">
        <f t="shared" si="40"/>
        <v>0.43897193583431193</v>
      </c>
      <c r="V199" s="303">
        <f t="shared" si="40"/>
        <v>0.46860254521529326</v>
      </c>
      <c r="W199" s="303">
        <f t="shared" si="40"/>
        <v>0.44587560758916256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9.2630782298928377E-2</v>
      </c>
      <c r="C200" s="304">
        <f t="shared" si="41"/>
        <v>9.1673058784481704E-2</v>
      </c>
      <c r="D200" s="304">
        <f t="shared" si="41"/>
        <v>9.1366016748342577E-2</v>
      </c>
      <c r="E200" s="304">
        <f t="shared" si="41"/>
        <v>8.8305200348258339E-2</v>
      </c>
      <c r="F200" s="304">
        <f t="shared" si="41"/>
        <v>8.6937843047483157E-2</v>
      </c>
      <c r="G200" s="304">
        <f t="shared" si="41"/>
        <v>8.7833305622341054E-2</v>
      </c>
      <c r="H200" s="304">
        <f t="shared" si="41"/>
        <v>9.4814933469491158E-2</v>
      </c>
      <c r="I200" s="304">
        <f t="shared" si="41"/>
        <v>9.2897460643182064E-2</v>
      </c>
      <c r="J200" s="304">
        <f t="shared" si="41"/>
        <v>8.6032671819228218E-2</v>
      </c>
      <c r="K200" s="304">
        <f t="shared" si="41"/>
        <v>9.0429914401225012E-2</v>
      </c>
      <c r="L200" s="304">
        <f t="shared" si="41"/>
        <v>9.6400161893594391E-2</v>
      </c>
      <c r="M200" s="304">
        <f t="shared" si="41"/>
        <v>9.23468541086475E-2</v>
      </c>
      <c r="N200" s="304">
        <f t="shared" si="41"/>
        <v>9.4781741729001903E-2</v>
      </c>
      <c r="O200" s="304">
        <f t="shared" si="41"/>
        <v>9.5169638948470248E-2</v>
      </c>
      <c r="P200" s="304">
        <f t="shared" si="41"/>
        <v>9.4338215556664981E-2</v>
      </c>
      <c r="Q200" s="304">
        <f t="shared" si="41"/>
        <v>9.1279375487253372E-2</v>
      </c>
      <c r="R200" s="304">
        <f t="shared" si="41"/>
        <v>9.302091595958957E-2</v>
      </c>
      <c r="S200" s="304">
        <f t="shared" si="41"/>
        <v>9.2367866048505345E-2</v>
      </c>
      <c r="T200" s="304">
        <f t="shared" si="41"/>
        <v>9.4715075787558528E-2</v>
      </c>
      <c r="U200" s="304">
        <f t="shared" si="41"/>
        <v>9.5055801923917341E-2</v>
      </c>
      <c r="V200" s="304">
        <f t="shared" si="41"/>
        <v>9.0217042596234101E-2</v>
      </c>
      <c r="W200" s="304">
        <f t="shared" si="41"/>
        <v>9.2772015753086634E-2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0.36407130882275923</v>
      </c>
      <c r="C201" s="304">
        <f t="shared" si="42"/>
        <v>0.36792970015733856</v>
      </c>
      <c r="D201" s="304">
        <f t="shared" si="42"/>
        <v>0.36788947511841813</v>
      </c>
      <c r="E201" s="304">
        <f t="shared" si="42"/>
        <v>0.42264476241717502</v>
      </c>
      <c r="F201" s="304">
        <f t="shared" si="42"/>
        <v>0.41745017591142064</v>
      </c>
      <c r="G201" s="304">
        <f t="shared" si="42"/>
        <v>0.41122792031656669</v>
      </c>
      <c r="H201" s="304">
        <f t="shared" si="42"/>
        <v>0.34258598923645411</v>
      </c>
      <c r="I201" s="304">
        <f t="shared" si="42"/>
        <v>0.3561242649839918</v>
      </c>
      <c r="J201" s="304">
        <f t="shared" si="42"/>
        <v>0.41145282508259756</v>
      </c>
      <c r="K201" s="304">
        <f t="shared" si="42"/>
        <v>0.38027475689251816</v>
      </c>
      <c r="L201" s="304">
        <f t="shared" si="42"/>
        <v>0.34182965646773628</v>
      </c>
      <c r="M201" s="304">
        <f t="shared" si="42"/>
        <v>0.36804638797913469</v>
      </c>
      <c r="N201" s="304">
        <f t="shared" si="42"/>
        <v>0.34474856856629527</v>
      </c>
      <c r="O201" s="304">
        <f t="shared" si="42"/>
        <v>0.34292850696565402</v>
      </c>
      <c r="P201" s="304">
        <f t="shared" si="42"/>
        <v>0.34486475076439871</v>
      </c>
      <c r="Q201" s="304">
        <f t="shared" si="42"/>
        <v>0.36499220300908231</v>
      </c>
      <c r="R201" s="304">
        <f t="shared" si="42"/>
        <v>0.35734027484069392</v>
      </c>
      <c r="S201" s="304">
        <f t="shared" si="42"/>
        <v>0.35939434443467466</v>
      </c>
      <c r="T201" s="304">
        <f t="shared" si="42"/>
        <v>0.3475521006044589</v>
      </c>
      <c r="U201" s="304">
        <f t="shared" si="42"/>
        <v>0.34391613391039461</v>
      </c>
      <c r="V201" s="304">
        <f t="shared" si="42"/>
        <v>0.37838550261905912</v>
      </c>
      <c r="W201" s="304">
        <f t="shared" si="42"/>
        <v>0.35310359183607593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0.99999999999999978</v>
      </c>
      <c r="C204" s="234">
        <f t="shared" si="44"/>
        <v>1</v>
      </c>
      <c r="D204" s="234">
        <f t="shared" si="44"/>
        <v>1</v>
      </c>
      <c r="E204" s="234">
        <f t="shared" si="44"/>
        <v>1</v>
      </c>
      <c r="F204" s="234">
        <f t="shared" si="44"/>
        <v>1</v>
      </c>
      <c r="G204" s="234">
        <f t="shared" si="44"/>
        <v>1</v>
      </c>
      <c r="H204" s="234">
        <f t="shared" si="44"/>
        <v>1</v>
      </c>
      <c r="I204" s="234">
        <f t="shared" si="44"/>
        <v>1</v>
      </c>
      <c r="J204" s="234">
        <f t="shared" si="44"/>
        <v>1</v>
      </c>
      <c r="K204" s="234">
        <f t="shared" si="44"/>
        <v>0.99999999999999989</v>
      </c>
      <c r="L204" s="234">
        <f t="shared" si="44"/>
        <v>0.99999999999999989</v>
      </c>
      <c r="M204" s="234">
        <f t="shared" si="44"/>
        <v>1</v>
      </c>
      <c r="N204" s="234">
        <f t="shared" si="44"/>
        <v>0.99999999999999989</v>
      </c>
      <c r="O204" s="234">
        <f t="shared" si="44"/>
        <v>0.99999999999999989</v>
      </c>
      <c r="P204" s="234">
        <f t="shared" si="44"/>
        <v>1</v>
      </c>
      <c r="Q204" s="234">
        <f t="shared" si="44"/>
        <v>1</v>
      </c>
      <c r="R204" s="234">
        <f t="shared" si="44"/>
        <v>1.0000000000000002</v>
      </c>
      <c r="S204" s="234">
        <f t="shared" si="44"/>
        <v>1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1.4908538707633086E-3</v>
      </c>
      <c r="C209" s="302">
        <f t="shared" si="49"/>
        <v>1.4775616560572333E-3</v>
      </c>
      <c r="D209" s="302">
        <f t="shared" si="49"/>
        <v>1.4513011953019147E-3</v>
      </c>
      <c r="E209" s="302">
        <f t="shared" si="49"/>
        <v>1.4335759561844754E-3</v>
      </c>
      <c r="F209" s="302">
        <f t="shared" si="49"/>
        <v>1.4267982557527724E-3</v>
      </c>
      <c r="G209" s="302">
        <f t="shared" si="49"/>
        <v>1.4905971803440886E-3</v>
      </c>
      <c r="H209" s="302">
        <f t="shared" si="49"/>
        <v>1.5662180454090705E-3</v>
      </c>
      <c r="I209" s="302">
        <f t="shared" si="49"/>
        <v>1.5178659947799301E-3</v>
      </c>
      <c r="J209" s="302">
        <f t="shared" si="49"/>
        <v>1.5263258944013863E-3</v>
      </c>
      <c r="K209" s="302">
        <f t="shared" si="49"/>
        <v>1.7418753146152292E-3</v>
      </c>
      <c r="L209" s="302">
        <f t="shared" si="49"/>
        <v>1.8024017625461125E-3</v>
      </c>
      <c r="M209" s="302">
        <f t="shared" si="49"/>
        <v>1.6275384055465145E-3</v>
      </c>
      <c r="N209" s="302">
        <f t="shared" si="49"/>
        <v>1.6757286935266287E-3</v>
      </c>
      <c r="O209" s="302">
        <f t="shared" si="49"/>
        <v>1.6523448666703293E-3</v>
      </c>
      <c r="P209" s="302">
        <f t="shared" si="49"/>
        <v>1.6610778233639746E-3</v>
      </c>
      <c r="Q209" s="302">
        <f t="shared" si="49"/>
        <v>1.704730063676796E-3</v>
      </c>
      <c r="R209" s="302">
        <f t="shared" si="49"/>
        <v>1.746659946532313E-3</v>
      </c>
      <c r="S209" s="302">
        <f t="shared" si="49"/>
        <v>1.7144926820724441E-3</v>
      </c>
      <c r="T209" s="302">
        <f t="shared" si="49"/>
        <v>1.6463497858419125E-3</v>
      </c>
      <c r="U209" s="302">
        <f t="shared" si="49"/>
        <v>1.6631598125689151E-3</v>
      </c>
      <c r="V209" s="302">
        <f t="shared" si="49"/>
        <v>1.6005051684438447E-3</v>
      </c>
      <c r="W209" s="302">
        <f t="shared" si="49"/>
        <v>1.6289360231827681E-3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0.41909734485531464</v>
      </c>
      <c r="C210" s="303">
        <f t="shared" si="50"/>
        <v>0.41987890353410767</v>
      </c>
      <c r="D210" s="303">
        <f t="shared" si="50"/>
        <v>0.41267141205161528</v>
      </c>
      <c r="E210" s="303">
        <f t="shared" si="50"/>
        <v>0.39051662167525414</v>
      </c>
      <c r="F210" s="303">
        <f t="shared" si="50"/>
        <v>0.39085546268112553</v>
      </c>
      <c r="G210" s="303">
        <f t="shared" si="50"/>
        <v>0.40076525631357407</v>
      </c>
      <c r="H210" s="303">
        <f t="shared" si="50"/>
        <v>0.36919944204972166</v>
      </c>
      <c r="I210" s="303">
        <f t="shared" si="50"/>
        <v>0.3615683668764596</v>
      </c>
      <c r="J210" s="303">
        <f t="shared" si="50"/>
        <v>0.36343088716437583</v>
      </c>
      <c r="K210" s="303">
        <f t="shared" si="50"/>
        <v>0.41518724645971888</v>
      </c>
      <c r="L210" s="303">
        <f t="shared" si="50"/>
        <v>0.42288551933550789</v>
      </c>
      <c r="M210" s="303">
        <f t="shared" si="50"/>
        <v>0.37926941669630715</v>
      </c>
      <c r="N210" s="303">
        <f t="shared" si="50"/>
        <v>0.39463237634675125</v>
      </c>
      <c r="O210" s="303">
        <f t="shared" si="50"/>
        <v>0.39013813637394923</v>
      </c>
      <c r="P210" s="303">
        <f t="shared" si="50"/>
        <v>0.39592644048709624</v>
      </c>
      <c r="Q210" s="303">
        <f t="shared" si="50"/>
        <v>0.40811211753837012</v>
      </c>
      <c r="R210" s="303">
        <f t="shared" si="50"/>
        <v>0.41280459811253889</v>
      </c>
      <c r="S210" s="303">
        <f t="shared" si="50"/>
        <v>0.40404255324796295</v>
      </c>
      <c r="T210" s="303">
        <f t="shared" si="50"/>
        <v>0.40381719601127747</v>
      </c>
      <c r="U210" s="303">
        <f t="shared" si="50"/>
        <v>0.40222971578394767</v>
      </c>
      <c r="V210" s="303">
        <f t="shared" si="50"/>
        <v>0.3940680696039045</v>
      </c>
      <c r="W210" s="303">
        <f t="shared" si="50"/>
        <v>0.40535136979811309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0.41909734485531464</v>
      </c>
      <c r="C211" s="304">
        <f t="shared" si="51"/>
        <v>0.41987890353410767</v>
      </c>
      <c r="D211" s="304">
        <f t="shared" si="51"/>
        <v>0.41267141205161528</v>
      </c>
      <c r="E211" s="304">
        <f t="shared" si="51"/>
        <v>0.39051662167525414</v>
      </c>
      <c r="F211" s="304">
        <f t="shared" si="51"/>
        <v>0.39085546268112553</v>
      </c>
      <c r="G211" s="304">
        <f t="shared" si="51"/>
        <v>0.40076525631357407</v>
      </c>
      <c r="H211" s="304">
        <f t="shared" si="51"/>
        <v>0.36919944204972166</v>
      </c>
      <c r="I211" s="304">
        <f t="shared" si="51"/>
        <v>0.3615683668764596</v>
      </c>
      <c r="J211" s="304">
        <f t="shared" si="51"/>
        <v>0.36343088716437583</v>
      </c>
      <c r="K211" s="304">
        <f t="shared" si="51"/>
        <v>0.41518724645971888</v>
      </c>
      <c r="L211" s="304">
        <f t="shared" si="51"/>
        <v>0.42288551933550789</v>
      </c>
      <c r="M211" s="304">
        <f t="shared" si="51"/>
        <v>0.37926941669630715</v>
      </c>
      <c r="N211" s="304">
        <f t="shared" si="51"/>
        <v>0.39463237634675125</v>
      </c>
      <c r="O211" s="304">
        <f t="shared" si="51"/>
        <v>0.39013813637394923</v>
      </c>
      <c r="P211" s="304">
        <f t="shared" si="51"/>
        <v>0.39592644048709624</v>
      </c>
      <c r="Q211" s="304">
        <f t="shared" si="51"/>
        <v>0.40811211753837012</v>
      </c>
      <c r="R211" s="304">
        <f t="shared" si="51"/>
        <v>0.41280459811253889</v>
      </c>
      <c r="S211" s="304">
        <f t="shared" si="51"/>
        <v>0.40404255324796295</v>
      </c>
      <c r="T211" s="304">
        <f t="shared" si="51"/>
        <v>0.40381719601127747</v>
      </c>
      <c r="U211" s="304">
        <f t="shared" si="51"/>
        <v>0.40222971578394767</v>
      </c>
      <c r="V211" s="304">
        <f t="shared" si="51"/>
        <v>0.3940680696039045</v>
      </c>
      <c r="W211" s="304">
        <f t="shared" si="51"/>
        <v>0.40535136979811309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0.17287371456306622</v>
      </c>
      <c r="C213" s="303">
        <f t="shared" si="53"/>
        <v>0.17211273966888802</v>
      </c>
      <c r="D213" s="303">
        <f t="shared" si="53"/>
        <v>0.16944357479554578</v>
      </c>
      <c r="E213" s="303">
        <f t="shared" si="53"/>
        <v>0.15930240058619743</v>
      </c>
      <c r="F213" s="303">
        <f t="shared" si="53"/>
        <v>0.16265796991680473</v>
      </c>
      <c r="G213" s="303">
        <f t="shared" si="53"/>
        <v>0.16915675836548696</v>
      </c>
      <c r="H213" s="303">
        <f t="shared" si="53"/>
        <v>0.17729107087572096</v>
      </c>
      <c r="I213" s="303">
        <f t="shared" si="53"/>
        <v>0.17197007985905</v>
      </c>
      <c r="J213" s="303">
        <f t="shared" si="53"/>
        <v>0.17393772995443241</v>
      </c>
      <c r="K213" s="303">
        <f t="shared" si="53"/>
        <v>0.19773322622184036</v>
      </c>
      <c r="L213" s="303">
        <f t="shared" si="53"/>
        <v>0.20359515894412819</v>
      </c>
      <c r="M213" s="303">
        <f t="shared" si="53"/>
        <v>0.17983364567010249</v>
      </c>
      <c r="N213" s="303">
        <f t="shared" si="53"/>
        <v>0.18742520810077262</v>
      </c>
      <c r="O213" s="303">
        <f t="shared" si="53"/>
        <v>0.1843877080552993</v>
      </c>
      <c r="P213" s="303">
        <f t="shared" si="53"/>
        <v>0.18760531205623346</v>
      </c>
      <c r="Q213" s="303">
        <f t="shared" si="53"/>
        <v>0.19367178672142898</v>
      </c>
      <c r="R213" s="303">
        <f t="shared" si="53"/>
        <v>0.19753544117395813</v>
      </c>
      <c r="S213" s="303">
        <f t="shared" si="53"/>
        <v>0.19326425070414707</v>
      </c>
      <c r="T213" s="303">
        <f t="shared" si="53"/>
        <v>0.19346096429704959</v>
      </c>
      <c r="U213" s="303">
        <f t="shared" si="53"/>
        <v>0.19368210672814087</v>
      </c>
      <c r="V213" s="303">
        <f t="shared" si="53"/>
        <v>0.18756514735547622</v>
      </c>
      <c r="W213" s="303">
        <f t="shared" si="53"/>
        <v>0.19235464329718355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0.17287371456306622</v>
      </c>
      <c r="C214" s="304">
        <f t="shared" si="54"/>
        <v>0.17211273966888802</v>
      </c>
      <c r="D214" s="304">
        <f t="shared" si="54"/>
        <v>0.16944357479554578</v>
      </c>
      <c r="E214" s="304">
        <f t="shared" si="54"/>
        <v>0.15930240058619743</v>
      </c>
      <c r="F214" s="304">
        <f t="shared" si="54"/>
        <v>0.16265796991680473</v>
      </c>
      <c r="G214" s="304">
        <f t="shared" si="54"/>
        <v>0.16915675836548696</v>
      </c>
      <c r="H214" s="304">
        <f t="shared" si="54"/>
        <v>0.17729107087572096</v>
      </c>
      <c r="I214" s="304">
        <f t="shared" si="54"/>
        <v>0.17197007985905</v>
      </c>
      <c r="J214" s="304">
        <f t="shared" si="54"/>
        <v>0.17393772995443241</v>
      </c>
      <c r="K214" s="304">
        <f t="shared" si="54"/>
        <v>0.19773322622184036</v>
      </c>
      <c r="L214" s="304">
        <f t="shared" si="54"/>
        <v>0.20359515894412819</v>
      </c>
      <c r="M214" s="304">
        <f t="shared" si="54"/>
        <v>0.17983364567010249</v>
      </c>
      <c r="N214" s="304">
        <f t="shared" si="54"/>
        <v>0.18742520810077262</v>
      </c>
      <c r="O214" s="304">
        <f t="shared" si="54"/>
        <v>0.1843877080552993</v>
      </c>
      <c r="P214" s="304">
        <f t="shared" si="54"/>
        <v>0.18760531205623346</v>
      </c>
      <c r="Q214" s="304">
        <f t="shared" si="54"/>
        <v>0.19367178672142898</v>
      </c>
      <c r="R214" s="304">
        <f t="shared" si="54"/>
        <v>0.19753544117395813</v>
      </c>
      <c r="S214" s="304">
        <f t="shared" si="54"/>
        <v>0.19326425070414707</v>
      </c>
      <c r="T214" s="304">
        <f t="shared" si="54"/>
        <v>0.19346096429704959</v>
      </c>
      <c r="U214" s="304">
        <f t="shared" si="54"/>
        <v>0.19368210672814087</v>
      </c>
      <c r="V214" s="304">
        <f t="shared" si="54"/>
        <v>0.18756514735547622</v>
      </c>
      <c r="W214" s="304">
        <f t="shared" si="54"/>
        <v>0.19235464329718355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0.14093655388502349</v>
      </c>
      <c r="C216" s="303">
        <f t="shared" si="56"/>
        <v>0.14220516869866051</v>
      </c>
      <c r="D216" s="303">
        <f t="shared" si="56"/>
        <v>0.13984274467737182</v>
      </c>
      <c r="E216" s="303">
        <f t="shared" si="56"/>
        <v>0.16310566861854511</v>
      </c>
      <c r="F216" s="303">
        <f t="shared" si="56"/>
        <v>0.16230227884490589</v>
      </c>
      <c r="G216" s="303">
        <f t="shared" si="56"/>
        <v>0.16501544114997654</v>
      </c>
      <c r="H216" s="303">
        <f t="shared" si="56"/>
        <v>0.133135266505924</v>
      </c>
      <c r="I216" s="303">
        <f t="shared" si="56"/>
        <v>0.13596535375921062</v>
      </c>
      <c r="J216" s="303">
        <f t="shared" si="56"/>
        <v>0.16913863260768547</v>
      </c>
      <c r="K216" s="303">
        <f t="shared" si="56"/>
        <v>0.17134278163681951</v>
      </c>
      <c r="L216" s="303">
        <f t="shared" si="56"/>
        <v>0.1527881941830149</v>
      </c>
      <c r="M216" s="303">
        <f t="shared" si="56"/>
        <v>0.1493995672394785</v>
      </c>
      <c r="N216" s="303">
        <f t="shared" si="56"/>
        <v>0.14213377850385164</v>
      </c>
      <c r="O216" s="303">
        <f t="shared" si="56"/>
        <v>0.13891714301311678</v>
      </c>
      <c r="P216" s="303">
        <f t="shared" si="56"/>
        <v>0.14204262505557375</v>
      </c>
      <c r="Q216" s="303">
        <f t="shared" si="56"/>
        <v>0.1580725585578015</v>
      </c>
      <c r="R216" s="303">
        <f t="shared" si="56"/>
        <v>0.15692914512657127</v>
      </c>
      <c r="S216" s="303">
        <f t="shared" si="56"/>
        <v>0.15465906458822209</v>
      </c>
      <c r="T216" s="303">
        <f t="shared" si="56"/>
        <v>0.14837592514940418</v>
      </c>
      <c r="U216" s="303">
        <f t="shared" si="56"/>
        <v>0.14643717816210591</v>
      </c>
      <c r="V216" s="303">
        <f t="shared" si="56"/>
        <v>0.16137677979770249</v>
      </c>
      <c r="W216" s="303">
        <f t="shared" si="56"/>
        <v>0.15014392581335034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1.8164389375141962E-2</v>
      </c>
      <c r="C217" s="304">
        <f t="shared" si="57"/>
        <v>1.8017090000157224E-2</v>
      </c>
      <c r="D217" s="304">
        <f t="shared" si="57"/>
        <v>1.7673524685406387E-2</v>
      </c>
      <c r="E217" s="304">
        <f t="shared" si="57"/>
        <v>1.7177997465436832E-2</v>
      </c>
      <c r="F217" s="304">
        <f t="shared" si="57"/>
        <v>1.709494501191005E-2</v>
      </c>
      <c r="G217" s="304">
        <f t="shared" si="57"/>
        <v>1.7836657530627398E-2</v>
      </c>
      <c r="H217" s="304">
        <f t="shared" si="57"/>
        <v>1.8710630187867776E-2</v>
      </c>
      <c r="I217" s="304">
        <f t="shared" si="57"/>
        <v>1.8155773934462049E-2</v>
      </c>
      <c r="J217" s="304">
        <f t="shared" si="57"/>
        <v>1.8194502137792827E-2</v>
      </c>
      <c r="K217" s="304">
        <f t="shared" si="57"/>
        <v>2.077346155927913E-2</v>
      </c>
      <c r="L217" s="304">
        <f t="shared" si="57"/>
        <v>2.1482330940960907E-2</v>
      </c>
      <c r="M217" s="304">
        <f t="shared" si="57"/>
        <v>1.9382940886120803E-2</v>
      </c>
      <c r="N217" s="304">
        <f t="shared" si="57"/>
        <v>1.9936789109453779E-2</v>
      </c>
      <c r="O217" s="304">
        <f t="shared" si="57"/>
        <v>1.9638935137833307E-2</v>
      </c>
      <c r="P217" s="304">
        <f t="shared" si="57"/>
        <v>1.9763005198909007E-2</v>
      </c>
      <c r="Q217" s="304">
        <f t="shared" si="57"/>
        <v>2.0280565011571799E-2</v>
      </c>
      <c r="R217" s="304">
        <f t="shared" si="57"/>
        <v>2.0811877203050284E-2</v>
      </c>
      <c r="S217" s="304">
        <f t="shared" si="57"/>
        <v>2.0375496812479445E-2</v>
      </c>
      <c r="T217" s="304">
        <f t="shared" si="57"/>
        <v>2.0617915811235336E-2</v>
      </c>
      <c r="U217" s="304">
        <f t="shared" si="57"/>
        <v>2.0610408388812521E-2</v>
      </c>
      <c r="V217" s="304">
        <f t="shared" si="57"/>
        <v>1.9838934379782867E-2</v>
      </c>
      <c r="W217" s="304">
        <f t="shared" si="57"/>
        <v>2.024941822238777E-2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0.12277216450988152</v>
      </c>
      <c r="C218" s="304">
        <f t="shared" si="58"/>
        <v>0.12418807869850329</v>
      </c>
      <c r="D218" s="304">
        <f t="shared" si="58"/>
        <v>0.12216921999196544</v>
      </c>
      <c r="E218" s="304">
        <f t="shared" si="58"/>
        <v>0.14592767115310828</v>
      </c>
      <c r="F218" s="304">
        <f t="shared" si="58"/>
        <v>0.14520733383299583</v>
      </c>
      <c r="G218" s="304">
        <f t="shared" si="58"/>
        <v>0.14717878361934914</v>
      </c>
      <c r="H218" s="304">
        <f t="shared" si="58"/>
        <v>0.1144246363180562</v>
      </c>
      <c r="I218" s="304">
        <f t="shared" si="58"/>
        <v>0.11780957982474856</v>
      </c>
      <c r="J218" s="304">
        <f t="shared" si="58"/>
        <v>0.15094413046989261</v>
      </c>
      <c r="K218" s="304">
        <f t="shared" si="58"/>
        <v>0.15056932007754037</v>
      </c>
      <c r="L218" s="304">
        <f t="shared" si="58"/>
        <v>0.13130586324205398</v>
      </c>
      <c r="M218" s="304">
        <f t="shared" si="58"/>
        <v>0.1300166263533577</v>
      </c>
      <c r="N218" s="304">
        <f t="shared" si="58"/>
        <v>0.12219698939439785</v>
      </c>
      <c r="O218" s="304">
        <f t="shared" si="58"/>
        <v>0.11927820787528347</v>
      </c>
      <c r="P218" s="304">
        <f t="shared" si="58"/>
        <v>0.12227961985666473</v>
      </c>
      <c r="Q218" s="304">
        <f t="shared" si="58"/>
        <v>0.1377919935462297</v>
      </c>
      <c r="R218" s="304">
        <f t="shared" si="58"/>
        <v>0.136117267923521</v>
      </c>
      <c r="S218" s="304">
        <f t="shared" si="58"/>
        <v>0.13428356777574266</v>
      </c>
      <c r="T218" s="304">
        <f t="shared" si="58"/>
        <v>0.12775800933816883</v>
      </c>
      <c r="U218" s="304">
        <f t="shared" si="58"/>
        <v>0.12582676977329338</v>
      </c>
      <c r="V218" s="304">
        <f t="shared" si="58"/>
        <v>0.14153784541791961</v>
      </c>
      <c r="W218" s="304">
        <f t="shared" si="58"/>
        <v>0.12989450759096258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0.26560153282583226</v>
      </c>
      <c r="C220" s="312">
        <f t="shared" si="60"/>
        <v>0.26432562644228658</v>
      </c>
      <c r="D220" s="312">
        <f t="shared" si="60"/>
        <v>0.27659096728016519</v>
      </c>
      <c r="E220" s="312">
        <f t="shared" si="60"/>
        <v>0.2856417331638188</v>
      </c>
      <c r="F220" s="312">
        <f t="shared" si="60"/>
        <v>0.28275749030141112</v>
      </c>
      <c r="G220" s="312">
        <f t="shared" si="60"/>
        <v>0.26357194699061837</v>
      </c>
      <c r="H220" s="312">
        <f t="shared" si="60"/>
        <v>0.31880800252322422</v>
      </c>
      <c r="I220" s="312">
        <f t="shared" si="60"/>
        <v>0.32897833351049982</v>
      </c>
      <c r="J220" s="312">
        <f t="shared" si="60"/>
        <v>0.29196642437910492</v>
      </c>
      <c r="K220" s="312">
        <f t="shared" si="60"/>
        <v>0.21399487036700596</v>
      </c>
      <c r="L220" s="312">
        <f t="shared" si="60"/>
        <v>0.21892872577480296</v>
      </c>
      <c r="M220" s="312">
        <f t="shared" si="60"/>
        <v>0.28986983198856531</v>
      </c>
      <c r="N220" s="312">
        <f t="shared" si="60"/>
        <v>0.27413290835509785</v>
      </c>
      <c r="O220" s="312">
        <f t="shared" si="60"/>
        <v>0.28490466769096434</v>
      </c>
      <c r="P220" s="312">
        <f t="shared" si="60"/>
        <v>0.27276454457773269</v>
      </c>
      <c r="Q220" s="312">
        <f t="shared" si="60"/>
        <v>0.23843880711872265</v>
      </c>
      <c r="R220" s="312">
        <f t="shared" si="60"/>
        <v>0.23098415564039951</v>
      </c>
      <c r="S220" s="312">
        <f t="shared" si="60"/>
        <v>0.24631963877759547</v>
      </c>
      <c r="T220" s="312">
        <f t="shared" si="60"/>
        <v>0.25269956475642691</v>
      </c>
      <c r="U220" s="312">
        <f t="shared" si="60"/>
        <v>0.25598783951323661</v>
      </c>
      <c r="V220" s="312">
        <f t="shared" si="60"/>
        <v>0.25538949807447292</v>
      </c>
      <c r="W220" s="312">
        <f t="shared" si="60"/>
        <v>0.2505211250681702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1.9950458142977059</v>
      </c>
      <c r="C224" s="274">
        <f>IF(C$5=0,0,C$5/NFM_fec!C$5)</f>
        <v>1.9864547902320249</v>
      </c>
      <c r="D224" s="274">
        <f>IF(D$5=0,0,D$5/NFM_fec!D$5)</f>
        <v>1.9803580895727926</v>
      </c>
      <c r="E224" s="274">
        <f>IF(E$5=0,0,E$5/NFM_fec!E$5)</f>
        <v>2.2199017755162198</v>
      </c>
      <c r="F224" s="274">
        <f>IF(F$5=0,0,F$5/NFM_fec!F$5)</f>
        <v>2.1836935636171613</v>
      </c>
      <c r="G224" s="274">
        <f>IF(G$5=0,0,G$5/NFM_fec!G$5)</f>
        <v>2.2059144892010081</v>
      </c>
      <c r="H224" s="274">
        <f>IF(H$5=0,0,H$5/NFM_fec!H$5)</f>
        <v>1.8025775005420206</v>
      </c>
      <c r="I224" s="274">
        <f>IF(I$5=0,0,I$5/NFM_fec!I$5)</f>
        <v>1.7949674407287906</v>
      </c>
      <c r="J224" s="274">
        <f>IF(J$5=0,0,J$5/NFM_fec!J$5)</f>
        <v>2.0796494160098677</v>
      </c>
      <c r="K224" s="274">
        <f>IF(K$5=0,0,K$5/NFM_fec!K$5)</f>
        <v>2.0491762149634996</v>
      </c>
      <c r="L224" s="274">
        <f>IF(L$5=0,0,L$5/NFM_fec!L$5)</f>
        <v>1.7778853107516144</v>
      </c>
      <c r="M224" s="274">
        <f>IF(M$5=0,0,M$5/NFM_fec!M$5)</f>
        <v>1.853325975893541</v>
      </c>
      <c r="N224" s="274">
        <f>IF(N$5=0,0,N$5/NFM_fec!N$5)</f>
        <v>1.8235194134204302</v>
      </c>
      <c r="O224" s="274">
        <f>IF(O$5=0,0,O$5/NFM_fec!O$5)</f>
        <v>1.8208545665304408</v>
      </c>
      <c r="P224" s="274">
        <f>IF(P$5=0,0,P$5/NFM_fec!P$5)</f>
        <v>1.8466143800150643</v>
      </c>
      <c r="Q224" s="274">
        <f>IF(Q$5=0,0,Q$5/NFM_fec!Q$5)</f>
        <v>1.8180939757859498</v>
      </c>
      <c r="R224" s="274">
        <f>IF(R$5=0,0,R$5/NFM_fec!R$5)</f>
        <v>1.8091422201264562</v>
      </c>
      <c r="S224" s="274">
        <f>IF(S$5=0,0,S$5/NFM_fec!S$5)</f>
        <v>1.7848653944081139</v>
      </c>
      <c r="T224" s="274">
        <f>IF(T$5=0,0,T$5/NFM_fec!T$5)</f>
        <v>1.7614994624086802</v>
      </c>
      <c r="U224" s="274">
        <f>IF(U$5=0,0,U$5/NFM_fec!U$5)</f>
        <v>1.7367608074979739</v>
      </c>
      <c r="V224" s="274">
        <f>IF(V$5=0,0,V$5/NFM_fec!V$5)</f>
        <v>1.8605377371207372</v>
      </c>
      <c r="W224" s="274">
        <f>IF(W$5=0,0,W$5/NFM_fec!W$5)</f>
        <v>1.7809082939314027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1.0435987697268747</v>
      </c>
      <c r="C229" s="277">
        <f>IF(C$10=0,0,C$10/NFM_fec!C$10)</f>
        <v>1.0177047077919921</v>
      </c>
      <c r="D229" s="277">
        <f>IF(D$10=0,0,D$10/NFM_fec!D$10)</f>
        <v>1.0114509519388355</v>
      </c>
      <c r="E229" s="277">
        <f>IF(E$10=0,0,E$10/NFM_fec!E$10)</f>
        <v>1.0765210648094217</v>
      </c>
      <c r="F229" s="277">
        <f>IF(F$10=0,0,F$10/NFM_fec!F$10)</f>
        <v>1.0429234856755045</v>
      </c>
      <c r="G229" s="277">
        <f>IF(G$10=0,0,G$10/NFM_fec!G$10)</f>
        <v>1.0704054563721308</v>
      </c>
      <c r="H229" s="277">
        <f>IF(H$10=0,0,H$10/NFM_fec!H$10)</f>
        <v>0.99529557215749453</v>
      </c>
      <c r="I229" s="277">
        <f>IF(I$10=0,0,I$10/NFM_fec!I$10)</f>
        <v>0.94604139746828886</v>
      </c>
      <c r="J229" s="277">
        <f>IF(J$10=0,0,J$10/NFM_fec!J$10)</f>
        <v>0.96531970128910138</v>
      </c>
      <c r="K229" s="277">
        <f>IF(K$10=0,0,K$10/NFM_fec!K$10)</f>
        <v>1.04326008569173</v>
      </c>
      <c r="L229" s="277">
        <f>IF(L$10=0,0,L$10/NFM_fec!L$10)</f>
        <v>1.0354450811335005</v>
      </c>
      <c r="M229" s="277">
        <f>IF(M$10=0,0,M$10/NFM_fec!M$10)</f>
        <v>0.94566835153758322</v>
      </c>
      <c r="N229" s="277">
        <f>IF(N$10=0,0,N$10/NFM_fec!N$10)</f>
        <v>0.99908659914368203</v>
      </c>
      <c r="O229" s="277">
        <f>IF(O$10=0,0,O$10/NFM_fec!O$10)</f>
        <v>1.0066266982012499</v>
      </c>
      <c r="P229" s="277">
        <f>IF(P$10=0,0,P$10/NFM_fec!P$10)</f>
        <v>1.0140198990262301</v>
      </c>
      <c r="Q229" s="277">
        <f>IF(Q$10=0,0,Q$10/NFM_fec!Q$10)</f>
        <v>0.93775536348332578</v>
      </c>
      <c r="R229" s="277">
        <f>IF(R$10=0,0,R$10/NFM_fec!R$10)</f>
        <v>0.966471144041399</v>
      </c>
      <c r="S229" s="277">
        <f>IF(S$10=0,0,S$10/NFM_fec!S$10)</f>
        <v>0.93699010938531013</v>
      </c>
      <c r="T229" s="277">
        <f>IF(T$10=0,0,T$10/NFM_fec!T$10)</f>
        <v>0.86901393172451102</v>
      </c>
      <c r="U229" s="277">
        <f>IF(U$10=0,0,U$10/NFM_fec!U$10)</f>
        <v>0.88292588184922782</v>
      </c>
      <c r="V229" s="277">
        <f>IF(V$10=0,0,V$10/NFM_fec!V$10)</f>
        <v>0.85540516153406576</v>
      </c>
      <c r="W229" s="277">
        <f>IF(W$10=0,0,W$10/NFM_fec!W$10)</f>
        <v>0.86096988694012644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2.6766515931469024</v>
      </c>
      <c r="C230" s="278">
        <f>IF(C$16=0,0,C$16/NFM_fec!C$16)</f>
        <v>2.6812879924297199</v>
      </c>
      <c r="D230" s="278">
        <f>IF(D$16=0,0,D$16/NFM_fec!D$16)</f>
        <v>2.6751965584964754</v>
      </c>
      <c r="E230" s="278">
        <f>IF(E$16=0,0,E$16/NFM_fec!E$16)</f>
        <v>2.962393948267136</v>
      </c>
      <c r="F230" s="278">
        <f>IF(F$16=0,0,F$16/NFM_fec!F$16)</f>
        <v>2.9213988065272765</v>
      </c>
      <c r="G230" s="278">
        <f>IF(G$16=0,0,G$16/NFM_fec!G$16)</f>
        <v>2.9540233268455522</v>
      </c>
      <c r="H230" s="278">
        <f>IF(H$16=0,0,H$16/NFM_fec!H$16)</f>
        <v>2.4367034541223602</v>
      </c>
      <c r="I230" s="278">
        <f>IF(I$16=0,0,I$16/NFM_fec!I$16)</f>
        <v>2.4593895199450664</v>
      </c>
      <c r="J230" s="278">
        <f>IF(J$16=0,0,J$16/NFM_fec!J$16)</f>
        <v>2.8577918254993016</v>
      </c>
      <c r="K230" s="278">
        <f>IF(K$16=0,0,K$16/NFM_fec!K$16)</f>
        <v>2.7734502129435934</v>
      </c>
      <c r="L230" s="278">
        <f>IF(L$16=0,0,L$16/NFM_fec!L$16)</f>
        <v>2.3194123229232155</v>
      </c>
      <c r="M230" s="278">
        <f>IF(M$16=0,0,M$16/NFM_fec!M$16)</f>
        <v>2.5976817068034501</v>
      </c>
      <c r="N230" s="278">
        <f>IF(N$16=0,0,N$16/NFM_fec!N$16)</f>
        <v>2.4919200093551876</v>
      </c>
      <c r="O230" s="278">
        <f>IF(O$16=0,0,O$16/NFM_fec!O$16)</f>
        <v>2.4824399834609667</v>
      </c>
      <c r="P230" s="278">
        <f>IF(P$16=0,0,P$16/NFM_fec!P$16)</f>
        <v>2.5024046923827208</v>
      </c>
      <c r="Q230" s="278">
        <f>IF(Q$16=0,0,Q$16/NFM_fec!Q$16)</f>
        <v>2.4928215293308682</v>
      </c>
      <c r="R230" s="278">
        <f>IF(R$16=0,0,R$16/NFM_fec!R$16)</f>
        <v>2.4532520343203825</v>
      </c>
      <c r="S230" s="278">
        <f>IF(S$16=0,0,S$16/NFM_fec!S$16)</f>
        <v>2.4494599369051921</v>
      </c>
      <c r="T230" s="278">
        <f>IF(T$16=0,0,T$16/NFM_fec!T$16)</f>
        <v>2.405110013990631</v>
      </c>
      <c r="U230" s="278">
        <f>IF(U$16=0,0,U$16/NFM_fec!U$16)</f>
        <v>2.3657292616519228</v>
      </c>
      <c r="V230" s="278">
        <f>IF(V$16=0,0,V$16/NFM_fec!V$16)</f>
        <v>2.5775852579207719</v>
      </c>
      <c r="W230" s="278">
        <f>IF(W$16=0,0,W$16/NFM_fec!W$16)</f>
        <v>2.4543496613809008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1.1017622390695534</v>
      </c>
      <c r="C231" s="279">
        <f>IF(C$27=0,0,C$27/NFM_fec!C$27)</f>
        <v>1.0793572627262693</v>
      </c>
      <c r="D231" s="279">
        <f>IF(D$27=0,0,D$27/NFM_fec!D$27)</f>
        <v>1.0751789678366379</v>
      </c>
      <c r="E231" s="279">
        <f>IF(E$27=0,0,E$27/NFM_fec!E$27)</f>
        <v>1.0914501868014788</v>
      </c>
      <c r="F231" s="279">
        <f>IF(F$27=0,0,F$27/NFM_fec!F$27)</f>
        <v>1.0835395580541047</v>
      </c>
      <c r="G231" s="279">
        <f>IF(G$27=0,0,G$27/NFM_fec!G$27)</f>
        <v>1.1072433508081558</v>
      </c>
      <c r="H231" s="279">
        <f>IF(H$27=0,0,H$27/NFM_fec!H$27)</f>
        <v>1.0282306639585264</v>
      </c>
      <c r="I231" s="279">
        <f>IF(I$27=0,0,I$27/NFM_fec!I$27)</f>
        <v>0.9782324475756895</v>
      </c>
      <c r="J231" s="279">
        <f>IF(J$27=0,0,J$27/NFM_fec!J$27)</f>
        <v>1.0033197261716096</v>
      </c>
      <c r="K231" s="279">
        <f>IF(K$27=0,0,K$27/NFM_fec!K$27)</f>
        <v>1.0808305566055685</v>
      </c>
      <c r="L231" s="279">
        <f>IF(L$27=0,0,L$27/NFM_fec!L$27)</f>
        <v>1.0673979755577816</v>
      </c>
      <c r="M231" s="279">
        <f>IF(M$27=0,0,M$27/NFM_fec!M$27)</f>
        <v>0.95427180696392777</v>
      </c>
      <c r="N231" s="279">
        <f>IF(N$27=0,0,N$27/NFM_fec!N$27)</f>
        <v>1.0202860401826321</v>
      </c>
      <c r="O231" s="279">
        <f>IF(O$27=0,0,O$27/NFM_fec!O$27)</f>
        <v>1.0256289497066586</v>
      </c>
      <c r="P231" s="279">
        <f>IF(P$27=0,0,P$27/NFM_fec!P$27)</f>
        <v>1.045200059141089</v>
      </c>
      <c r="Q231" s="279">
        <f>IF(Q$27=0,0,Q$27/NFM_fec!Q$27)</f>
        <v>0.9723674967577246</v>
      </c>
      <c r="R231" s="279">
        <f>IF(R$27=0,0,R$27/NFM_fec!R$27)</f>
        <v>0.9975621254877064</v>
      </c>
      <c r="S231" s="279">
        <f>IF(S$27=0,0,S$27/NFM_fec!S$27)</f>
        <v>0.96415631529721268</v>
      </c>
      <c r="T231" s="279">
        <f>IF(T$27=0,0,T$27/NFM_fec!T$27)</f>
        <v>0.98145108023544581</v>
      </c>
      <c r="U231" s="279">
        <f>IF(U$27=0,0,U$27/NFM_fec!U$27)</f>
        <v>0.97790155603148943</v>
      </c>
      <c r="V231" s="279">
        <f>IF(V$27=0,0,V$27/NFM_fec!V$27)</f>
        <v>0.95327112656101576</v>
      </c>
      <c r="W231" s="279">
        <f>IF(W$27=0,0,W$27/NFM_fec!W$27)</f>
        <v>0.96980349484423134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0.20370097576300902</v>
      </c>
      <c r="C233" s="274">
        <f>IF(C$34=0,0,(C$34-C$70)/NFM_fec!C$34)</f>
        <v>0.19965793476894836</v>
      </c>
      <c r="D233" s="274">
        <f>IF(D$34=0,0,(D$34-D$70)/NFM_fec!D$34)</f>
        <v>0.19855466851548437</v>
      </c>
      <c r="E233" s="274">
        <f>IF(E$34=0,0,(E$34-E$70)/NFM_fec!E$34)</f>
        <v>0.22232629939601745</v>
      </c>
      <c r="F233" s="274">
        <f>IF(F$34=0,0,(F$34-F$70)/NFM_fec!F$34)</f>
        <v>0.21643595178895153</v>
      </c>
      <c r="G233" s="274">
        <f>IF(G$34=0,0,(G$34-G$70)/NFM_fec!G$34)</f>
        <v>0.21957848352951331</v>
      </c>
      <c r="H233" s="274">
        <f>IF(H$34=0,0,(H$34-H$70)/NFM_fec!H$34)</f>
        <v>0.17832815306981076</v>
      </c>
      <c r="I233" s="274">
        <f>IF(I$34=0,0,(I$34-I$70)/NFM_fec!I$34)</f>
        <v>0.17260622583780202</v>
      </c>
      <c r="J233" s="274">
        <f>IF(J$34=0,0,(J$34-J$70)/NFM_fec!J$34)</f>
        <v>0.19441482683616471</v>
      </c>
      <c r="K233" s="274">
        <f>IF(K$34=0,0,(K$34-K$70)/NFM_fec!K$34)</f>
        <v>0.19658244411731882</v>
      </c>
      <c r="L233" s="274">
        <f>IF(L$34=0,0,(L$34-L$70)/NFM_fec!L$34)</f>
        <v>0.18536421975228906</v>
      </c>
      <c r="M233" s="274">
        <f>IF(M$34=0,0,(M$34-M$70)/NFM_fec!M$34)</f>
        <v>0.16796731979647489</v>
      </c>
      <c r="N233" s="274">
        <f>IF(N$34=0,0,(N$34-N$70)/NFM_fec!N$34)</f>
        <v>0.1756987735008205</v>
      </c>
      <c r="O233" s="274">
        <f>IF(O$34=0,0,(O$34-O$70)/NFM_fec!O$34)</f>
        <v>0.17664805091101532</v>
      </c>
      <c r="P233" s="274">
        <f>IF(P$34=0,0,(P$34-P$70)/NFM_fec!P$34)</f>
        <v>0.18239148483475065</v>
      </c>
      <c r="Q233" s="274">
        <f>IF(Q$34=0,0,(Q$34-Q$70)/NFM_fec!Q$34)</f>
        <v>0.17300439592417133</v>
      </c>
      <c r="R233" s="274">
        <f>IF(R$34=0,0,(R$34-R$70)/NFM_fec!R$34)</f>
        <v>0.1764727079870865</v>
      </c>
      <c r="S233" s="274">
        <f>IF(S$34=0,0,(S$34-S$70)/NFM_fec!S$34)</f>
        <v>0.17020647859912263</v>
      </c>
      <c r="T233" s="274">
        <f>IF(T$34=0,0,(T$34-T$70)/NFM_fec!T$34)</f>
        <v>0.17027449555485902</v>
      </c>
      <c r="U233" s="274">
        <f>IF(U$34=0,0,(U$34-U$70)/NFM_fec!U$34)</f>
        <v>0.16837653505475456</v>
      </c>
      <c r="V233" s="274">
        <f>IF(V$34=0,0,(V$34-V$70)/NFM_fec!V$34)</f>
        <v>0.17266499290262607</v>
      </c>
      <c r="W233" s="274">
        <f>IF(W$34=0,0,(W$34-W$70)/NFM_fec!W$34)</f>
        <v>0.16856961374567295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1.0435987697268743</v>
      </c>
      <c r="C238" s="277">
        <f>IF(C$39=0,0,C$39/NFM_fec!C$39)</f>
        <v>1.0177047077919927</v>
      </c>
      <c r="D238" s="277">
        <f>IF(D$39=0,0,D$39/NFM_fec!D$39)</f>
        <v>1.0114509519388353</v>
      </c>
      <c r="E238" s="277">
        <f>IF(E$39=0,0,E$39/NFM_fec!E$39)</f>
        <v>1.0765210648094214</v>
      </c>
      <c r="F238" s="277">
        <f>IF(F$39=0,0,F$39/NFM_fec!F$39)</f>
        <v>1.0429234856755047</v>
      </c>
      <c r="G238" s="277">
        <f>IF(G$39=0,0,G$39/NFM_fec!G$39)</f>
        <v>1.070405456372131</v>
      </c>
      <c r="H238" s="277">
        <f>IF(H$39=0,0,H$39/NFM_fec!H$39)</f>
        <v>0.99529557215749398</v>
      </c>
      <c r="I238" s="277">
        <f>IF(I$39=0,0,I$39/NFM_fec!I$39)</f>
        <v>0.94604139746828897</v>
      </c>
      <c r="J238" s="277">
        <f>IF(J$39=0,0,J$39/NFM_fec!J$39)</f>
        <v>0.96531970128910127</v>
      </c>
      <c r="K238" s="277">
        <f>IF(K$39=0,0,K$39/NFM_fec!K$39)</f>
        <v>1.04326008569173</v>
      </c>
      <c r="L238" s="277">
        <f>IF(L$39=0,0,L$39/NFM_fec!L$39)</f>
        <v>1.0354450811335008</v>
      </c>
      <c r="M238" s="277">
        <f>IF(M$39=0,0,M$39/NFM_fec!M$39)</f>
        <v>0.94566835153758366</v>
      </c>
      <c r="N238" s="277">
        <f>IF(N$39=0,0,N$39/NFM_fec!N$39)</f>
        <v>0.99908659914368214</v>
      </c>
      <c r="O238" s="277">
        <f>IF(O$39=0,0,O$39/NFM_fec!O$39)</f>
        <v>1.0066266982012488</v>
      </c>
      <c r="P238" s="277">
        <f>IF(P$39=0,0,P$39/NFM_fec!P$39)</f>
        <v>1.0140198990262295</v>
      </c>
      <c r="Q238" s="277">
        <f>IF(Q$39=0,0,Q$39/NFM_fec!Q$39)</f>
        <v>0.93775536348332611</v>
      </c>
      <c r="R238" s="277">
        <f>IF(R$39=0,0,R$39/NFM_fec!R$39)</f>
        <v>0.966471144041399</v>
      </c>
      <c r="S238" s="277">
        <f>IF(S$39=0,0,S$39/NFM_fec!S$39)</f>
        <v>0.93699010938531013</v>
      </c>
      <c r="T238" s="277">
        <f>IF(T$39=0,0,T$39/NFM_fec!T$39)</f>
        <v>0.86901393172451047</v>
      </c>
      <c r="U238" s="277">
        <f>IF(U$39=0,0,U$39/NFM_fec!U$39)</f>
        <v>0.88292588184922749</v>
      </c>
      <c r="V238" s="277">
        <f>IF(V$39=0,0,V$39/NFM_fec!V$39)</f>
        <v>0.85540516153406587</v>
      </c>
      <c r="W238" s="277">
        <f>IF(W$39=0,0,W$39/NFM_fec!W$39)</f>
        <v>0.86096988694012644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1.1017622390695541</v>
      </c>
      <c r="C240" s="278">
        <f>IF(C$46=0,0,C$46/NFM_fec!C$46)</f>
        <v>1.0793572627262682</v>
      </c>
      <c r="D240" s="278">
        <f>IF(D$46=0,0,D$46/NFM_fec!D$46)</f>
        <v>1.0751789678366386</v>
      </c>
      <c r="E240" s="278">
        <f>IF(E$46=0,0,E$46/NFM_fec!E$46)</f>
        <v>1.0914501868014794</v>
      </c>
      <c r="F240" s="278">
        <f>IF(F$46=0,0,F$46/NFM_fec!F$46)</f>
        <v>1.0835395580541054</v>
      </c>
      <c r="G240" s="278">
        <f>IF(G$46=0,0,G$46/NFM_fec!G$46)</f>
        <v>1.1072433508081554</v>
      </c>
      <c r="H240" s="278">
        <f>IF(H$46=0,0,H$46/NFM_fec!H$46)</f>
        <v>1.0282306639585266</v>
      </c>
      <c r="I240" s="278">
        <f>IF(I$46=0,0,I$46/NFM_fec!I$46)</f>
        <v>0.9782324475756895</v>
      </c>
      <c r="J240" s="278">
        <f>IF(J$46=0,0,J$46/NFM_fec!J$46)</f>
        <v>1.0033197261716094</v>
      </c>
      <c r="K240" s="278">
        <f>IF(K$46=0,0,K$46/NFM_fec!K$46)</f>
        <v>1.0808305566055685</v>
      </c>
      <c r="L240" s="278">
        <f>IF(L$46=0,0,L$46/NFM_fec!L$46)</f>
        <v>1.0673979755577812</v>
      </c>
      <c r="M240" s="278">
        <f>IF(M$46=0,0,M$46/NFM_fec!M$46)</f>
        <v>0.95427180696392788</v>
      </c>
      <c r="N240" s="278">
        <f>IF(N$46=0,0,N$46/NFM_fec!N$46)</f>
        <v>1.0202860401826321</v>
      </c>
      <c r="O240" s="278">
        <f>IF(O$46=0,0,O$46/NFM_fec!O$46)</f>
        <v>1.0256289497066582</v>
      </c>
      <c r="P240" s="278">
        <f>IF(P$46=0,0,P$46/NFM_fec!P$46)</f>
        <v>1.0452000591410893</v>
      </c>
      <c r="Q240" s="278">
        <f>IF(Q$46=0,0,Q$46/NFM_fec!Q$46)</f>
        <v>0.97236749675772494</v>
      </c>
      <c r="R240" s="278">
        <f>IF(R$46=0,0,R$46/NFM_fec!R$46)</f>
        <v>0.99756212548770651</v>
      </c>
      <c r="S240" s="278">
        <f>IF(S$46=0,0,S$46/NFM_fec!S$46)</f>
        <v>0.96415631529721302</v>
      </c>
      <c r="T240" s="278">
        <f>IF(T$46=0,0,T$46/NFM_fec!T$46)</f>
        <v>0.98145108023544581</v>
      </c>
      <c r="U240" s="278">
        <f>IF(U$46=0,0,U$46/NFM_fec!U$46)</f>
        <v>0.97790155603148987</v>
      </c>
      <c r="V240" s="278">
        <f>IF(V$46=0,0,V$46/NFM_fec!V$46)</f>
        <v>0.95327112656101587</v>
      </c>
      <c r="W240" s="278">
        <f>IF(W$46=0,0,W$46/NFM_fec!W$46)</f>
        <v>0.96980349484423178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2.0483445783528214</v>
      </c>
      <c r="C241" s="279">
        <f>IF(C$53=0,0,C$53/NFM_fec!C$53)</f>
        <v>2.0368532064530958</v>
      </c>
      <c r="D241" s="279">
        <f>IF(D$53=0,0,D$53/NFM_fec!D$53)</f>
        <v>2.0287433723837318</v>
      </c>
      <c r="E241" s="279">
        <f>IF(E$53=0,0,E$53/NFM_fec!E$53)</f>
        <v>2.2946344179115674</v>
      </c>
      <c r="F241" s="279">
        <f>IF(F$53=0,0,F$53/NFM_fec!F$53)</f>
        <v>2.244303464490617</v>
      </c>
      <c r="G241" s="279">
        <f>IF(G$53=0,0,G$53/NFM_fec!G$53)</f>
        <v>2.269024165810281</v>
      </c>
      <c r="H241" s="279">
        <f>IF(H$53=0,0,H$53/NFM_fec!H$53)</f>
        <v>1.8379711215342727</v>
      </c>
      <c r="I241" s="279">
        <f>IF(I$53=0,0,I$53/NFM_fec!I$53)</f>
        <v>1.8308144828806392</v>
      </c>
      <c r="J241" s="279">
        <f>IF(J$53=0,0,J$53/NFM_fec!J$53)</f>
        <v>2.1275565732433503</v>
      </c>
      <c r="K241" s="279">
        <f>IF(K$53=0,0,K$53/NFM_fec!K$53)</f>
        <v>2.0874140600173603</v>
      </c>
      <c r="L241" s="279">
        <f>IF(L$53=0,0,L$53/NFM_fec!L$53)</f>
        <v>1.8125248798545692</v>
      </c>
      <c r="M241" s="279">
        <f>IF(M$53=0,0,M$53/NFM_fec!M$53)</f>
        <v>1.8897629912939919</v>
      </c>
      <c r="N241" s="279">
        <f>IF(N$53=0,0,N$53/NFM_fec!N$53)</f>
        <v>1.8584310156361334</v>
      </c>
      <c r="O241" s="279">
        <f>IF(O$53=0,0,O$53/NFM_fec!O$53)</f>
        <v>1.8571328560606315</v>
      </c>
      <c r="P241" s="279">
        <f>IF(P$53=0,0,P$53/NFM_fec!P$53)</f>
        <v>1.8836003132220638</v>
      </c>
      <c r="Q241" s="279">
        <f>IF(Q$53=0,0,Q$53/NFM_fec!Q$53)</f>
        <v>1.8504349849069923</v>
      </c>
      <c r="R241" s="279">
        <f>IF(R$53=0,0,R$53/NFM_fec!R$53)</f>
        <v>1.8446873073041332</v>
      </c>
      <c r="S241" s="279">
        <f>IF(S$53=0,0,S$53/NFM_fec!S$53)</f>
        <v>1.8185377118787454</v>
      </c>
      <c r="T241" s="279">
        <f>IF(T$53=0,0,T$53/NFM_fec!T$53)</f>
        <v>1.7979519346186563</v>
      </c>
      <c r="U241" s="279">
        <f>IF(U$53=0,0,U$53/NFM_fec!U$53)</f>
        <v>1.7709056345688754</v>
      </c>
      <c r="V241" s="279">
        <f>IF(V$53=0,0,V$53/NFM_fec!V$53)</f>
        <v>1.8977037265355359</v>
      </c>
      <c r="W241" s="279">
        <f>IF(W$53=0,0,W$53/NFM_fec!W$53)</f>
        <v>1.811523124471601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1.3646985318994349</v>
      </c>
      <c r="C243" s="274">
        <f>IF(C$72=0,0,C$72/NFM_fec!C$72)</f>
        <v>1.345955278188312</v>
      </c>
      <c r="D243" s="274">
        <f>IF(D$72=0,0,D$72/NFM_fec!D$72)</f>
        <v>1.3405534740348002</v>
      </c>
      <c r="E243" s="274">
        <f>IF(E$72=0,0,E$72/NFM_fec!E$72)</f>
        <v>1.4535647174839543</v>
      </c>
      <c r="F243" s="274">
        <f>IF(F$72=0,0,F$72/NFM_fec!F$72)</f>
        <v>1.4303345389263089</v>
      </c>
      <c r="G243" s="274">
        <f>IF(G$72=0,0,G$72/NFM_fec!G$72)</f>
        <v>1.451302643088815</v>
      </c>
      <c r="H243" s="274">
        <f>IF(H$72=0,0,H$72/NFM_fec!H$72)</f>
        <v>1.2484725107787187</v>
      </c>
      <c r="I243" s="274">
        <f>IF(I$72=0,0,I$72/NFM_fec!I$72)</f>
        <v>1.2126854567330461</v>
      </c>
      <c r="J243" s="274">
        <f>IF(J$72=0,0,J$72/NFM_fec!J$72)</f>
        <v>1.3315488900756083</v>
      </c>
      <c r="K243" s="274">
        <f>IF(K$72=0,0,K$72/NFM_fec!K$72)</f>
        <v>1.3698052920149253</v>
      </c>
      <c r="L243" s="274">
        <f>IF(L$72=0,0,L$72/NFM_fec!L$72)</f>
        <v>1.2745583446140851</v>
      </c>
      <c r="M243" s="274">
        <f>IF(M$72=0,0,M$72/NFM_fec!M$72)</f>
        <v>1.2143086882438823</v>
      </c>
      <c r="N243" s="274">
        <f>IF(N$72=0,0,N$72/NFM_fec!N$72)</f>
        <v>1.2486507690981843</v>
      </c>
      <c r="O243" s="274">
        <f>IF(O$72=0,0,O$72/NFM_fec!O$72)</f>
        <v>1.2516996413544312</v>
      </c>
      <c r="P243" s="274">
        <f>IF(P$72=0,0,P$72/NFM_fec!P$72)</f>
        <v>1.273267419948493</v>
      </c>
      <c r="Q243" s="274">
        <f>IF(Q$72=0,0,Q$72/NFM_fec!Q$72)</f>
        <v>1.2168747654413843</v>
      </c>
      <c r="R243" s="274">
        <f>IF(R$72=0,0,R$72/NFM_fec!R$72)</f>
        <v>1.2325351693958164</v>
      </c>
      <c r="S243" s="274">
        <f>IF(S$72=0,0,S$72/NFM_fec!S$72)</f>
        <v>1.2003236304751317</v>
      </c>
      <c r="T243" s="274">
        <f>IF(T$72=0,0,T$72/NFM_fec!T$72)</f>
        <v>1.2042894580386767</v>
      </c>
      <c r="U243" s="274">
        <f>IF(U$72=0,0,U$72/NFM_fec!U$72)</f>
        <v>1.1938097426791239</v>
      </c>
      <c r="V243" s="274">
        <f>IF(V$72=0,0,V$72/NFM_fec!V$72)</f>
        <v>1.2189395849889895</v>
      </c>
      <c r="W243" s="274">
        <f>IF(W$72=0,0,W$72/NFM_fec!W$72)</f>
        <v>1.2001472527045562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1.0435987697268745</v>
      </c>
      <c r="C248" s="277">
        <f>IF(C$77=0,0,C$77/NFM_fec!C$77)</f>
        <v>1.0177047077919921</v>
      </c>
      <c r="D248" s="277">
        <f>IF(D$77=0,0,D$77/NFM_fec!D$77)</f>
        <v>1.0114509519388357</v>
      </c>
      <c r="E248" s="277">
        <f>IF(E$77=0,0,E$77/NFM_fec!E$77)</f>
        <v>1.0765210648094214</v>
      </c>
      <c r="F248" s="277">
        <f>IF(F$77=0,0,F$77/NFM_fec!F$77)</f>
        <v>1.0429234856755043</v>
      </c>
      <c r="G248" s="277">
        <f>IF(G$77=0,0,G$77/NFM_fec!G$77)</f>
        <v>1.0704054563721308</v>
      </c>
      <c r="H248" s="277">
        <f>IF(H$77=0,0,H$77/NFM_fec!H$77)</f>
        <v>0.99529557215749409</v>
      </c>
      <c r="I248" s="277">
        <f>IF(I$77=0,0,I$77/NFM_fec!I$77)</f>
        <v>0.94604139746828886</v>
      </c>
      <c r="J248" s="277">
        <f>IF(J$77=0,0,J$77/NFM_fec!J$77)</f>
        <v>0.96531970128910138</v>
      </c>
      <c r="K248" s="277">
        <f>IF(K$77=0,0,K$77/NFM_fec!K$77)</f>
        <v>1.0432600856917307</v>
      </c>
      <c r="L248" s="277">
        <f>IF(L$77=0,0,L$77/NFM_fec!L$77)</f>
        <v>1.0354450811335005</v>
      </c>
      <c r="M248" s="277">
        <f>IF(M$77=0,0,M$77/NFM_fec!M$77)</f>
        <v>0.94566835153758377</v>
      </c>
      <c r="N248" s="277">
        <f>IF(N$77=0,0,N$77/NFM_fec!N$77)</f>
        <v>0.99908659914368192</v>
      </c>
      <c r="O248" s="277">
        <f>IF(O$77=0,0,O$77/NFM_fec!O$77)</f>
        <v>1.0066266982012495</v>
      </c>
      <c r="P248" s="277">
        <f>IF(P$77=0,0,P$77/NFM_fec!P$77)</f>
        <v>1.0140198990262292</v>
      </c>
      <c r="Q248" s="277">
        <f>IF(Q$77=0,0,Q$77/NFM_fec!Q$77)</f>
        <v>0.93775536348332555</v>
      </c>
      <c r="R248" s="277">
        <f>IF(R$77=0,0,R$77/NFM_fec!R$77)</f>
        <v>0.96647114404139889</v>
      </c>
      <c r="S248" s="277">
        <f>IF(S$77=0,0,S$77/NFM_fec!S$77)</f>
        <v>0.93699010938531035</v>
      </c>
      <c r="T248" s="277">
        <f>IF(T$77=0,0,T$77/NFM_fec!T$77)</f>
        <v>0.86901393172451069</v>
      </c>
      <c r="U248" s="277">
        <f>IF(U$77=0,0,U$77/NFM_fec!U$77)</f>
        <v>0.88292588184922716</v>
      </c>
      <c r="V248" s="277">
        <f>IF(V$77=0,0,V$77/NFM_fec!V$77)</f>
        <v>0.85540516153406609</v>
      </c>
      <c r="W248" s="277">
        <f>IF(W$77=0,0,W$77/NFM_fec!W$77)</f>
        <v>0.86096988694012611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1.1017622390695541</v>
      </c>
      <c r="C249" s="278">
        <f>IF(C$83=0,0,C$83/NFM_fec!C$83)</f>
        <v>1.0793572627262682</v>
      </c>
      <c r="D249" s="278">
        <f>IF(D$83=0,0,D$83/NFM_fec!D$83)</f>
        <v>1.0751789678366384</v>
      </c>
      <c r="E249" s="278">
        <f>IF(E$83=0,0,E$83/NFM_fec!E$83)</f>
        <v>1.0914501868014799</v>
      </c>
      <c r="F249" s="278">
        <f>IF(F$83=0,0,F$83/NFM_fec!F$83)</f>
        <v>1.0835395580541054</v>
      </c>
      <c r="G249" s="278">
        <f>IF(G$83=0,0,G$83/NFM_fec!G$83)</f>
        <v>1.1072433508081556</v>
      </c>
      <c r="H249" s="278">
        <f>IF(H$83=0,0,H$83/NFM_fec!H$83)</f>
        <v>1.0282306639585264</v>
      </c>
      <c r="I249" s="278">
        <f>IF(I$83=0,0,I$83/NFM_fec!I$83)</f>
        <v>0.97823244757568961</v>
      </c>
      <c r="J249" s="278">
        <f>IF(J$83=0,0,J$83/NFM_fec!J$83)</f>
        <v>1.00331972617161</v>
      </c>
      <c r="K249" s="278">
        <f>IF(K$83=0,0,K$83/NFM_fec!K$83)</f>
        <v>1.0808305566055685</v>
      </c>
      <c r="L249" s="278">
        <f>IF(L$83=0,0,L$83/NFM_fec!L$83)</f>
        <v>1.0673979755577814</v>
      </c>
      <c r="M249" s="278">
        <f>IF(M$83=0,0,M$83/NFM_fec!M$83)</f>
        <v>0.95427180696392799</v>
      </c>
      <c r="N249" s="278">
        <f>IF(N$83=0,0,N$83/NFM_fec!N$83)</f>
        <v>1.0202860401826326</v>
      </c>
      <c r="O249" s="278">
        <f>IF(O$83=0,0,O$83/NFM_fec!O$83)</f>
        <v>1.0256289497066586</v>
      </c>
      <c r="P249" s="278">
        <f>IF(P$83=0,0,P$83/NFM_fec!P$83)</f>
        <v>1.045200059141089</v>
      </c>
      <c r="Q249" s="278">
        <f>IF(Q$83=0,0,Q$83/NFM_fec!Q$83)</f>
        <v>0.97236749675772483</v>
      </c>
      <c r="R249" s="278">
        <f>IF(R$83=0,0,R$83/NFM_fec!R$83)</f>
        <v>0.9975621254877064</v>
      </c>
      <c r="S249" s="278">
        <f>IF(S$83=0,0,S$83/NFM_fec!S$83)</f>
        <v>0.96415631529721291</v>
      </c>
      <c r="T249" s="278">
        <f>IF(T$83=0,0,T$83/NFM_fec!T$83)</f>
        <v>0.98145108023544592</v>
      </c>
      <c r="U249" s="278">
        <f>IF(U$83=0,0,U$83/NFM_fec!U$83)</f>
        <v>0.97790155603148987</v>
      </c>
      <c r="V249" s="278">
        <f>IF(V$83=0,0,V$83/NFM_fec!V$83)</f>
        <v>0.9532711265610162</v>
      </c>
      <c r="W249" s="278">
        <f>IF(W$83=0,0,W$83/NFM_fec!W$83)</f>
        <v>0.96980349484423223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1.1017622390695538</v>
      </c>
      <c r="C250" s="278">
        <f>IF(C$90=0,0,C$90/NFM_fec!C$90)</f>
        <v>1.0793572627262682</v>
      </c>
      <c r="D250" s="278">
        <f>IF(D$90=0,0,D$90/NFM_fec!D$90)</f>
        <v>1.0751789678366386</v>
      </c>
      <c r="E250" s="278">
        <f>IF(E$90=0,0,E$90/NFM_fec!E$90)</f>
        <v>1.0914501868014792</v>
      </c>
      <c r="F250" s="278">
        <f>IF(F$90=0,0,F$90/NFM_fec!F$90)</f>
        <v>1.0835395580541054</v>
      </c>
      <c r="G250" s="278">
        <f>IF(G$90=0,0,G$90/NFM_fec!G$90)</f>
        <v>1.1072433508081561</v>
      </c>
      <c r="H250" s="278">
        <f>IF(H$90=0,0,H$90/NFM_fec!H$90)</f>
        <v>1.0282306639585266</v>
      </c>
      <c r="I250" s="278">
        <f>IF(I$90=0,0,I$90/NFM_fec!I$90)</f>
        <v>0.97823244757568961</v>
      </c>
      <c r="J250" s="278">
        <f>IF(J$90=0,0,J$90/NFM_fec!J$90)</f>
        <v>1.0033197261716096</v>
      </c>
      <c r="K250" s="278">
        <f>IF(K$90=0,0,K$90/NFM_fec!K$90)</f>
        <v>1.0808305566055685</v>
      </c>
      <c r="L250" s="278">
        <f>IF(L$90=0,0,L$90/NFM_fec!L$90)</f>
        <v>1.0673979755577814</v>
      </c>
      <c r="M250" s="278">
        <f>IF(M$90=0,0,M$90/NFM_fec!M$90)</f>
        <v>0.95427180696392833</v>
      </c>
      <c r="N250" s="278">
        <f>IF(N$90=0,0,N$90/NFM_fec!N$90)</f>
        <v>1.0202860401826326</v>
      </c>
      <c r="O250" s="278">
        <f>IF(O$90=0,0,O$90/NFM_fec!O$90)</f>
        <v>1.0256289497066584</v>
      </c>
      <c r="P250" s="278">
        <f>IF(P$90=0,0,P$90/NFM_fec!P$90)</f>
        <v>1.0452000591410888</v>
      </c>
      <c r="Q250" s="278">
        <f>IF(Q$90=0,0,Q$90/NFM_fec!Q$90)</f>
        <v>0.97236749675772483</v>
      </c>
      <c r="R250" s="278">
        <f>IF(R$90=0,0,R$90/NFM_fec!R$90)</f>
        <v>0.99756212548770617</v>
      </c>
      <c r="S250" s="278">
        <f>IF(S$90=0,0,S$90/NFM_fec!S$90)</f>
        <v>0.96415631529721291</v>
      </c>
      <c r="T250" s="278">
        <f>IF(T$90=0,0,T$90/NFM_fec!T$90)</f>
        <v>0.98145108023544581</v>
      </c>
      <c r="U250" s="278">
        <f>IF(U$90=0,0,U$90/NFM_fec!U$90)</f>
        <v>0.97790155603148954</v>
      </c>
      <c r="V250" s="278">
        <f>IF(V$90=0,0,V$90/NFM_fec!V$90)</f>
        <v>0.9532711265610162</v>
      </c>
      <c r="W250" s="278">
        <f>IF(W$90=0,0,W$90/NFM_fec!W$90)</f>
        <v>0.96980349484423167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2.0512356349901406</v>
      </c>
      <c r="C251" s="279">
        <f>IF(C$97=0,0,C$97/NFM_fec!C$97)</f>
        <v>2.0421571249502897</v>
      </c>
      <c r="D251" s="279">
        <f>IF(D$97=0,0,D$97/NFM_fec!D$97)</f>
        <v>2.0347252561542053</v>
      </c>
      <c r="E251" s="279">
        <f>IF(E$97=0,0,E$97/NFM_fec!E$97)</f>
        <v>2.2809899284439594</v>
      </c>
      <c r="F251" s="279">
        <f>IF(F$97=0,0,F$97/NFM_fec!F$97)</f>
        <v>2.236273197468853</v>
      </c>
      <c r="G251" s="279">
        <f>IF(G$97=0,0,G$97/NFM_fec!G$97)</f>
        <v>2.2615746148780551</v>
      </c>
      <c r="H251" s="279">
        <f>IF(H$97=0,0,H$97/NFM_fec!H$97)</f>
        <v>1.8589969116452219</v>
      </c>
      <c r="I251" s="279">
        <f>IF(I$97=0,0,I$97/NFM_fec!I$97)</f>
        <v>1.8532330229492522</v>
      </c>
      <c r="J251" s="279">
        <f>IF(J$97=0,0,J$97/NFM_fec!J$97)</f>
        <v>2.1373108754865187</v>
      </c>
      <c r="K251" s="279">
        <f>IF(K$97=0,0,K$97/NFM_fec!K$97)</f>
        <v>2.1068207329751965</v>
      </c>
      <c r="L251" s="279">
        <f>IF(L$97=0,0,L$97/NFM_fec!L$97)</f>
        <v>1.8249366691578062</v>
      </c>
      <c r="M251" s="279">
        <f>IF(M$97=0,0,M$97/NFM_fec!M$97)</f>
        <v>1.9259975842542163</v>
      </c>
      <c r="N251" s="279">
        <f>IF(N$97=0,0,N$97/NFM_fec!N$97)</f>
        <v>1.8861721230086723</v>
      </c>
      <c r="O251" s="279">
        <f>IF(O$97=0,0,O$97/NFM_fec!O$97)</f>
        <v>1.8835461369783157</v>
      </c>
      <c r="P251" s="279">
        <f>IF(P$97=0,0,P$97/NFM_fec!P$97)</f>
        <v>1.9040815822999448</v>
      </c>
      <c r="Q251" s="279">
        <f>IF(Q$97=0,0,Q$97/NFM_fec!Q$97)</f>
        <v>1.8732605359878276</v>
      </c>
      <c r="R251" s="279">
        <f>IF(R$97=0,0,R$97/NFM_fec!R$97)</f>
        <v>1.8642404619923347</v>
      </c>
      <c r="S251" s="279">
        <f>IF(S$97=0,0,S$97/NFM_fec!S$97)</f>
        <v>1.842295227143335</v>
      </c>
      <c r="T251" s="279">
        <f>IF(T$97=0,0,T$97/NFM_fec!T$97)</f>
        <v>1.8224707841569785</v>
      </c>
      <c r="U251" s="279">
        <f>IF(U$97=0,0,U$97/NFM_fec!U$97)</f>
        <v>1.7960854508338882</v>
      </c>
      <c r="V251" s="279">
        <f>IF(V$97=0,0,V$97/NFM_fec!V$97)</f>
        <v>1.922177255084877</v>
      </c>
      <c r="W251" s="279">
        <f>IF(W$97=0,0,W$97/NFM_fec!W$97)</f>
        <v>1.8396021047413287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1.3461225006488604</v>
      </c>
      <c r="C253" s="274">
        <f>IF(C$115=0,0,(C$115-C$158)/NFM_fec!C$115)</f>
        <v>1.3277042225331666</v>
      </c>
      <c r="D253" s="274">
        <f>IF(D$115=0,0,(D$115-D$158)/NFM_fec!D$115)</f>
        <v>1.3214682041441184</v>
      </c>
      <c r="E253" s="274">
        <f>IF(E$115=0,0,(E$115-E$158)/NFM_fec!E$115)</f>
        <v>1.3872020188178193</v>
      </c>
      <c r="F253" s="274">
        <f>IF(F$115=0,0,(F$115-F$158)/NFM_fec!F$115)</f>
        <v>1.3588546813219875</v>
      </c>
      <c r="G253" s="274">
        <f>IF(G$115=0,0,(G$115-G$158)/NFM_fec!G$115)</f>
        <v>1.373506960944415</v>
      </c>
      <c r="H253" s="274">
        <f>IF(H$115=0,0,(H$115-H$158)/NFM_fec!H$115)</f>
        <v>1.1520595319491833</v>
      </c>
      <c r="I253" s="274">
        <f>IF(I$115=0,0,(I$115-I$158)/NFM_fec!I$115)</f>
        <v>1.1128913463145909</v>
      </c>
      <c r="J253" s="274">
        <f>IF(J$115=0,0,(J$115-J$158)/NFM_fec!J$115)</f>
        <v>1.1792600960075581</v>
      </c>
      <c r="K253" s="274">
        <f>IF(K$115=0,0,(K$115-K$158)/NFM_fec!K$115)</f>
        <v>1.2432329752561235</v>
      </c>
      <c r="L253" s="274">
        <f>IF(L$115=0,0,(L$115-L$158)/NFM_fec!L$115)</f>
        <v>1.1853855964551405</v>
      </c>
      <c r="M253" s="274">
        <f>IF(M$115=0,0,(M$115-M$158)/NFM_fec!M$115)</f>
        <v>1.1013076082920354</v>
      </c>
      <c r="N253" s="274">
        <f>IF(N$115=0,0,(N$115-N$158)/NFM_fec!N$115)</f>
        <v>1.153962276390027</v>
      </c>
      <c r="O253" s="274">
        <f>IF(O$115=0,0,(O$115-O$158)/NFM_fec!O$115)</f>
        <v>1.1612411926065231</v>
      </c>
      <c r="P253" s="274">
        <f>IF(P$115=0,0,(P$115-P$158)/NFM_fec!P$115)</f>
        <v>1.1808749248578683</v>
      </c>
      <c r="Q253" s="274">
        <f>IF(Q$115=0,0,(Q$115-Q$158)/NFM_fec!Q$115)</f>
        <v>1.1131131152980611</v>
      </c>
      <c r="R253" s="274">
        <f>IF(R$115=0,0,(R$115-R$158)/NFM_fec!R$115)</f>
        <v>1.1298014000819534</v>
      </c>
      <c r="S253" s="274">
        <f>IF(S$115=0,0,(S$115-S$158)/NFM_fec!S$115)</f>
        <v>1.0962557709888894</v>
      </c>
      <c r="T253" s="274">
        <f>IF(T$115=0,0,(T$115-T$158)/NFM_fec!T$115)</f>
        <v>1.1065389564202086</v>
      </c>
      <c r="U253" s="274">
        <f>IF(U$115=0,0,(U$115-U$158)/NFM_fec!U$115)</f>
        <v>1.0970067746126522</v>
      </c>
      <c r="V253" s="274">
        <f>IF(V$115=0,0,(V$115-V$158)/NFM_fec!V$115)</f>
        <v>1.101280849248923</v>
      </c>
      <c r="W253" s="274">
        <f>IF(W$115=0,0,(W$115-W$158)/NFM_fec!W$115)</f>
        <v>1.1036070323360929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1.0435987697268749</v>
      </c>
      <c r="C258" s="277">
        <f>IF(C$120=0,0,C$120/NFM_fec!C$120)</f>
        <v>1.0177047077919927</v>
      </c>
      <c r="D258" s="277">
        <f>IF(D$120=0,0,D$120/NFM_fec!D$120)</f>
        <v>1.0114509519388357</v>
      </c>
      <c r="E258" s="277">
        <f>IF(E$120=0,0,E$120/NFM_fec!E$120)</f>
        <v>1.0765210648094214</v>
      </c>
      <c r="F258" s="277">
        <f>IF(F$120=0,0,F$120/NFM_fec!F$120)</f>
        <v>1.0429234856755045</v>
      </c>
      <c r="G258" s="277">
        <f>IF(G$120=0,0,G$120/NFM_fec!G$120)</f>
        <v>1.0704054563721306</v>
      </c>
      <c r="H258" s="277">
        <f>IF(H$120=0,0,H$120/NFM_fec!H$120)</f>
        <v>0.99529557215749442</v>
      </c>
      <c r="I258" s="277">
        <f>IF(I$120=0,0,I$120/NFM_fec!I$120)</f>
        <v>0.94604139746828875</v>
      </c>
      <c r="J258" s="277">
        <f>IF(J$120=0,0,J$120/NFM_fec!J$120)</f>
        <v>0.96531970128910161</v>
      </c>
      <c r="K258" s="277">
        <f>IF(K$120=0,0,K$120/NFM_fec!K$120)</f>
        <v>1.0432600856917302</v>
      </c>
      <c r="L258" s="277">
        <f>IF(L$120=0,0,L$120/NFM_fec!L$120)</f>
        <v>1.035445081133501</v>
      </c>
      <c r="M258" s="277">
        <f>IF(M$120=0,0,M$120/NFM_fec!M$120)</f>
        <v>0.94566835153758411</v>
      </c>
      <c r="N258" s="277">
        <f>IF(N$120=0,0,N$120/NFM_fec!N$120)</f>
        <v>0.99908659914368214</v>
      </c>
      <c r="O258" s="277">
        <f>IF(O$120=0,0,O$120/NFM_fec!O$120)</f>
        <v>1.0066266982012497</v>
      </c>
      <c r="P258" s="277">
        <f>IF(P$120=0,0,P$120/NFM_fec!P$120)</f>
        <v>1.014019899026229</v>
      </c>
      <c r="Q258" s="277">
        <f>IF(Q$120=0,0,Q$120/NFM_fec!Q$120)</f>
        <v>0.937755363483326</v>
      </c>
      <c r="R258" s="277">
        <f>IF(R$120=0,0,R$120/NFM_fec!R$120)</f>
        <v>0.96647114404139856</v>
      </c>
      <c r="S258" s="277">
        <f>IF(S$120=0,0,S$120/NFM_fec!S$120)</f>
        <v>0.93699010938531013</v>
      </c>
      <c r="T258" s="277">
        <f>IF(T$120=0,0,T$120/NFM_fec!T$120)</f>
        <v>0.86901393172451036</v>
      </c>
      <c r="U258" s="277">
        <f>IF(U$120=0,0,U$120/NFM_fec!U$120)</f>
        <v>0.88292588184922705</v>
      </c>
      <c r="V258" s="277">
        <f>IF(V$120=0,0,V$120/NFM_fec!V$120)</f>
        <v>0.85540516153406576</v>
      </c>
      <c r="W258" s="277">
        <f>IF(W$120=0,0,W$120/NFM_fec!W$120)</f>
        <v>0.86096988694012633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1.3448905118629173</v>
      </c>
      <c r="C259" s="278">
        <f>IF(C$126=0,0,C$126/NFM_fec!C$126)</f>
        <v>1.3259933816752814</v>
      </c>
      <c r="D259" s="278">
        <f>IF(D$126=0,0,D$126/NFM_fec!D$126)</f>
        <v>1.318969093151048</v>
      </c>
      <c r="E259" s="278">
        <f>IF(E$126=0,0,E$126/NFM_fec!E$126)</f>
        <v>1.3440272657039396</v>
      </c>
      <c r="F259" s="278">
        <f>IF(F$126=0,0,F$126/NFM_fec!F$126)</f>
        <v>1.3113876867180598</v>
      </c>
      <c r="G259" s="278">
        <f>IF(G$126=0,0,G$126/NFM_fec!G$126)</f>
        <v>1.3222146035759157</v>
      </c>
      <c r="H259" s="278">
        <f>IF(H$126=0,0,H$126/NFM_fec!H$126)</f>
        <v>1.0928972375059416</v>
      </c>
      <c r="I259" s="278">
        <f>IF(I$126=0,0,I$126/NFM_fec!I$126)</f>
        <v>1.0495384662109117</v>
      </c>
      <c r="J259" s="278">
        <f>IF(J$126=0,0,J$126/NFM_fec!J$126)</f>
        <v>1.0694462739620729</v>
      </c>
      <c r="K259" s="278">
        <f>IF(K$126=0,0,K$126/NFM_fec!K$126)</f>
        <v>1.1574247059331231</v>
      </c>
      <c r="L259" s="278">
        <f>IF(L$126=0,0,L$126/NFM_fec!L$126)</f>
        <v>1.1314605435652103</v>
      </c>
      <c r="M259" s="278">
        <f>IF(M$126=0,0,M$126/NFM_fec!M$126)</f>
        <v>1.0276216236267897</v>
      </c>
      <c r="N259" s="278">
        <f>IF(N$126=0,0,N$126/NFM_fec!N$126)</f>
        <v>1.0962363820191994</v>
      </c>
      <c r="O259" s="278">
        <f>IF(O$126=0,0,O$126/NFM_fec!O$126)</f>
        <v>1.1069430736606487</v>
      </c>
      <c r="P259" s="278">
        <f>IF(P$126=0,0,P$126/NFM_fec!P$126)</f>
        <v>1.1247852478767038</v>
      </c>
      <c r="Q259" s="278">
        <f>IF(Q$126=0,0,Q$126/NFM_fec!Q$126)</f>
        <v>1.0455720094365542</v>
      </c>
      <c r="R259" s="278">
        <f>IF(R$126=0,0,R$126/NFM_fec!R$126)</f>
        <v>1.0639760421189555</v>
      </c>
      <c r="S259" s="278">
        <f>IF(S$126=0,0,S$126/NFM_fec!S$126)</f>
        <v>1.0291311564292576</v>
      </c>
      <c r="T259" s="278">
        <f>IF(T$126=0,0,T$126/NFM_fec!T$126)</f>
        <v>1.0459925343478551</v>
      </c>
      <c r="U259" s="278">
        <f>IF(U$126=0,0,U$126/NFM_fec!U$126)</f>
        <v>1.0373061857860884</v>
      </c>
      <c r="V259" s="278">
        <f>IF(V$126=0,0,V$126/NFM_fec!V$126)</f>
        <v>1.0223420908364143</v>
      </c>
      <c r="W259" s="278">
        <f>IF(W$126=0,0,W$126/NFM_fec!W$126)</f>
        <v>1.0431586485338846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1.1017622390695538</v>
      </c>
      <c r="C260" s="278">
        <f>IF(C$134=0,0,C$134/NFM_fec!C$134)</f>
        <v>1.079357262726268</v>
      </c>
      <c r="D260" s="278">
        <f>IF(D$134=0,0,D$134/NFM_fec!D$134)</f>
        <v>1.0751789678366384</v>
      </c>
      <c r="E260" s="278">
        <f>IF(E$134=0,0,E$134/NFM_fec!E$134)</f>
        <v>1.0914501868014796</v>
      </c>
      <c r="F260" s="278">
        <f>IF(F$134=0,0,F$134/NFM_fec!F$134)</f>
        <v>1.083539558054105</v>
      </c>
      <c r="G260" s="278">
        <f>IF(G$134=0,0,G$134/NFM_fec!G$134)</f>
        <v>1.1072433508081558</v>
      </c>
      <c r="H260" s="278">
        <f>IF(H$134=0,0,H$134/NFM_fec!H$134)</f>
        <v>1.0282306639585266</v>
      </c>
      <c r="I260" s="278">
        <f>IF(I$134=0,0,I$134/NFM_fec!I$134)</f>
        <v>0.97823244757568995</v>
      </c>
      <c r="J260" s="278">
        <f>IF(J$134=0,0,J$134/NFM_fec!J$134)</f>
        <v>1.0033197261716096</v>
      </c>
      <c r="K260" s="278">
        <f>IF(K$134=0,0,K$134/NFM_fec!K$134)</f>
        <v>1.0808305566055685</v>
      </c>
      <c r="L260" s="278">
        <f>IF(L$134=0,0,L$134/NFM_fec!L$134)</f>
        <v>1.0673979755577809</v>
      </c>
      <c r="M260" s="278">
        <f>IF(M$134=0,0,M$134/NFM_fec!M$134)</f>
        <v>0.9542718069639281</v>
      </c>
      <c r="N260" s="278">
        <f>IF(N$134=0,0,N$134/NFM_fec!N$134)</f>
        <v>1.0202860401826324</v>
      </c>
      <c r="O260" s="278">
        <f>IF(O$134=0,0,O$134/NFM_fec!O$134)</f>
        <v>1.0256289497066586</v>
      </c>
      <c r="P260" s="278">
        <f>IF(P$134=0,0,P$134/NFM_fec!P$134)</f>
        <v>1.0452000591410893</v>
      </c>
      <c r="Q260" s="278">
        <f>IF(Q$134=0,0,Q$134/NFM_fec!Q$134)</f>
        <v>0.97236749675772516</v>
      </c>
      <c r="R260" s="278">
        <f>IF(R$134=0,0,R$134/NFM_fec!R$134)</f>
        <v>0.99756212548770617</v>
      </c>
      <c r="S260" s="278">
        <f>IF(S$134=0,0,S$134/NFM_fec!S$134)</f>
        <v>0.9641563152972128</v>
      </c>
      <c r="T260" s="278">
        <f>IF(T$134=0,0,T$134/NFM_fec!T$134)</f>
        <v>0.98145108023544547</v>
      </c>
      <c r="U260" s="278">
        <f>IF(U$134=0,0,U$134/NFM_fec!U$134)</f>
        <v>0.97790155603148998</v>
      </c>
      <c r="V260" s="278">
        <f>IF(V$134=0,0,V$134/NFM_fec!V$134)</f>
        <v>0.95327112656101565</v>
      </c>
      <c r="W260" s="278">
        <f>IF(W$134=0,0,W$134/NFM_fec!W$134)</f>
        <v>0.96980349484423178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2.2422325272540506</v>
      </c>
      <c r="C261" s="279">
        <f>IF(C$141=0,0,C$141/NFM_fec!C$141)</f>
        <v>2.2366480611055404</v>
      </c>
      <c r="D261" s="279">
        <f>IF(D$141=0,0,D$141/NFM_fec!D$141)</f>
        <v>2.2294016398465044</v>
      </c>
      <c r="E261" s="279">
        <f>IF(E$141=0,0,E$141/NFM_fec!E$141)</f>
        <v>2.5061616967186144</v>
      </c>
      <c r="F261" s="279">
        <f>IF(F$141=0,0,F$141/NFM_fec!F$141)</f>
        <v>2.4607125840924549</v>
      </c>
      <c r="G261" s="279">
        <f>IF(G$141=0,0,G$141/NFM_fec!G$141)</f>
        <v>2.4864588959693421</v>
      </c>
      <c r="H261" s="279">
        <f>IF(H$141=0,0,H$141/NFM_fec!H$141)</f>
        <v>2.028088878295045</v>
      </c>
      <c r="I261" s="279">
        <f>IF(I$141=0,0,I$141/NFM_fec!I$141)</f>
        <v>2.0306937586103397</v>
      </c>
      <c r="J261" s="279">
        <f>IF(J$141=0,0,J$141/NFM_fec!J$141)</f>
        <v>2.3624247239784295</v>
      </c>
      <c r="K261" s="279">
        <f>IF(K$141=0,0,K$141/NFM_fec!K$141)</f>
        <v>2.3118233938958181</v>
      </c>
      <c r="L261" s="279">
        <f>IF(L$141=0,0,L$141/NFM_fec!L$141)</f>
        <v>1.9770200495382628</v>
      </c>
      <c r="M261" s="279">
        <f>IF(M$141=0,0,M$141/NFM_fec!M$141)</f>
        <v>2.1195656009435333</v>
      </c>
      <c r="N261" s="279">
        <f>IF(N$141=0,0,N$141/NFM_fec!N$141)</f>
        <v>2.0613166982991866</v>
      </c>
      <c r="O261" s="279">
        <f>IF(O$141=0,0,O$141/NFM_fec!O$141)</f>
        <v>2.0568338438876617</v>
      </c>
      <c r="P261" s="279">
        <f>IF(P$141=0,0,P$141/NFM_fec!P$141)</f>
        <v>2.0791935873234721</v>
      </c>
      <c r="Q261" s="279">
        <f>IF(Q$141=0,0,Q$141/NFM_fec!Q$141)</f>
        <v>2.0565975609776452</v>
      </c>
      <c r="R261" s="279">
        <f>IF(R$141=0,0,R$141/NFM_fec!R$141)</f>
        <v>2.0395051812180118</v>
      </c>
      <c r="S261" s="279">
        <f>IF(S$141=0,0,S$141/NFM_fec!S$141)</f>
        <v>2.020409365840818</v>
      </c>
      <c r="T261" s="279">
        <f>IF(T$141=0,0,T$141/NFM_fec!T$141)</f>
        <v>1.9919135837318671</v>
      </c>
      <c r="U261" s="279">
        <f>IF(U$141=0,0,U$141/NFM_fec!U$141)</f>
        <v>1.9613994147233496</v>
      </c>
      <c r="V261" s="279">
        <f>IF(V$141=0,0,V$141/NFM_fec!V$141)</f>
        <v>2.1167190399890252</v>
      </c>
      <c r="W261" s="279">
        <f>IF(W$141=0,0,W$141/NFM_fec!W$141)</f>
        <v>2.0173710321347156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DE: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55758.530935835901</v>
      </c>
      <c r="C3" s="205">
        <f t="shared" si="0"/>
        <v>56792.64435106935</v>
      </c>
      <c r="D3" s="205">
        <f t="shared" si="0"/>
        <v>57144.856706285776</v>
      </c>
      <c r="E3" s="205">
        <f t="shared" si="0"/>
        <v>56938.323450010372</v>
      </c>
      <c r="F3" s="205">
        <f t="shared" si="0"/>
        <v>58025.53735809405</v>
      </c>
      <c r="G3" s="205">
        <f t="shared" si="0"/>
        <v>60102.039654249573</v>
      </c>
      <c r="H3" s="205">
        <f t="shared" si="0"/>
        <v>61306.544071740733</v>
      </c>
      <c r="I3" s="205">
        <f t="shared" si="0"/>
        <v>64549.637950869583</v>
      </c>
      <c r="J3" s="205">
        <f t="shared" si="0"/>
        <v>66004.229749236285</v>
      </c>
      <c r="K3" s="205">
        <f t="shared" si="0"/>
        <v>59795.757363253848</v>
      </c>
      <c r="L3" s="205">
        <f t="shared" si="0"/>
        <v>65956.868332046419</v>
      </c>
      <c r="M3" s="205">
        <f t="shared" si="0"/>
        <v>66686.771643366432</v>
      </c>
      <c r="N3" s="205">
        <f t="shared" si="0"/>
        <v>65736.129546057869</v>
      </c>
      <c r="O3" s="205">
        <f t="shared" si="0"/>
        <v>64704.964258586784</v>
      </c>
      <c r="P3" s="205">
        <f t="shared" si="0"/>
        <v>66847.648595689097</v>
      </c>
      <c r="Q3" s="205">
        <f t="shared" si="0"/>
        <v>68242</v>
      </c>
      <c r="R3" s="205">
        <f t="shared" si="0"/>
        <v>71962.764278952352</v>
      </c>
      <c r="S3" s="205">
        <f t="shared" si="0"/>
        <v>69578.231292516997</v>
      </c>
      <c r="T3" s="205">
        <f t="shared" si="0"/>
        <v>67397.080250264262</v>
      </c>
      <c r="U3" s="205">
        <f t="shared" si="0"/>
        <v>67908.080197236835</v>
      </c>
      <c r="V3" s="205">
        <f t="shared" si="0"/>
        <v>67429.394134212256</v>
      </c>
      <c r="W3" s="205">
        <f t="shared" si="0"/>
        <v>70361.624136472587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40880.43556128662</v>
      </c>
      <c r="C4" s="243">
        <f t="shared" si="1"/>
        <v>41284.641896038898</v>
      </c>
      <c r="D4" s="243">
        <f t="shared" si="1"/>
        <v>41660.737405666419</v>
      </c>
      <c r="E4" s="243">
        <f t="shared" si="1"/>
        <v>39777.106070744587</v>
      </c>
      <c r="F4" s="243">
        <f t="shared" si="1"/>
        <v>39975.787478014565</v>
      </c>
      <c r="G4" s="243">
        <f t="shared" si="1"/>
        <v>39902.515687458013</v>
      </c>
      <c r="H4" s="243">
        <f t="shared" si="1"/>
        <v>40002.270276406154</v>
      </c>
      <c r="I4" s="243">
        <f t="shared" si="1"/>
        <v>42314.633100990271</v>
      </c>
      <c r="J4" s="243">
        <f t="shared" si="1"/>
        <v>42077.053050902461</v>
      </c>
      <c r="K4" s="243">
        <f t="shared" si="1"/>
        <v>37306.057152875168</v>
      </c>
      <c r="L4" s="243">
        <f t="shared" si="1"/>
        <v>43622.146578068758</v>
      </c>
      <c r="M4" s="243">
        <f t="shared" si="1"/>
        <v>43756.32768239882</v>
      </c>
      <c r="N4" s="243">
        <f t="shared" si="1"/>
        <v>42263.870453942131</v>
      </c>
      <c r="O4" s="243">
        <f t="shared" si="1"/>
        <v>41545.360899830397</v>
      </c>
      <c r="P4" s="243">
        <f t="shared" si="1"/>
        <v>42756.980731547999</v>
      </c>
      <c r="Q4" s="243">
        <f t="shared" si="1"/>
        <v>45440</v>
      </c>
      <c r="R4" s="243">
        <f t="shared" si="1"/>
        <v>46881.902808456929</v>
      </c>
      <c r="S4" s="243">
        <f t="shared" si="1"/>
        <v>48078.717201166168</v>
      </c>
      <c r="T4" s="243">
        <f t="shared" si="1"/>
        <v>44156.215181555868</v>
      </c>
      <c r="U4" s="243">
        <f t="shared" si="1"/>
        <v>43365.120714518314</v>
      </c>
      <c r="V4" s="243">
        <f t="shared" si="1"/>
        <v>44735.912782853571</v>
      </c>
      <c r="W4" s="243">
        <f t="shared" si="1"/>
        <v>45063.795291132112</v>
      </c>
      <c r="DA4" s="83"/>
    </row>
    <row r="5" spans="1:105" ht="12" customHeight="1" x14ac:dyDescent="0.25">
      <c r="A5" s="99" t="s">
        <v>57</v>
      </c>
      <c r="B5" s="284">
        <v>22347.70621449015</v>
      </c>
      <c r="C5" s="284">
        <v>22457.916212174769</v>
      </c>
      <c r="D5" s="284">
        <v>22559.978045213338</v>
      </c>
      <c r="E5" s="284">
        <v>22044.070332138319</v>
      </c>
      <c r="F5" s="284">
        <v>22099.055371260049</v>
      </c>
      <c r="G5" s="284">
        <v>22078.793356220649</v>
      </c>
      <c r="H5" s="284">
        <v>22106.37415057778</v>
      </c>
      <c r="I5" s="284">
        <v>22736.33638595571</v>
      </c>
      <c r="J5" s="284">
        <v>25191.576378708571</v>
      </c>
      <c r="K5" s="284">
        <v>22048.06593964258</v>
      </c>
      <c r="L5" s="284">
        <v>25933.24313078613</v>
      </c>
      <c r="M5" s="284">
        <v>25680.796289831251</v>
      </c>
      <c r="N5" s="284">
        <v>24849.320693922651</v>
      </c>
      <c r="O5" s="284">
        <v>24920.71002150288</v>
      </c>
      <c r="P5" s="284">
        <v>24720.19181610928</v>
      </c>
      <c r="Q5" s="284">
        <v>27291.061715401771</v>
      </c>
      <c r="R5" s="284">
        <v>25762.94401690815</v>
      </c>
      <c r="S5" s="284">
        <v>28619.635448720928</v>
      </c>
      <c r="T5" s="284">
        <v>25014.802744193839</v>
      </c>
      <c r="U5" s="284">
        <v>23804.317392337802</v>
      </c>
      <c r="V5" s="284">
        <v>24450.318535243259</v>
      </c>
      <c r="W5" s="284">
        <v>24609.098375477432</v>
      </c>
      <c r="DA5" s="94" t="s">
        <v>940</v>
      </c>
    </row>
    <row r="6" spans="1:105" ht="12" customHeight="1" x14ac:dyDescent="0.25">
      <c r="A6" s="99" t="s">
        <v>47</v>
      </c>
      <c r="B6" s="284">
        <v>18532.72934679647</v>
      </c>
      <c r="C6" s="284">
        <v>18826.72568386413</v>
      </c>
      <c r="D6" s="284">
        <v>19100.759360453081</v>
      </c>
      <c r="E6" s="284">
        <v>17733.035738606271</v>
      </c>
      <c r="F6" s="284">
        <v>17876.73210675452</v>
      </c>
      <c r="G6" s="284">
        <v>17823.722331237361</v>
      </c>
      <c r="H6" s="284">
        <v>17895.896125828371</v>
      </c>
      <c r="I6" s="284">
        <v>19578.296715034561</v>
      </c>
      <c r="J6" s="284">
        <v>16885.47667219389</v>
      </c>
      <c r="K6" s="284">
        <v>15257.99121323259</v>
      </c>
      <c r="L6" s="284">
        <v>17688.903447282632</v>
      </c>
      <c r="M6" s="284">
        <v>18075.531392567569</v>
      </c>
      <c r="N6" s="284">
        <v>17414.549760019479</v>
      </c>
      <c r="O6" s="284">
        <v>16624.65087832752</v>
      </c>
      <c r="P6" s="284">
        <v>18036.788915438719</v>
      </c>
      <c r="Q6" s="284">
        <v>18148.938284598229</v>
      </c>
      <c r="R6" s="284">
        <v>21118.958791548779</v>
      </c>
      <c r="S6" s="284">
        <v>19459.08175244524</v>
      </c>
      <c r="T6" s="284">
        <v>19141.412437362029</v>
      </c>
      <c r="U6" s="284">
        <v>19560.803322180509</v>
      </c>
      <c r="V6" s="284">
        <v>20285.594247610308</v>
      </c>
      <c r="W6" s="284">
        <v>20454.69691565468</v>
      </c>
      <c r="DA6" s="94" t="s">
        <v>941</v>
      </c>
    </row>
    <row r="7" spans="1:105" ht="12" customHeight="1" x14ac:dyDescent="0.25">
      <c r="A7" s="49" t="s">
        <v>48</v>
      </c>
      <c r="B7" s="244">
        <v>14878.095374549281</v>
      </c>
      <c r="C7" s="244">
        <v>15508.00245503045</v>
      </c>
      <c r="D7" s="244">
        <v>15484.119300619361</v>
      </c>
      <c r="E7" s="244">
        <v>17161.217379265789</v>
      </c>
      <c r="F7" s="244">
        <v>18049.749880079489</v>
      </c>
      <c r="G7" s="244">
        <v>20199.523966791559</v>
      </c>
      <c r="H7" s="244">
        <v>21304.273795334579</v>
      </c>
      <c r="I7" s="244">
        <v>22235.004849879311</v>
      </c>
      <c r="J7" s="244">
        <v>23927.176698333831</v>
      </c>
      <c r="K7" s="244">
        <v>22489.70021037868</v>
      </c>
      <c r="L7" s="244">
        <v>22334.721753977661</v>
      </c>
      <c r="M7" s="244">
        <v>22930.443960967619</v>
      </c>
      <c r="N7" s="244">
        <v>23472.259092115739</v>
      </c>
      <c r="O7" s="244">
        <v>23159.603358756391</v>
      </c>
      <c r="P7" s="244">
        <v>24090.667864141091</v>
      </c>
      <c r="Q7" s="244">
        <v>22802</v>
      </c>
      <c r="R7" s="244">
        <v>25080.86147049542</v>
      </c>
      <c r="S7" s="244">
        <v>21499.514091350829</v>
      </c>
      <c r="T7" s="244">
        <v>23240.865068708401</v>
      </c>
      <c r="U7" s="244">
        <v>24542.959482718521</v>
      </c>
      <c r="V7" s="244">
        <v>22693.481351358689</v>
      </c>
      <c r="W7" s="244">
        <v>25297.828845340478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19140.17653704264</v>
      </c>
      <c r="C10" s="243">
        <v>19164.303235327079</v>
      </c>
      <c r="D10" s="243">
        <v>19558.12661946228</v>
      </c>
      <c r="E10" s="243">
        <v>20127.98638162954</v>
      </c>
      <c r="F10" s="243">
        <v>19145.188637535761</v>
      </c>
      <c r="G10" s="243">
        <v>20800.978082305392</v>
      </c>
      <c r="H10" s="243">
        <v>20818.366254785858</v>
      </c>
      <c r="I10" s="243">
        <v>21983.37427492299</v>
      </c>
      <c r="J10" s="243">
        <v>24179.17438672575</v>
      </c>
      <c r="K10" s="243">
        <v>19402.263318868801</v>
      </c>
      <c r="L10" s="243">
        <v>23111.83206842728</v>
      </c>
      <c r="M10" s="243">
        <v>22002.850005620588</v>
      </c>
      <c r="N10" s="243">
        <v>23819.656678611391</v>
      </c>
      <c r="O10" s="243">
        <v>23003.699660386868</v>
      </c>
      <c r="P10" s="243">
        <v>23109.615209299111</v>
      </c>
      <c r="Q10" s="243">
        <v>23262.24285648383</v>
      </c>
      <c r="R10" s="243">
        <v>21161.017536161231</v>
      </c>
      <c r="S10" s="243">
        <v>25018.602281843308</v>
      </c>
      <c r="T10" s="243">
        <v>21770.22438196107</v>
      </c>
      <c r="U10" s="243">
        <v>22905.480044448948</v>
      </c>
      <c r="V10" s="243">
        <v>23576.558454848691</v>
      </c>
      <c r="W10" s="243">
        <v>24570.972514420129</v>
      </c>
      <c r="DA10" s="83" t="s">
        <v>944</v>
      </c>
    </row>
    <row r="11" spans="1:105" ht="12" customHeight="1" x14ac:dyDescent="0.25">
      <c r="A11" s="107" t="s">
        <v>945</v>
      </c>
      <c r="B11" s="284">
        <v>6346.4256339592821</v>
      </c>
      <c r="C11" s="284">
        <v>6423.5513174474154</v>
      </c>
      <c r="D11" s="284">
        <v>6620.8849364607386</v>
      </c>
      <c r="E11" s="284">
        <v>6473.936834508494</v>
      </c>
      <c r="F11" s="284">
        <v>6192.2844535477898</v>
      </c>
      <c r="G11" s="284">
        <v>6714.0358508299942</v>
      </c>
      <c r="H11" s="284">
        <v>6738.4406145180237</v>
      </c>
      <c r="I11" s="284">
        <v>7568.7750955898673</v>
      </c>
      <c r="J11" s="284">
        <v>6480.0189292196856</v>
      </c>
      <c r="K11" s="284">
        <v>5195.8909445094159</v>
      </c>
      <c r="L11" s="284">
        <v>5941.3079985430504</v>
      </c>
      <c r="M11" s="284">
        <v>7537.887712843778</v>
      </c>
      <c r="N11" s="284">
        <v>6966.8447554226968</v>
      </c>
      <c r="O11" s="284">
        <v>5845.679501651899</v>
      </c>
      <c r="P11" s="284">
        <v>6155.5965059100163</v>
      </c>
      <c r="Q11" s="284">
        <v>5695.7788024503243</v>
      </c>
      <c r="R11" s="284">
        <v>6906.9363902752884</v>
      </c>
      <c r="S11" s="284">
        <v>6618.3282587695921</v>
      </c>
      <c r="T11" s="284">
        <v>7142.5128649129256</v>
      </c>
      <c r="U11" s="284">
        <v>7142.9878778506136</v>
      </c>
      <c r="V11" s="284">
        <v>7813.7409483701967</v>
      </c>
      <c r="W11" s="284">
        <v>8141.7415071806499</v>
      </c>
      <c r="DA11" s="94" t="s">
        <v>946</v>
      </c>
    </row>
    <row r="12" spans="1:105" ht="12" customHeight="1" x14ac:dyDescent="0.25">
      <c r="A12" s="49" t="s">
        <v>947</v>
      </c>
      <c r="B12" s="244">
        <v>1420.4067332472571</v>
      </c>
      <c r="C12" s="244">
        <v>1480.052112551572</v>
      </c>
      <c r="D12" s="244">
        <v>1496.927764755791</v>
      </c>
      <c r="E12" s="244">
        <v>1702.638337647028</v>
      </c>
      <c r="F12" s="244">
        <v>1722.4098895163461</v>
      </c>
      <c r="G12" s="244">
        <v>2085.0853341377788</v>
      </c>
      <c r="H12" s="244">
        <v>2198.6686661255858</v>
      </c>
      <c r="I12" s="244">
        <v>2325.158968806134</v>
      </c>
      <c r="J12" s="244">
        <v>2490.452580417269</v>
      </c>
      <c r="K12" s="244">
        <v>2341.660427815646</v>
      </c>
      <c r="L12" s="244">
        <v>2142.7221318221868</v>
      </c>
      <c r="M12" s="244">
        <v>2225.575119683755</v>
      </c>
      <c r="N12" s="244">
        <v>2549.2517674630271</v>
      </c>
      <c r="O12" s="244">
        <v>2522.2886571544441</v>
      </c>
      <c r="P12" s="244">
        <v>2659.1056338370422</v>
      </c>
      <c r="Q12" s="244">
        <v>2316.5525720457581</v>
      </c>
      <c r="R12" s="244">
        <v>2528.2138676068489</v>
      </c>
      <c r="S12" s="244">
        <v>2102.3524493506302</v>
      </c>
      <c r="T12" s="244">
        <v>2458.1862786272141</v>
      </c>
      <c r="U12" s="244">
        <v>2788.192630172196</v>
      </c>
      <c r="V12" s="244">
        <v>2594.521990460752</v>
      </c>
      <c r="W12" s="244">
        <v>3021.497553749924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21600.1961522696</v>
      </c>
      <c r="C15" s="243">
        <v>21600.1961522696</v>
      </c>
      <c r="D15" s="243">
        <v>21600.1961522696</v>
      </c>
      <c r="E15" s="243">
        <v>21600.1961522696</v>
      </c>
      <c r="F15" s="243">
        <v>21600.1961522696</v>
      </c>
      <c r="G15" s="243">
        <v>23395.615279516689</v>
      </c>
      <c r="H15" s="243">
        <v>23395.615279516689</v>
      </c>
      <c r="I15" s="243">
        <v>23395.615279516689</v>
      </c>
      <c r="J15" s="243">
        <v>26986.45353401087</v>
      </c>
      <c r="K15" s="243">
        <v>25191.034406763789</v>
      </c>
      <c r="L15" s="243">
        <v>25191.034406763789</v>
      </c>
      <c r="M15" s="243">
        <v>23395.6152795167</v>
      </c>
      <c r="N15" s="243">
        <v>25191.034406763789</v>
      </c>
      <c r="O15" s="243">
        <v>25191.034406763789</v>
      </c>
      <c r="P15" s="243">
        <v>25191.034406763789</v>
      </c>
      <c r="Q15" s="243">
        <v>25191.034406763789</v>
      </c>
      <c r="R15" s="243">
        <v>23395.6152795167</v>
      </c>
      <c r="S15" s="243">
        <v>26986.453534010881</v>
      </c>
      <c r="T15" s="243">
        <v>26986.453534010881</v>
      </c>
      <c r="U15" s="243">
        <v>25191.034406763789</v>
      </c>
      <c r="V15" s="243">
        <v>25191.034406763789</v>
      </c>
      <c r="W15" s="243">
        <v>26986.453534010881</v>
      </c>
      <c r="DA15" s="83" t="s">
        <v>949</v>
      </c>
    </row>
    <row r="16" spans="1:105" ht="12" customHeight="1" x14ac:dyDescent="0.25">
      <c r="A16" s="107" t="s">
        <v>945</v>
      </c>
      <c r="B16" s="284">
        <v>7384.9173710658688</v>
      </c>
      <c r="C16" s="284">
        <v>7384.9173710658688</v>
      </c>
      <c r="D16" s="284">
        <v>7384.9173710658688</v>
      </c>
      <c r="E16" s="284">
        <v>7384.9173710658688</v>
      </c>
      <c r="F16" s="284">
        <v>6757.170613534613</v>
      </c>
      <c r="G16" s="284">
        <v>7384.9173710658688</v>
      </c>
      <c r="H16" s="284">
        <v>7384.9173710658688</v>
      </c>
      <c r="I16" s="284">
        <v>8012.6641285971255</v>
      </c>
      <c r="J16" s="284">
        <v>8012.6641285971255</v>
      </c>
      <c r="K16" s="284">
        <v>7384.9173710658688</v>
      </c>
      <c r="L16" s="284">
        <v>7384.9173710658688</v>
      </c>
      <c r="M16" s="284">
        <v>8012.6641285971255</v>
      </c>
      <c r="N16" s="284">
        <v>7384.9173710658688</v>
      </c>
      <c r="O16" s="284">
        <v>7384.9173710658688</v>
      </c>
      <c r="P16" s="284">
        <v>6757.170613534613</v>
      </c>
      <c r="Q16" s="284">
        <v>6757.170613534613</v>
      </c>
      <c r="R16" s="284">
        <v>7384.9173710658688</v>
      </c>
      <c r="S16" s="284">
        <v>7384.9173710658688</v>
      </c>
      <c r="T16" s="284">
        <v>8012.6641285971255</v>
      </c>
      <c r="U16" s="284">
        <v>8012.6641285971255</v>
      </c>
      <c r="V16" s="284">
        <v>8640.4108861283803</v>
      </c>
      <c r="W16" s="284">
        <v>8640.4108861283803</v>
      </c>
      <c r="DA16" s="94" t="s">
        <v>950</v>
      </c>
    </row>
    <row r="17" spans="1:105" ht="12" customHeight="1" x14ac:dyDescent="0.25">
      <c r="A17" s="49" t="s">
        <v>947</v>
      </c>
      <c r="B17" s="244">
        <v>1578.229703608064</v>
      </c>
      <c r="C17" s="244">
        <v>1578.229703608064</v>
      </c>
      <c r="D17" s="244">
        <v>1578.229703608064</v>
      </c>
      <c r="E17" s="244">
        <v>1842.4411032878779</v>
      </c>
      <c r="F17" s="244">
        <v>1842.4411032878779</v>
      </c>
      <c r="G17" s="244">
        <v>2238.7582028075999</v>
      </c>
      <c r="H17" s="244">
        <v>2370.863902647508</v>
      </c>
      <c r="I17" s="244">
        <v>2502.9696024874152</v>
      </c>
      <c r="J17" s="244">
        <v>2635.0753023273219</v>
      </c>
      <c r="K17" s="244">
        <v>2502.9696024874152</v>
      </c>
      <c r="L17" s="244">
        <v>2502.9696024874152</v>
      </c>
      <c r="M17" s="244">
        <v>2370.863902647508</v>
      </c>
      <c r="N17" s="244">
        <v>2767.18100216723</v>
      </c>
      <c r="O17" s="244">
        <v>2767.18100216723</v>
      </c>
      <c r="P17" s="244">
        <v>2899.2867020071371</v>
      </c>
      <c r="Q17" s="244">
        <v>2899.2867020071371</v>
      </c>
      <c r="R17" s="244">
        <v>2767.18100216723</v>
      </c>
      <c r="S17" s="244">
        <v>2767.18100216723</v>
      </c>
      <c r="T17" s="244">
        <v>2635.0753023273219</v>
      </c>
      <c r="U17" s="244">
        <v>3031.3924018470439</v>
      </c>
      <c r="V17" s="244">
        <v>3031.3924018470439</v>
      </c>
      <c r="W17" s="244">
        <v>3295.6038015268591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1795.419127247091</v>
      </c>
      <c r="D19" s="243">
        <v>1795.419127247091</v>
      </c>
      <c r="E19" s="243">
        <v>0</v>
      </c>
      <c r="F19" s="243">
        <v>1795.419127247091</v>
      </c>
      <c r="G19" s="243">
        <v>1795.419127247091</v>
      </c>
      <c r="H19" s="243">
        <v>1795.419127247091</v>
      </c>
      <c r="I19" s="243">
        <v>1795.419127247091</v>
      </c>
      <c r="J19" s="243">
        <v>3590.838254494181</v>
      </c>
      <c r="K19" s="243">
        <v>0</v>
      </c>
      <c r="L19" s="243">
        <v>0</v>
      </c>
      <c r="M19" s="243">
        <v>0</v>
      </c>
      <c r="N19" s="243">
        <v>3590.838254494181</v>
      </c>
      <c r="O19" s="243">
        <v>0</v>
      </c>
      <c r="P19" s="243">
        <v>1795.419127247091</v>
      </c>
      <c r="Q19" s="243">
        <v>0</v>
      </c>
      <c r="R19" s="243">
        <v>0</v>
      </c>
      <c r="S19" s="243">
        <v>5386.2573817412713</v>
      </c>
      <c r="T19" s="243">
        <v>0</v>
      </c>
      <c r="U19" s="243">
        <v>0</v>
      </c>
      <c r="V19" s="243">
        <v>0</v>
      </c>
      <c r="W19" s="243">
        <v>3590.838254494181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627.74675753125553</v>
      </c>
      <c r="E20" s="284">
        <v>0</v>
      </c>
      <c r="F20" s="284">
        <v>0</v>
      </c>
      <c r="G20" s="284">
        <v>627.74675753125553</v>
      </c>
      <c r="H20" s="284">
        <v>627.74675753125553</v>
      </c>
      <c r="I20" s="284">
        <v>1255.4935150625111</v>
      </c>
      <c r="J20" s="284">
        <v>0</v>
      </c>
      <c r="K20" s="284">
        <v>0</v>
      </c>
      <c r="L20" s="284">
        <v>0</v>
      </c>
      <c r="M20" s="284">
        <v>1255.4935150625111</v>
      </c>
      <c r="N20" s="284">
        <v>0</v>
      </c>
      <c r="O20" s="284">
        <v>0</v>
      </c>
      <c r="P20" s="284">
        <v>0</v>
      </c>
      <c r="Q20" s="284">
        <v>0</v>
      </c>
      <c r="R20" s="284">
        <v>1255.4935150625111</v>
      </c>
      <c r="S20" s="284">
        <v>627.74675753125553</v>
      </c>
      <c r="T20" s="284">
        <v>627.74675753125553</v>
      </c>
      <c r="U20" s="284">
        <v>627.74675753125553</v>
      </c>
      <c r="V20" s="284">
        <v>627.74675753125553</v>
      </c>
      <c r="W20" s="284">
        <v>627.74675753125553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132.10569983990729</v>
      </c>
      <c r="D21" s="244">
        <v>0</v>
      </c>
      <c r="E21" s="244">
        <v>396.31709951972198</v>
      </c>
      <c r="F21" s="244">
        <v>132.10569983990729</v>
      </c>
      <c r="G21" s="244">
        <v>396.31709951972198</v>
      </c>
      <c r="H21" s="244">
        <v>264.21139967981458</v>
      </c>
      <c r="I21" s="244">
        <v>132.10569983990729</v>
      </c>
      <c r="J21" s="244">
        <v>264.21139967981458</v>
      </c>
      <c r="K21" s="244">
        <v>0</v>
      </c>
      <c r="L21" s="244">
        <v>0</v>
      </c>
      <c r="M21" s="244">
        <v>0</v>
      </c>
      <c r="N21" s="244">
        <v>396.31709951972198</v>
      </c>
      <c r="O21" s="244">
        <v>132.10569983990729</v>
      </c>
      <c r="P21" s="244">
        <v>264.21139967981458</v>
      </c>
      <c r="Q21" s="244">
        <v>0</v>
      </c>
      <c r="R21" s="244">
        <v>0</v>
      </c>
      <c r="S21" s="244">
        <v>0</v>
      </c>
      <c r="T21" s="244">
        <v>0</v>
      </c>
      <c r="U21" s="244">
        <v>528.42279935962927</v>
      </c>
      <c r="V21" s="244">
        <v>0</v>
      </c>
      <c r="W21" s="244">
        <v>396.31709951972198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1795.4191272470925</v>
      </c>
      <c r="D23" s="243">
        <f t="shared" si="2"/>
        <v>1795.4191272470925</v>
      </c>
      <c r="E23" s="243">
        <f t="shared" si="2"/>
        <v>0</v>
      </c>
      <c r="F23" s="243">
        <f t="shared" si="2"/>
        <v>1795.4191272470925</v>
      </c>
      <c r="G23" s="243">
        <f t="shared" si="2"/>
        <v>0</v>
      </c>
      <c r="H23" s="243">
        <f t="shared" si="2"/>
        <v>1795.4191272470925</v>
      </c>
      <c r="I23" s="243">
        <f t="shared" si="2"/>
        <v>1795.4191272470925</v>
      </c>
      <c r="J23" s="243">
        <f t="shared" si="2"/>
        <v>0</v>
      </c>
      <c r="K23" s="243">
        <f t="shared" si="2"/>
        <v>1795.4191272470816</v>
      </c>
      <c r="L23" s="243">
        <f t="shared" si="2"/>
        <v>0</v>
      </c>
      <c r="M23" s="243">
        <f t="shared" si="2"/>
        <v>1795.4191272470889</v>
      </c>
      <c r="N23" s="243">
        <f t="shared" si="2"/>
        <v>1795.4191272470925</v>
      </c>
      <c r="O23" s="243">
        <f t="shared" si="2"/>
        <v>0</v>
      </c>
      <c r="P23" s="243">
        <f t="shared" si="2"/>
        <v>1795.4191272470925</v>
      </c>
      <c r="Q23" s="243">
        <f t="shared" si="2"/>
        <v>0</v>
      </c>
      <c r="R23" s="243">
        <f t="shared" si="2"/>
        <v>1795.4191272470889</v>
      </c>
      <c r="S23" s="243">
        <f t="shared" si="2"/>
        <v>1795.4191272470889</v>
      </c>
      <c r="T23" s="243">
        <f t="shared" si="2"/>
        <v>0</v>
      </c>
      <c r="U23" s="243">
        <f t="shared" si="2"/>
        <v>1795.4191272470925</v>
      </c>
      <c r="V23" s="243">
        <f t="shared" si="2"/>
        <v>0</v>
      </c>
      <c r="W23" s="243">
        <f t="shared" si="2"/>
        <v>1795.4191272470889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627.74675753125575</v>
      </c>
      <c r="E24" s="284">
        <f t="shared" si="3"/>
        <v>0</v>
      </c>
      <c r="F24" s="284">
        <f t="shared" si="3"/>
        <v>627.74675753125575</v>
      </c>
      <c r="G24" s="284">
        <f t="shared" si="3"/>
        <v>0</v>
      </c>
      <c r="H24" s="284">
        <f t="shared" si="3"/>
        <v>627.74675753125575</v>
      </c>
      <c r="I24" s="284">
        <f t="shared" si="3"/>
        <v>627.74675753125484</v>
      </c>
      <c r="J24" s="284">
        <f t="shared" si="3"/>
        <v>0</v>
      </c>
      <c r="K24" s="284">
        <f t="shared" si="3"/>
        <v>627.74675753125666</v>
      </c>
      <c r="L24" s="284">
        <f t="shared" si="3"/>
        <v>0</v>
      </c>
      <c r="M24" s="284">
        <f t="shared" si="3"/>
        <v>627.74675753125484</v>
      </c>
      <c r="N24" s="284">
        <f t="shared" si="3"/>
        <v>627.74675753125666</v>
      </c>
      <c r="O24" s="284">
        <f t="shared" si="3"/>
        <v>0</v>
      </c>
      <c r="P24" s="284">
        <f t="shared" si="3"/>
        <v>627.74675753125575</v>
      </c>
      <c r="Q24" s="284">
        <f t="shared" si="3"/>
        <v>0</v>
      </c>
      <c r="R24" s="284">
        <f t="shared" si="3"/>
        <v>627.74675753125484</v>
      </c>
      <c r="S24" s="284">
        <f t="shared" si="3"/>
        <v>627.74675753125575</v>
      </c>
      <c r="T24" s="284">
        <f t="shared" si="3"/>
        <v>0</v>
      </c>
      <c r="U24" s="284">
        <f t="shared" si="3"/>
        <v>627.74675753125484</v>
      </c>
      <c r="V24" s="284">
        <f t="shared" si="3"/>
        <v>0</v>
      </c>
      <c r="W24" s="284">
        <f t="shared" si="3"/>
        <v>627.74675753125484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132.10569983990717</v>
      </c>
      <c r="D25" s="244">
        <f t="shared" si="4"/>
        <v>0</v>
      </c>
      <c r="E25" s="244">
        <f t="shared" si="4"/>
        <v>132.10569983990808</v>
      </c>
      <c r="F25" s="244">
        <f t="shared" si="4"/>
        <v>132.10569983990717</v>
      </c>
      <c r="G25" s="244">
        <f t="shared" si="4"/>
        <v>0</v>
      </c>
      <c r="H25" s="244">
        <f t="shared" si="4"/>
        <v>132.10569983990672</v>
      </c>
      <c r="I25" s="244">
        <f t="shared" si="4"/>
        <v>0</v>
      </c>
      <c r="J25" s="244">
        <f t="shared" si="4"/>
        <v>132.10569983990808</v>
      </c>
      <c r="K25" s="244">
        <f t="shared" si="4"/>
        <v>132.10569983990672</v>
      </c>
      <c r="L25" s="244">
        <f t="shared" si="4"/>
        <v>0</v>
      </c>
      <c r="M25" s="244">
        <f t="shared" si="4"/>
        <v>132.10569983990717</v>
      </c>
      <c r="N25" s="244">
        <f t="shared" si="4"/>
        <v>0</v>
      </c>
      <c r="O25" s="244">
        <f t="shared" si="4"/>
        <v>132.10569983990717</v>
      </c>
      <c r="P25" s="244">
        <f t="shared" si="4"/>
        <v>132.10569983990717</v>
      </c>
      <c r="Q25" s="244">
        <f t="shared" si="4"/>
        <v>0</v>
      </c>
      <c r="R25" s="244">
        <f t="shared" si="4"/>
        <v>132.10569983990717</v>
      </c>
      <c r="S25" s="244">
        <f t="shared" si="4"/>
        <v>0</v>
      </c>
      <c r="T25" s="244">
        <f t="shared" si="4"/>
        <v>132.10569983990808</v>
      </c>
      <c r="U25" s="244">
        <f t="shared" si="4"/>
        <v>132.10569983990717</v>
      </c>
      <c r="V25" s="244">
        <f t="shared" si="4"/>
        <v>0</v>
      </c>
      <c r="W25" s="244">
        <f t="shared" si="4"/>
        <v>132.10569983990672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2460.01961522696</v>
      </c>
      <c r="C27" s="243">
        <f t="shared" si="5"/>
        <v>2435.892916942521</v>
      </c>
      <c r="D27" s="243">
        <f t="shared" si="5"/>
        <v>2042.0695328073198</v>
      </c>
      <c r="E27" s="243">
        <f t="shared" si="5"/>
        <v>1472.20977064006</v>
      </c>
      <c r="F27" s="243">
        <f t="shared" si="5"/>
        <v>2455.0075147338393</v>
      </c>
      <c r="G27" s="243">
        <f t="shared" si="5"/>
        <v>2594.6371972112975</v>
      </c>
      <c r="H27" s="243">
        <f t="shared" si="5"/>
        <v>2577.2490247308306</v>
      </c>
      <c r="I27" s="243">
        <f t="shared" si="5"/>
        <v>1412.2410045936995</v>
      </c>
      <c r="J27" s="243">
        <f t="shared" si="5"/>
        <v>2807.2791472851204</v>
      </c>
      <c r="K27" s="243">
        <f t="shared" si="5"/>
        <v>5788.7710878949874</v>
      </c>
      <c r="L27" s="243">
        <f t="shared" si="5"/>
        <v>2079.2023383365085</v>
      </c>
      <c r="M27" s="243">
        <f t="shared" si="5"/>
        <v>1392.7652738961115</v>
      </c>
      <c r="N27" s="243">
        <f t="shared" si="5"/>
        <v>1371.377728152398</v>
      </c>
      <c r="O27" s="243">
        <f t="shared" si="5"/>
        <v>2187.3347463769205</v>
      </c>
      <c r="P27" s="243">
        <f t="shared" si="5"/>
        <v>2081.4191974646783</v>
      </c>
      <c r="Q27" s="243">
        <f t="shared" si="5"/>
        <v>1928.7915502799588</v>
      </c>
      <c r="R27" s="243">
        <f t="shared" si="5"/>
        <v>2234.597743355469</v>
      </c>
      <c r="S27" s="243">
        <f t="shared" si="5"/>
        <v>1967.851252167573</v>
      </c>
      <c r="T27" s="243">
        <f t="shared" si="5"/>
        <v>5216.2291520498111</v>
      </c>
      <c r="U27" s="243">
        <f t="shared" si="5"/>
        <v>2285.5543623148405</v>
      </c>
      <c r="V27" s="243">
        <f t="shared" si="5"/>
        <v>1614.4759519150975</v>
      </c>
      <c r="W27" s="243">
        <f t="shared" si="5"/>
        <v>2415.4810195907521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1038.4917371065867</v>
      </c>
      <c r="C28" s="284">
        <f t="shared" si="6"/>
        <v>961.36605361845341</v>
      </c>
      <c r="D28" s="284">
        <f t="shared" si="6"/>
        <v>764.03243460513022</v>
      </c>
      <c r="E28" s="284">
        <f t="shared" si="6"/>
        <v>910.98053655737476</v>
      </c>
      <c r="F28" s="284">
        <f t="shared" si="6"/>
        <v>564.88615998682326</v>
      </c>
      <c r="G28" s="284">
        <f t="shared" si="6"/>
        <v>670.88152023587463</v>
      </c>
      <c r="H28" s="284">
        <f t="shared" si="6"/>
        <v>646.47675654784507</v>
      </c>
      <c r="I28" s="284">
        <f t="shared" si="6"/>
        <v>443.88903300725815</v>
      </c>
      <c r="J28" s="284">
        <f t="shared" si="6"/>
        <v>1532.6451993774399</v>
      </c>
      <c r="K28" s="284">
        <f t="shared" si="6"/>
        <v>2189.0264265564529</v>
      </c>
      <c r="L28" s="284">
        <f t="shared" si="6"/>
        <v>1443.6093725228184</v>
      </c>
      <c r="M28" s="284">
        <f t="shared" si="6"/>
        <v>474.77641575334746</v>
      </c>
      <c r="N28" s="284">
        <f t="shared" si="6"/>
        <v>418.07261564317196</v>
      </c>
      <c r="O28" s="284">
        <f t="shared" si="6"/>
        <v>1539.2378694139697</v>
      </c>
      <c r="P28" s="284">
        <f t="shared" si="6"/>
        <v>601.57410762459676</v>
      </c>
      <c r="Q28" s="284">
        <f t="shared" si="6"/>
        <v>1061.3918110842887</v>
      </c>
      <c r="R28" s="284">
        <f t="shared" si="6"/>
        <v>477.98098079058036</v>
      </c>
      <c r="S28" s="284">
        <f t="shared" si="6"/>
        <v>766.58911229627665</v>
      </c>
      <c r="T28" s="284">
        <f t="shared" si="6"/>
        <v>870.15126368419988</v>
      </c>
      <c r="U28" s="284">
        <f t="shared" si="6"/>
        <v>869.67625074651187</v>
      </c>
      <c r="V28" s="284">
        <f t="shared" si="6"/>
        <v>826.66993775818355</v>
      </c>
      <c r="W28" s="284">
        <f t="shared" si="6"/>
        <v>498.66937894773037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157.82297036080695</v>
      </c>
      <c r="C29" s="244">
        <f t="shared" si="7"/>
        <v>98.17759105649202</v>
      </c>
      <c r="D29" s="244">
        <f t="shared" si="7"/>
        <v>81.301938852272997</v>
      </c>
      <c r="E29" s="244">
        <f t="shared" si="7"/>
        <v>139.80276564084988</v>
      </c>
      <c r="F29" s="244">
        <f t="shared" si="7"/>
        <v>120.03121377153184</v>
      </c>
      <c r="G29" s="244">
        <f t="shared" si="7"/>
        <v>153.67286866982113</v>
      </c>
      <c r="H29" s="244">
        <f t="shared" si="7"/>
        <v>172.1952365219222</v>
      </c>
      <c r="I29" s="244">
        <f t="shared" si="7"/>
        <v>177.81063368128116</v>
      </c>
      <c r="J29" s="244">
        <f t="shared" si="7"/>
        <v>144.62272191005286</v>
      </c>
      <c r="K29" s="244">
        <f t="shared" si="7"/>
        <v>161.30917467176914</v>
      </c>
      <c r="L29" s="244">
        <f t="shared" si="7"/>
        <v>360.24747066522832</v>
      </c>
      <c r="M29" s="244">
        <f t="shared" si="7"/>
        <v>145.28878296375296</v>
      </c>
      <c r="N29" s="244">
        <f t="shared" si="7"/>
        <v>217.92923470420283</v>
      </c>
      <c r="O29" s="244">
        <f t="shared" si="7"/>
        <v>244.89234501278588</v>
      </c>
      <c r="P29" s="244">
        <f t="shared" si="7"/>
        <v>240.18106817009493</v>
      </c>
      <c r="Q29" s="244">
        <f t="shared" si="7"/>
        <v>582.73412996137904</v>
      </c>
      <c r="R29" s="244">
        <f t="shared" si="7"/>
        <v>238.96713456038106</v>
      </c>
      <c r="S29" s="244">
        <f t="shared" si="7"/>
        <v>664.82855281659977</v>
      </c>
      <c r="T29" s="244">
        <f t="shared" si="7"/>
        <v>176.88902370010783</v>
      </c>
      <c r="U29" s="244">
        <f t="shared" si="7"/>
        <v>243.19977167484785</v>
      </c>
      <c r="V29" s="244">
        <f t="shared" si="7"/>
        <v>436.87041138629183</v>
      </c>
      <c r="W29" s="244">
        <f t="shared" si="7"/>
        <v>274.10624777693511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10257.571367153911</v>
      </c>
      <c r="C32" s="212">
        <v>10275.417110920031</v>
      </c>
      <c r="D32" s="212">
        <v>10491.64514187446</v>
      </c>
      <c r="E32" s="212">
        <v>11900.659329320721</v>
      </c>
      <c r="F32" s="212">
        <v>11329.675580395529</v>
      </c>
      <c r="G32" s="212">
        <v>12050.72123817713</v>
      </c>
      <c r="H32" s="212">
        <v>12279.5494411006</v>
      </c>
      <c r="I32" s="212">
        <v>13809.604987102321</v>
      </c>
      <c r="J32" s="212">
        <v>13933.605073086839</v>
      </c>
      <c r="K32" s="212">
        <v>12645.30335339639</v>
      </c>
      <c r="L32" s="212">
        <v>14054.165520206359</v>
      </c>
      <c r="M32" s="212">
        <v>13963.307738607051</v>
      </c>
      <c r="N32" s="212">
        <v>14259.53998280309</v>
      </c>
      <c r="O32" s="212">
        <v>14232.072312983661</v>
      </c>
      <c r="P32" s="212">
        <v>14212.237489251929</v>
      </c>
      <c r="Q32" s="212">
        <v>14745.954944110061</v>
      </c>
      <c r="R32" s="212">
        <v>14953.39122957867</v>
      </c>
      <c r="S32" s="212">
        <v>15111.22055030095</v>
      </c>
      <c r="T32" s="212">
        <v>14283.494774013199</v>
      </c>
      <c r="U32" s="212">
        <v>13558.78285044985</v>
      </c>
      <c r="V32" s="212">
        <v>13897.940314650939</v>
      </c>
      <c r="W32" s="212">
        <v>13962.683602223309</v>
      </c>
      <c r="DA32" s="109" t="s">
        <v>955</v>
      </c>
    </row>
    <row r="33" spans="1:105" ht="12" customHeight="1" x14ac:dyDescent="0.25">
      <c r="A33" s="24" t="s">
        <v>30</v>
      </c>
      <c r="B33" s="215">
        <v>329.3637145313844</v>
      </c>
      <c r="C33" s="215">
        <v>560.84514187446257</v>
      </c>
      <c r="D33" s="215">
        <v>532.29905417024941</v>
      </c>
      <c r="E33" s="215">
        <v>497.62330180567488</v>
      </c>
      <c r="F33" s="215">
        <v>266.53542562338771</v>
      </c>
      <c r="G33" s="215">
        <v>150.71805674978509</v>
      </c>
      <c r="H33" s="215">
        <v>194.49320722269991</v>
      </c>
      <c r="I33" s="215">
        <v>309.7476354256234</v>
      </c>
      <c r="J33" s="215">
        <v>348.68400687876181</v>
      </c>
      <c r="K33" s="215">
        <v>267.67420464316422</v>
      </c>
      <c r="L33" s="215">
        <v>515.43714531384342</v>
      </c>
      <c r="M33" s="215">
        <v>373.2835769561479</v>
      </c>
      <c r="N33" s="215">
        <v>374.02708512467763</v>
      </c>
      <c r="O33" s="215">
        <v>428.31633705932933</v>
      </c>
      <c r="P33" s="215">
        <v>526.08426483233018</v>
      </c>
      <c r="Q33" s="215">
        <v>979.29045571797076</v>
      </c>
      <c r="R33" s="215">
        <v>900.1674118658641</v>
      </c>
      <c r="S33" s="215">
        <v>862.0477214101461</v>
      </c>
      <c r="T33" s="215">
        <v>382.64213241616511</v>
      </c>
      <c r="U33" s="215">
        <v>349.97927773000862</v>
      </c>
      <c r="V33" s="215">
        <v>503.68890799656049</v>
      </c>
      <c r="W33" s="215">
        <v>149.92459157351681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371.27635425623384</v>
      </c>
      <c r="C34" s="206">
        <f t="shared" si="8"/>
        <v>420.07979363714514</v>
      </c>
      <c r="D34" s="206">
        <f t="shared" si="8"/>
        <v>469.28925193465176</v>
      </c>
      <c r="E34" s="206">
        <f t="shared" si="8"/>
        <v>1694.307566638005</v>
      </c>
      <c r="F34" s="206">
        <f t="shared" si="8"/>
        <v>1499.9411865864145</v>
      </c>
      <c r="G34" s="206">
        <f t="shared" si="8"/>
        <v>1578.5030954428207</v>
      </c>
      <c r="H34" s="206">
        <f t="shared" si="8"/>
        <v>1559.3682717110914</v>
      </c>
      <c r="I34" s="206">
        <f t="shared" si="8"/>
        <v>1566.041530524506</v>
      </c>
      <c r="J34" s="206">
        <f t="shared" si="8"/>
        <v>1602.6742046431636</v>
      </c>
      <c r="K34" s="206">
        <f t="shared" si="8"/>
        <v>1477.8751504729153</v>
      </c>
      <c r="L34" s="206">
        <f t="shared" si="8"/>
        <v>1481.6115219260535</v>
      </c>
      <c r="M34" s="206">
        <f t="shared" si="8"/>
        <v>1459</v>
      </c>
      <c r="N34" s="206">
        <f t="shared" si="8"/>
        <v>1481.3039552880477</v>
      </c>
      <c r="O34" s="206">
        <f t="shared" si="8"/>
        <v>1527.0726569217538</v>
      </c>
      <c r="P34" s="206">
        <f t="shared" si="8"/>
        <v>1506.1305245055894</v>
      </c>
      <c r="Q34" s="206">
        <f t="shared" si="8"/>
        <v>1638.1694754944103</v>
      </c>
      <c r="R34" s="206">
        <f t="shared" si="8"/>
        <v>1158.077042132416</v>
      </c>
      <c r="S34" s="206">
        <f t="shared" si="8"/>
        <v>1015.5995700773859</v>
      </c>
      <c r="T34" s="206">
        <f t="shared" si="8"/>
        <v>915.53086844368011</v>
      </c>
      <c r="U34" s="206">
        <f t="shared" si="8"/>
        <v>858.55047291487529</v>
      </c>
      <c r="V34" s="206">
        <f t="shared" si="8"/>
        <v>736.92846087704208</v>
      </c>
      <c r="W34" s="206">
        <f t="shared" si="8"/>
        <v>816.82476354256232</v>
      </c>
      <c r="DA34" s="71"/>
    </row>
    <row r="35" spans="1:105" ht="12" customHeight="1" x14ac:dyDescent="0.25">
      <c r="A35" s="18" t="s">
        <v>32</v>
      </c>
      <c r="B35" s="206">
        <v>82.76010318142734</v>
      </c>
      <c r="C35" s="206">
        <v>17.734307824591571</v>
      </c>
      <c r="D35" s="206">
        <v>2.36457437661221</v>
      </c>
      <c r="E35" s="206">
        <v>473.80963026655201</v>
      </c>
      <c r="F35" s="206">
        <v>381.89277730008592</v>
      </c>
      <c r="G35" s="206">
        <v>378.39079965606192</v>
      </c>
      <c r="H35" s="206">
        <v>379.80662080825448</v>
      </c>
      <c r="I35" s="206">
        <v>372.37747205503013</v>
      </c>
      <c r="J35" s="206">
        <v>387.46079105760958</v>
      </c>
      <c r="K35" s="206">
        <v>282.86500429922609</v>
      </c>
      <c r="L35" s="206">
        <v>314.29441100601889</v>
      </c>
      <c r="M35" s="206">
        <v>298.07282889079971</v>
      </c>
      <c r="N35" s="206">
        <v>285.9065348237317</v>
      </c>
      <c r="O35" s="206">
        <v>288.94815133276012</v>
      </c>
      <c r="P35" s="206">
        <v>283.9699054170249</v>
      </c>
      <c r="Q35" s="206">
        <v>326.54110060189163</v>
      </c>
      <c r="R35" s="206">
        <v>413.80051590713668</v>
      </c>
      <c r="S35" s="206">
        <v>283.03241616509018</v>
      </c>
      <c r="T35" s="206">
        <v>269.46629406706791</v>
      </c>
      <c r="U35" s="206">
        <v>304.23619948409282</v>
      </c>
      <c r="V35" s="206">
        <v>261.86044711951848</v>
      </c>
      <c r="W35" s="206">
        <v>267.29320722269989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15.09578675838349</v>
      </c>
      <c r="J36" s="206">
        <v>0</v>
      </c>
      <c r="K36" s="206">
        <v>0</v>
      </c>
      <c r="L36" s="206">
        <v>0</v>
      </c>
      <c r="M36" s="206">
        <v>3.2982803095442819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61.447377472055031</v>
      </c>
      <c r="F37" s="206">
        <v>58.375064488392091</v>
      </c>
      <c r="G37" s="206">
        <v>71.68693035253655</v>
      </c>
      <c r="H37" s="206">
        <v>63.500085984522777</v>
      </c>
      <c r="I37" s="206">
        <v>75.818744625967327</v>
      </c>
      <c r="J37" s="206">
        <v>76.820034393809109</v>
      </c>
      <c r="K37" s="206">
        <v>49.176268271711088</v>
      </c>
      <c r="L37" s="206">
        <v>69.668013757523639</v>
      </c>
      <c r="M37" s="206">
        <v>68.653052450558889</v>
      </c>
      <c r="N37" s="206">
        <v>64.549871023215815</v>
      </c>
      <c r="O37" s="206">
        <v>50.205417024935507</v>
      </c>
      <c r="P37" s="206">
        <v>39.471281169389513</v>
      </c>
      <c r="Q37" s="206">
        <v>19.429320722269988</v>
      </c>
      <c r="R37" s="206">
        <v>46.38005159071367</v>
      </c>
      <c r="S37" s="206">
        <v>44.107136715391228</v>
      </c>
      <c r="T37" s="206">
        <v>51.270679277729997</v>
      </c>
      <c r="U37" s="206">
        <v>37.935855546001719</v>
      </c>
      <c r="V37" s="206">
        <v>82.027343078245906</v>
      </c>
      <c r="W37" s="206">
        <v>99.541530524505575</v>
      </c>
      <c r="DA37" s="71" t="s">
        <v>959</v>
      </c>
    </row>
    <row r="38" spans="1:105" ht="12" customHeight="1" x14ac:dyDescent="0.25">
      <c r="A38" s="18" t="s">
        <v>70</v>
      </c>
      <c r="B38" s="206">
        <v>288.51625107480652</v>
      </c>
      <c r="C38" s="206">
        <v>395.62433361994829</v>
      </c>
      <c r="D38" s="206">
        <v>445.80111779879621</v>
      </c>
      <c r="E38" s="206">
        <v>1159.0505588993981</v>
      </c>
      <c r="F38" s="206">
        <v>1055.1722269991401</v>
      </c>
      <c r="G38" s="206">
        <v>1121.6736027515051</v>
      </c>
      <c r="H38" s="206">
        <v>1113.811006018916</v>
      </c>
      <c r="I38" s="206">
        <v>1102.749527085125</v>
      </c>
      <c r="J38" s="206">
        <v>1138.393379191745</v>
      </c>
      <c r="K38" s="206">
        <v>1145.833877901978</v>
      </c>
      <c r="L38" s="206">
        <v>1097.649097162511</v>
      </c>
      <c r="M38" s="206">
        <v>1088.9758383490971</v>
      </c>
      <c r="N38" s="206">
        <v>1125.596216680997</v>
      </c>
      <c r="O38" s="206">
        <v>1183.417970765262</v>
      </c>
      <c r="P38" s="206">
        <v>1177.43147033534</v>
      </c>
      <c r="Q38" s="206">
        <v>1278.441530524505</v>
      </c>
      <c r="R38" s="206">
        <v>684.13895098882199</v>
      </c>
      <c r="S38" s="206">
        <v>675.46680997420458</v>
      </c>
      <c r="T38" s="206">
        <v>581.03637145313849</v>
      </c>
      <c r="U38" s="206">
        <v>504.9138435081685</v>
      </c>
      <c r="V38" s="206">
        <v>381.57609630266552</v>
      </c>
      <c r="W38" s="206">
        <v>449.99002579535681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6.7211521926053308</v>
      </c>
      <c r="D39" s="206">
        <v>21.123559759243339</v>
      </c>
      <c r="E39" s="206">
        <v>0</v>
      </c>
      <c r="F39" s="206">
        <v>4.5011177987962174</v>
      </c>
      <c r="G39" s="206">
        <v>6.7517626827171098</v>
      </c>
      <c r="H39" s="206">
        <v>2.2505588993981078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5.251332760103181</v>
      </c>
      <c r="O39" s="206">
        <v>4.5011177987962174</v>
      </c>
      <c r="P39" s="206">
        <v>5.2578675838349094</v>
      </c>
      <c r="Q39" s="206">
        <v>13.75752364574377</v>
      </c>
      <c r="R39" s="206">
        <v>13.75752364574377</v>
      </c>
      <c r="S39" s="206">
        <v>12.99320722269991</v>
      </c>
      <c r="T39" s="206">
        <v>13.75752364574377</v>
      </c>
      <c r="U39" s="206">
        <v>11.464574376612211</v>
      </c>
      <c r="V39" s="206">
        <v>11.464574376612211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5156.0619088564054</v>
      </c>
      <c r="C40" s="206">
        <f t="shared" si="9"/>
        <v>4762.0808254514186</v>
      </c>
      <c r="D40" s="206">
        <f t="shared" si="9"/>
        <v>4929.9871023215819</v>
      </c>
      <c r="E40" s="206">
        <f t="shared" si="9"/>
        <v>4362.3254514187447</v>
      </c>
      <c r="F40" s="206">
        <f t="shared" si="9"/>
        <v>4255.1307824591577</v>
      </c>
      <c r="G40" s="206">
        <f t="shared" si="9"/>
        <v>4626.4537403267414</v>
      </c>
      <c r="H40" s="206">
        <f t="shared" si="9"/>
        <v>3878.8453998280311</v>
      </c>
      <c r="I40" s="206">
        <f t="shared" si="9"/>
        <v>5082.3301805674982</v>
      </c>
      <c r="J40" s="206">
        <f t="shared" si="9"/>
        <v>5302.3826311263974</v>
      </c>
      <c r="K40" s="206">
        <f t="shared" si="9"/>
        <v>4809.3854686156483</v>
      </c>
      <c r="L40" s="206">
        <f t="shared" si="9"/>
        <v>5437.7019776440238</v>
      </c>
      <c r="M40" s="206">
        <f t="shared" si="9"/>
        <v>5144.0095442820293</v>
      </c>
      <c r="N40" s="206">
        <f t="shared" si="9"/>
        <v>5379.5202923473771</v>
      </c>
      <c r="O40" s="206">
        <f t="shared" si="9"/>
        <v>5244.1699914015471</v>
      </c>
      <c r="P40" s="206">
        <f t="shared" si="9"/>
        <v>5087.4532244196034</v>
      </c>
      <c r="Q40" s="206">
        <f t="shared" si="9"/>
        <v>4951.4617368873596</v>
      </c>
      <c r="R40" s="206">
        <f t="shared" si="9"/>
        <v>5371.5302665520203</v>
      </c>
      <c r="S40" s="206">
        <f t="shared" si="9"/>
        <v>5895.2765262252797</v>
      </c>
      <c r="T40" s="206">
        <f t="shared" si="9"/>
        <v>5444.3459157351672</v>
      </c>
      <c r="U40" s="206">
        <f t="shared" si="9"/>
        <v>5051.0321582115221</v>
      </c>
      <c r="V40" s="206">
        <f t="shared" si="9"/>
        <v>5628.9666380051585</v>
      </c>
      <c r="W40" s="206">
        <f t="shared" si="9"/>
        <v>5715.2844368013757</v>
      </c>
      <c r="DA40" s="71"/>
    </row>
    <row r="41" spans="1:105" ht="12" customHeight="1" x14ac:dyDescent="0.25">
      <c r="A41" s="18" t="s">
        <v>72</v>
      </c>
      <c r="B41" s="206">
        <v>5060.7910576096301</v>
      </c>
      <c r="C41" s="206">
        <v>4677.4075666380049</v>
      </c>
      <c r="D41" s="206">
        <v>4848.731728288908</v>
      </c>
      <c r="E41" s="206">
        <v>4362.3254514187447</v>
      </c>
      <c r="F41" s="206">
        <v>4255.1307824591577</v>
      </c>
      <c r="G41" s="206">
        <v>4626.3677558039553</v>
      </c>
      <c r="H41" s="206">
        <v>3878.7594153052451</v>
      </c>
      <c r="I41" s="206">
        <v>5067.1539122957874</v>
      </c>
      <c r="J41" s="206">
        <v>5302.3826311263974</v>
      </c>
      <c r="K41" s="206">
        <v>4809.3854686156483</v>
      </c>
      <c r="L41" s="206">
        <v>5353.1576956147892</v>
      </c>
      <c r="M41" s="206">
        <v>4983.0250214961306</v>
      </c>
      <c r="N41" s="206">
        <v>5296.2012897678414</v>
      </c>
      <c r="O41" s="206">
        <v>5157.6480653482367</v>
      </c>
      <c r="P41" s="206">
        <v>5021.0516766981937</v>
      </c>
      <c r="Q41" s="206">
        <v>4891.1435941530517</v>
      </c>
      <c r="R41" s="206">
        <v>5323.9378331900252</v>
      </c>
      <c r="S41" s="206">
        <v>5866.3642304385212</v>
      </c>
      <c r="T41" s="206">
        <v>5392.0888220120378</v>
      </c>
      <c r="U41" s="206">
        <v>5010.6194325021497</v>
      </c>
      <c r="V41" s="206">
        <v>5591.3878761822871</v>
      </c>
      <c r="W41" s="206">
        <v>5674.6286328460874</v>
      </c>
      <c r="DA41" s="71" t="s">
        <v>962</v>
      </c>
    </row>
    <row r="42" spans="1:105" ht="12" customHeight="1" x14ac:dyDescent="0.25">
      <c r="A42" s="18" t="s">
        <v>36</v>
      </c>
      <c r="B42" s="206">
        <v>95.270851246775578</v>
      </c>
      <c r="C42" s="206">
        <v>84.673258813413582</v>
      </c>
      <c r="D42" s="206">
        <v>81.255374032674126</v>
      </c>
      <c r="E42" s="206">
        <v>0</v>
      </c>
      <c r="F42" s="206">
        <v>0</v>
      </c>
      <c r="G42" s="206">
        <v>8.5984522785898534E-2</v>
      </c>
      <c r="H42" s="206">
        <v>8.5984522785898534E-2</v>
      </c>
      <c r="I42" s="206">
        <v>15.176268271711089</v>
      </c>
      <c r="J42" s="206">
        <v>0</v>
      </c>
      <c r="K42" s="206">
        <v>0</v>
      </c>
      <c r="L42" s="206">
        <v>84.544282029234736</v>
      </c>
      <c r="M42" s="206">
        <v>160.98452278589849</v>
      </c>
      <c r="N42" s="206">
        <v>83.319002579535677</v>
      </c>
      <c r="O42" s="206">
        <v>86.521926053310395</v>
      </c>
      <c r="P42" s="206">
        <v>66.40154772141014</v>
      </c>
      <c r="Q42" s="206">
        <v>60.31814273430782</v>
      </c>
      <c r="R42" s="206">
        <v>47.592433361994843</v>
      </c>
      <c r="S42" s="206">
        <v>28.912295786758381</v>
      </c>
      <c r="T42" s="206">
        <v>52.257093723129827</v>
      </c>
      <c r="U42" s="206">
        <v>40.41272570937231</v>
      </c>
      <c r="V42" s="206">
        <v>37.578761822871883</v>
      </c>
      <c r="W42" s="206">
        <v>40.655803955288043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11.631814273430781</v>
      </c>
      <c r="F43" s="206">
        <f t="shared" si="10"/>
        <v>16.623645743766122</v>
      </c>
      <c r="G43" s="206">
        <f t="shared" si="10"/>
        <v>26.177558039552881</v>
      </c>
      <c r="H43" s="206">
        <f t="shared" si="10"/>
        <v>19.967583834909711</v>
      </c>
      <c r="I43" s="206">
        <f t="shared" si="10"/>
        <v>129.45451418744622</v>
      </c>
      <c r="J43" s="206">
        <f t="shared" si="10"/>
        <v>171.29441100601892</v>
      </c>
      <c r="K43" s="206">
        <f t="shared" si="10"/>
        <v>113.7563198624248</v>
      </c>
      <c r="L43" s="206">
        <f t="shared" si="10"/>
        <v>316.55348237317281</v>
      </c>
      <c r="M43" s="206">
        <f t="shared" si="10"/>
        <v>339.61805674978496</v>
      </c>
      <c r="N43" s="206">
        <f t="shared" si="10"/>
        <v>229.53241616509027</v>
      </c>
      <c r="O43" s="206">
        <f t="shared" si="10"/>
        <v>229.05004299226135</v>
      </c>
      <c r="P43" s="206">
        <f t="shared" si="10"/>
        <v>230.64153052450555</v>
      </c>
      <c r="Q43" s="206">
        <f t="shared" si="10"/>
        <v>258.69466895958726</v>
      </c>
      <c r="R43" s="206">
        <f t="shared" si="10"/>
        <v>431.13061049011174</v>
      </c>
      <c r="S43" s="206">
        <f t="shared" si="10"/>
        <v>310.74823731728287</v>
      </c>
      <c r="T43" s="206">
        <f t="shared" si="10"/>
        <v>262.15668286960209</v>
      </c>
      <c r="U43" s="206">
        <f t="shared" si="10"/>
        <v>255.15868879894833</v>
      </c>
      <c r="V43" s="206">
        <f t="shared" si="10"/>
        <v>265.7070386406221</v>
      </c>
      <c r="W43" s="206">
        <f t="shared" si="10"/>
        <v>302.36090230929022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7.2609630266552019</v>
      </c>
      <c r="F44" s="206">
        <v>9.8643164230438511</v>
      </c>
      <c r="G44" s="206">
        <v>21.066294067067929</v>
      </c>
      <c r="H44" s="206">
        <v>19.17936371453138</v>
      </c>
      <c r="I44" s="206">
        <v>115.5059329320722</v>
      </c>
      <c r="J44" s="206">
        <v>116.126913155632</v>
      </c>
      <c r="K44" s="206">
        <v>100.5063628546862</v>
      </c>
      <c r="L44" s="206">
        <v>196.95236457437659</v>
      </c>
      <c r="M44" s="206">
        <v>195.28030954428201</v>
      </c>
      <c r="N44" s="206">
        <v>222.5327601031814</v>
      </c>
      <c r="O44" s="206">
        <v>212.04746345657779</v>
      </c>
      <c r="P44" s="206">
        <v>215.9405846947549</v>
      </c>
      <c r="Q44" s="206">
        <v>241.0909716251075</v>
      </c>
      <c r="R44" s="206">
        <v>412.91676698194323</v>
      </c>
      <c r="S44" s="206">
        <v>294.66414445399829</v>
      </c>
      <c r="T44" s="206">
        <v>248.75803955288049</v>
      </c>
      <c r="U44" s="206">
        <v>235.52605331040411</v>
      </c>
      <c r="V44" s="206">
        <v>241.6403267411865</v>
      </c>
      <c r="W44" s="206">
        <v>286.42398968185728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4.3708512467755796</v>
      </c>
      <c r="F45" s="206">
        <v>6.7593293207222702</v>
      </c>
      <c r="G45" s="206">
        <v>5.1112639724849522</v>
      </c>
      <c r="H45" s="206">
        <v>0.78822012037833178</v>
      </c>
      <c r="I45" s="206">
        <v>13.94858125537403</v>
      </c>
      <c r="J45" s="206">
        <v>7.9296646603611336</v>
      </c>
      <c r="K45" s="206">
        <v>9.5528804815133275E-2</v>
      </c>
      <c r="L45" s="206">
        <v>115.5775580395529</v>
      </c>
      <c r="M45" s="206">
        <v>142.90146173688731</v>
      </c>
      <c r="N45" s="206">
        <v>2.9855546001719691</v>
      </c>
      <c r="O45" s="206">
        <v>8.2401547721410147</v>
      </c>
      <c r="P45" s="206">
        <v>6.4249355116079094</v>
      </c>
      <c r="Q45" s="206">
        <v>9.1</v>
      </c>
      <c r="R45" s="206">
        <v>11.27351676698194</v>
      </c>
      <c r="S45" s="206">
        <v>9.482201203783319</v>
      </c>
      <c r="T45" s="206">
        <v>10.0792777300086</v>
      </c>
      <c r="U45" s="206">
        <v>16.289251934651759</v>
      </c>
      <c r="V45" s="206">
        <v>20.30189165950129</v>
      </c>
      <c r="W45" s="206">
        <v>12.3006018916595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47.237833190025789</v>
      </c>
      <c r="K46" s="206">
        <v>13.154428202923469</v>
      </c>
      <c r="L46" s="206">
        <v>4.0235597592433354</v>
      </c>
      <c r="M46" s="206">
        <v>1.436285468615649</v>
      </c>
      <c r="N46" s="206">
        <v>4.0141014617368871</v>
      </c>
      <c r="O46" s="206">
        <v>8.7624247635425618</v>
      </c>
      <c r="P46" s="206">
        <v>8.2760103181427329</v>
      </c>
      <c r="Q46" s="206">
        <v>8.5036973344797921</v>
      </c>
      <c r="R46" s="206">
        <v>6.9403267411865857</v>
      </c>
      <c r="S46" s="206">
        <v>6.6018916595012893</v>
      </c>
      <c r="T46" s="206">
        <v>0.66663800515907135</v>
      </c>
      <c r="U46" s="206">
        <v>0.64307824591573515</v>
      </c>
      <c r="V46" s="206">
        <v>0.71539122957867585</v>
      </c>
      <c r="W46" s="206">
        <v>0.68254514187446258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2.3903697334479789E-2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0.3343938091143594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2.6527275815538789</v>
      </c>
      <c r="U49" s="206">
        <v>2.6764016106422459</v>
      </c>
      <c r="V49" s="206">
        <v>2.7150352012412209</v>
      </c>
      <c r="W49" s="206">
        <v>2.9537655938990062</v>
      </c>
      <c r="DA49" s="71" t="s">
        <v>969</v>
      </c>
    </row>
    <row r="50" spans="1:105" ht="12" customHeight="1" x14ac:dyDescent="0.25">
      <c r="A50" s="14" t="s">
        <v>79</v>
      </c>
      <c r="B50" s="206">
        <v>244.72149613069641</v>
      </c>
      <c r="C50" s="206">
        <v>248.6624247635425</v>
      </c>
      <c r="D50" s="206">
        <v>244.9364574376612</v>
      </c>
      <c r="E50" s="206">
        <v>948.52871883061039</v>
      </c>
      <c r="F50" s="206">
        <v>917.66981943250209</v>
      </c>
      <c r="G50" s="206">
        <v>1123.9848667239901</v>
      </c>
      <c r="H50" s="206">
        <v>2126.874978503869</v>
      </c>
      <c r="I50" s="206">
        <v>2130.4576096302671</v>
      </c>
      <c r="J50" s="206">
        <v>2060.7624247635431</v>
      </c>
      <c r="K50" s="206">
        <v>2119.0885640584688</v>
      </c>
      <c r="L50" s="206">
        <v>1802.6894239036969</v>
      </c>
      <c r="M50" s="206">
        <v>2131.317454858126</v>
      </c>
      <c r="N50" s="206">
        <v>2310.9773860705068</v>
      </c>
      <c r="O50" s="206">
        <v>2355.569905417025</v>
      </c>
      <c r="P50" s="206">
        <v>2262.873774720551</v>
      </c>
      <c r="Q50" s="206">
        <v>2321.176096302665</v>
      </c>
      <c r="R50" s="206">
        <v>2485.6931212381769</v>
      </c>
      <c r="S50" s="206">
        <v>2365.5536543422181</v>
      </c>
      <c r="T50" s="206">
        <v>2672.9722269991398</v>
      </c>
      <c r="U50" s="206">
        <v>2511.9900257953568</v>
      </c>
      <c r="V50" s="206">
        <v>2374.7730868443682</v>
      </c>
      <c r="W50" s="206">
        <v>2461.95184866724</v>
      </c>
      <c r="DA50" s="71" t="s">
        <v>970</v>
      </c>
    </row>
    <row r="51" spans="1:105" ht="12" customHeight="1" x14ac:dyDescent="0.25">
      <c r="A51" s="21" t="s">
        <v>38</v>
      </c>
      <c r="B51" s="209">
        <v>4156.1478933791914</v>
      </c>
      <c r="C51" s="209">
        <v>4283.7489251934649</v>
      </c>
      <c r="D51" s="209">
        <v>4315.1332760103178</v>
      </c>
      <c r="E51" s="209">
        <v>4386.2424763542558</v>
      </c>
      <c r="F51" s="209">
        <v>4373.774720550301</v>
      </c>
      <c r="G51" s="209">
        <v>4544.8839208942391</v>
      </c>
      <c r="H51" s="209">
        <v>4500</v>
      </c>
      <c r="I51" s="209">
        <v>4591.5735167669818</v>
      </c>
      <c r="J51" s="209">
        <v>4447.8073946689592</v>
      </c>
      <c r="K51" s="209">
        <v>3857.5236457437659</v>
      </c>
      <c r="L51" s="209">
        <v>4500.1719690455711</v>
      </c>
      <c r="M51" s="209">
        <v>4516.0791057609631</v>
      </c>
      <c r="N51" s="209">
        <v>4484.178847807394</v>
      </c>
      <c r="O51" s="209">
        <v>4447.8933791917452</v>
      </c>
      <c r="P51" s="209">
        <v>4599.0541702493547</v>
      </c>
      <c r="Q51" s="209">
        <v>4597.162510748065</v>
      </c>
      <c r="R51" s="209">
        <v>4606.7927773000856</v>
      </c>
      <c r="S51" s="209">
        <v>4661.9948409286326</v>
      </c>
      <c r="T51" s="209">
        <v>4605.8469475494412</v>
      </c>
      <c r="U51" s="209">
        <v>4532.0722269991402</v>
      </c>
      <c r="V51" s="209">
        <v>4387.8761822871884</v>
      </c>
      <c r="W51" s="209">
        <v>4516.3370593293203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10257.571367153912</v>
      </c>
      <c r="C52" s="286">
        <f t="shared" si="11"/>
        <v>10275.417110920032</v>
      </c>
      <c r="D52" s="286">
        <f t="shared" si="11"/>
        <v>10491.645141874458</v>
      </c>
      <c r="E52" s="286">
        <f t="shared" si="11"/>
        <v>11900.659329320724</v>
      </c>
      <c r="F52" s="286">
        <f t="shared" si="11"/>
        <v>11329.675580395524</v>
      </c>
      <c r="G52" s="286">
        <f t="shared" si="11"/>
        <v>12050.721238177131</v>
      </c>
      <c r="H52" s="286">
        <f t="shared" si="11"/>
        <v>12279.549441100604</v>
      </c>
      <c r="I52" s="286">
        <f t="shared" si="11"/>
        <v>13809.604987102321</v>
      </c>
      <c r="J52" s="286">
        <f t="shared" si="11"/>
        <v>13933.605073086846</v>
      </c>
      <c r="K52" s="286">
        <f t="shared" si="11"/>
        <v>12645.303353396386</v>
      </c>
      <c r="L52" s="286">
        <f t="shared" si="11"/>
        <v>14054.165520206365</v>
      </c>
      <c r="M52" s="286">
        <f t="shared" si="11"/>
        <v>13963.30773860706</v>
      </c>
      <c r="N52" s="286">
        <f t="shared" si="11"/>
        <v>14259.539982803093</v>
      </c>
      <c r="O52" s="286">
        <f t="shared" si="11"/>
        <v>14232.072312983664</v>
      </c>
      <c r="P52" s="286">
        <f t="shared" si="11"/>
        <v>14212.237489251933</v>
      </c>
      <c r="Q52" s="286">
        <f t="shared" si="11"/>
        <v>14745.954944110059</v>
      </c>
      <c r="R52" s="286">
        <f t="shared" si="11"/>
        <v>14953.391229578667</v>
      </c>
      <c r="S52" s="286">
        <f t="shared" si="11"/>
        <v>15111.220550300948</v>
      </c>
      <c r="T52" s="286">
        <f t="shared" si="11"/>
        <v>14283.494774013194</v>
      </c>
      <c r="U52" s="286">
        <f t="shared" si="11"/>
        <v>13558.78285044985</v>
      </c>
      <c r="V52" s="286">
        <f t="shared" si="11"/>
        <v>13897.940314650939</v>
      </c>
      <c r="W52" s="286">
        <f t="shared" si="11"/>
        <v>13962.683602223309</v>
      </c>
      <c r="DA52" s="118"/>
    </row>
    <row r="53" spans="1:105" ht="12" customHeight="1" x14ac:dyDescent="0.25">
      <c r="A53" s="51" t="s">
        <v>46</v>
      </c>
      <c r="B53" s="239">
        <f>CHI_fec!B5-B58</f>
        <v>6875.8463508998466</v>
      </c>
      <c r="C53" s="239">
        <f>CHI_fec!C5-C58</f>
        <v>6815.8538072826013</v>
      </c>
      <c r="D53" s="239">
        <f>CHI_fec!D5-D58</f>
        <v>6939.9562088144885</v>
      </c>
      <c r="E53" s="239">
        <f>CHI_fec!E5-E58</f>
        <v>7975.7537327375358</v>
      </c>
      <c r="F53" s="239">
        <f>CHI_fec!F5-F58</f>
        <v>7492.1325634713612</v>
      </c>
      <c r="G53" s="239">
        <f>CHI_fec!G5-G58</f>
        <v>7955.9915825715543</v>
      </c>
      <c r="H53" s="239">
        <f>CHI_fec!H5-H58</f>
        <v>8092.6190642940091</v>
      </c>
      <c r="I53" s="239">
        <f>CHI_fec!I5-I58</f>
        <v>9021.3428489646285</v>
      </c>
      <c r="J53" s="239">
        <f>CHI_fec!J5-J58</f>
        <v>9598.0324386420361</v>
      </c>
      <c r="K53" s="239">
        <f>CHI_fec!K5-K58</f>
        <v>8630.568692783705</v>
      </c>
      <c r="L53" s="239">
        <f>CHI_fec!L5-L58</f>
        <v>9837.9946212711402</v>
      </c>
      <c r="M53" s="239">
        <f>CHI_fec!M5-M58</f>
        <v>9206.1584440383085</v>
      </c>
      <c r="N53" s="239">
        <f>CHI_fec!N5-N58</f>
        <v>9610.6212798037486</v>
      </c>
      <c r="O53" s="239">
        <f>CHI_fec!O5-O58</f>
        <v>9942.8052926896526</v>
      </c>
      <c r="P53" s="239">
        <f>CHI_fec!P5-P58</f>
        <v>9697.5895578140044</v>
      </c>
      <c r="Q53" s="239">
        <f>CHI_fec!Q5-Q58</f>
        <v>10360.601099495449</v>
      </c>
      <c r="R53" s="239">
        <f>CHI_fec!R5-R58</f>
        <v>9913.4315023680065</v>
      </c>
      <c r="S53" s="239">
        <f>CHI_fec!S5-S58</f>
        <v>10525.404450190941</v>
      </c>
      <c r="T53" s="239">
        <f>CHI_fec!T5-T58</f>
        <v>9353.7239847947494</v>
      </c>
      <c r="U53" s="239">
        <f>CHI_fec!U5-U58</f>
        <v>9137.5515131773245</v>
      </c>
      <c r="V53" s="239">
        <f>CHI_fec!V5-V58</f>
        <v>9367.7188236320835</v>
      </c>
      <c r="W53" s="239">
        <f>CHI_fec!W5-W58</f>
        <v>9243.2433277703749</v>
      </c>
      <c r="DA53" s="83"/>
    </row>
    <row r="54" spans="1:105" ht="12" customHeight="1" x14ac:dyDescent="0.25">
      <c r="A54" s="99" t="s">
        <v>47</v>
      </c>
      <c r="B54" s="240">
        <f>CHI_fec!B61</f>
        <v>2971.2970508126768</v>
      </c>
      <c r="C54" s="240">
        <f>CHI_fec!C61</f>
        <v>3031.7586864842051</v>
      </c>
      <c r="D54" s="240">
        <f>CHI_fec!D61</f>
        <v>3124.5431579309752</v>
      </c>
      <c r="E54" s="240">
        <f>CHI_fec!E61</f>
        <v>3451.4953006982651</v>
      </c>
      <c r="F54" s="240">
        <f>CHI_fec!F61</f>
        <v>3339.6216141161499</v>
      </c>
      <c r="G54" s="240">
        <f>CHI_fec!G61</f>
        <v>3537.504465427226</v>
      </c>
      <c r="H54" s="240">
        <f>CHI_fec!H61</f>
        <v>3599.2294964921089</v>
      </c>
      <c r="I54" s="240">
        <f>CHI_fec!I61</f>
        <v>4174.8860592528727</v>
      </c>
      <c r="J54" s="240">
        <f>CHI_fec!J61</f>
        <v>3675.516208952828</v>
      </c>
      <c r="K54" s="240">
        <f>CHI_fec!K61</f>
        <v>3394.3325413654679</v>
      </c>
      <c r="L54" s="240">
        <f>CHI_fec!L61</f>
        <v>3600.0440239949371</v>
      </c>
      <c r="M54" s="240">
        <f>CHI_fec!M61</f>
        <v>4053.3994139916999</v>
      </c>
      <c r="N54" s="240">
        <f>CHI_fec!N61</f>
        <v>3985.4621251833519</v>
      </c>
      <c r="O54" s="240">
        <f>CHI_fec!O61</f>
        <v>3486.9645458505211</v>
      </c>
      <c r="P54" s="240">
        <f>CHI_fec!P61</f>
        <v>2957.4515045725411</v>
      </c>
      <c r="Q54" s="240">
        <f>CHI_fec!Q61</f>
        <v>2835.057675702792</v>
      </c>
      <c r="R54" s="240">
        <f>CHI_fec!R61</f>
        <v>3162.544995195758</v>
      </c>
      <c r="S54" s="240">
        <f>CHI_fec!S61</f>
        <v>3075.4191382298118</v>
      </c>
      <c r="T54" s="240">
        <f>CHI_fec!T61</f>
        <v>3518.6549011894008</v>
      </c>
      <c r="U54" s="240">
        <f>CHI_fec!U61</f>
        <v>3095.5577918440358</v>
      </c>
      <c r="V54" s="240">
        <f>CHI_fec!V61</f>
        <v>3240.7569835190961</v>
      </c>
      <c r="W54" s="240">
        <f>CHI_fec!W61</f>
        <v>3281.9943441520209</v>
      </c>
      <c r="DA54" s="94"/>
    </row>
    <row r="55" spans="1:105" ht="12" customHeight="1" x14ac:dyDescent="0.25">
      <c r="A55" s="52" t="s">
        <v>48</v>
      </c>
      <c r="B55" s="241">
        <f>CHI_fec!B110</f>
        <v>410.42796544139009</v>
      </c>
      <c r="C55" s="241">
        <f>CHI_fec!C110</f>
        <v>427.80461715322582</v>
      </c>
      <c r="D55" s="241">
        <f>CHI_fec!D110</f>
        <v>427.14577512899501</v>
      </c>
      <c r="E55" s="241">
        <f>CHI_fec!E110</f>
        <v>473.41029588492319</v>
      </c>
      <c r="F55" s="241">
        <f>CHI_fec!F110</f>
        <v>497.92140280801391</v>
      </c>
      <c r="G55" s="241">
        <f>CHI_fec!G110</f>
        <v>557.22519017835032</v>
      </c>
      <c r="H55" s="241">
        <f>CHI_fec!H110</f>
        <v>587.70088031448597</v>
      </c>
      <c r="I55" s="241">
        <f>CHI_fec!I110</f>
        <v>613.37607888481978</v>
      </c>
      <c r="J55" s="241">
        <f>CHI_fec!J110</f>
        <v>660.0564254919824</v>
      </c>
      <c r="K55" s="241">
        <f>CHI_fec!K110</f>
        <v>620.40211924721302</v>
      </c>
      <c r="L55" s="241">
        <f>CHI_fec!L110</f>
        <v>616.12687494028842</v>
      </c>
      <c r="M55" s="241">
        <f>CHI_fec!M110</f>
        <v>703.74988057705173</v>
      </c>
      <c r="N55" s="241">
        <f>CHI_fec!N110</f>
        <v>663.456577815993</v>
      </c>
      <c r="O55" s="241">
        <f>CHI_fec!O110</f>
        <v>802.30247444348936</v>
      </c>
      <c r="P55" s="241">
        <f>CHI_fec!P110</f>
        <v>1557.196426865386</v>
      </c>
      <c r="Q55" s="241">
        <f>CHI_fec!Q110</f>
        <v>1550.2961689118181</v>
      </c>
      <c r="R55" s="241">
        <f>CHI_fec!R110</f>
        <v>1877.4147320149029</v>
      </c>
      <c r="S55" s="241">
        <f>CHI_fec!S110</f>
        <v>1510.396961880195</v>
      </c>
      <c r="T55" s="241">
        <f>CHI_fec!T110</f>
        <v>1411.1158880290441</v>
      </c>
      <c r="U55" s="241">
        <f>CHI_fec!U110</f>
        <v>1325.6735454284899</v>
      </c>
      <c r="V55" s="241">
        <f>CHI_fec!V110</f>
        <v>1289.4645074997611</v>
      </c>
      <c r="W55" s="241">
        <f>CHI_fec!W110</f>
        <v>1437.445930300913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20220.696103526428</v>
      </c>
      <c r="C58" s="212">
        <v>20239.81315096961</v>
      </c>
      <c r="D58" s="212">
        <v>20221.171195184859</v>
      </c>
      <c r="E58" s="212">
        <v>18844.701809427021</v>
      </c>
      <c r="F58" s="212">
        <v>19730.857363331412</v>
      </c>
      <c r="G58" s="212">
        <v>20198.699168496809</v>
      </c>
      <c r="H58" s="212">
        <v>19191.91355883787</v>
      </c>
      <c r="I58" s="212">
        <v>18769.27525378409</v>
      </c>
      <c r="J58" s="212">
        <v>18194.282135741199</v>
      </c>
      <c r="K58" s="212">
        <v>17015.113046034108</v>
      </c>
      <c r="L58" s="212">
        <v>18435.649934486039</v>
      </c>
      <c r="M58" s="212">
        <v>17763.175163593991</v>
      </c>
      <c r="N58" s="212">
        <v>17825.338668960361</v>
      </c>
      <c r="O58" s="212">
        <v>17813.9133356028</v>
      </c>
      <c r="P58" s="212">
        <v>18083.292039890999</v>
      </c>
      <c r="Q58" s="212">
        <v>17215.794545643541</v>
      </c>
      <c r="R58" s="212">
        <v>17274.74690514453</v>
      </c>
      <c r="S58" s="212">
        <v>18557.8043870279</v>
      </c>
      <c r="T58" s="212">
        <v>17894.134848576919</v>
      </c>
      <c r="U58" s="212">
        <v>17811.469244885189</v>
      </c>
      <c r="V58" s="212">
        <v>17732.711014524371</v>
      </c>
      <c r="W58" s="212">
        <v>19545.374696565941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26.965179343350371</v>
      </c>
      <c r="H59" s="215">
        <v>34.770937231298369</v>
      </c>
      <c r="I59" s="215">
        <v>39.028632846087703</v>
      </c>
      <c r="J59" s="215">
        <v>42.576698194325019</v>
      </c>
      <c r="K59" s="215">
        <v>12.773000859845229</v>
      </c>
      <c r="L59" s="215">
        <v>42.608598452278592</v>
      </c>
      <c r="M59" s="215">
        <v>37.329664660361139</v>
      </c>
      <c r="N59" s="215">
        <v>32.435425623387793</v>
      </c>
      <c r="O59" s="215">
        <v>29.73731728288908</v>
      </c>
      <c r="P59" s="215">
        <v>21.281169389509891</v>
      </c>
      <c r="Q59" s="215">
        <v>17.734307824591571</v>
      </c>
      <c r="R59" s="215">
        <v>19.86242476354256</v>
      </c>
      <c r="S59" s="215">
        <v>18.443680137575239</v>
      </c>
      <c r="T59" s="215">
        <v>18.443680137575239</v>
      </c>
      <c r="U59" s="215">
        <v>17.274634565778161</v>
      </c>
      <c r="V59" s="215">
        <v>13.749097162510751</v>
      </c>
      <c r="W59" s="215">
        <v>10.62708512467756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18071.083033878967</v>
      </c>
      <c r="C60" s="206">
        <f t="shared" si="12"/>
        <v>18090.200081322153</v>
      </c>
      <c r="D60" s="206">
        <f t="shared" si="12"/>
        <v>18071.558125537398</v>
      </c>
      <c r="E60" s="206">
        <f t="shared" si="12"/>
        <v>16695.063546314374</v>
      </c>
      <c r="F60" s="206">
        <f t="shared" si="12"/>
        <v>17366.310673735534</v>
      </c>
      <c r="G60" s="206">
        <f t="shared" si="12"/>
        <v>17699.67173635896</v>
      </c>
      <c r="H60" s="206">
        <f t="shared" si="12"/>
        <v>16792.595932010699</v>
      </c>
      <c r="I60" s="206">
        <f t="shared" si="12"/>
        <v>16430.160636415221</v>
      </c>
      <c r="J60" s="206">
        <f t="shared" si="12"/>
        <v>15975.004835655218</v>
      </c>
      <c r="K60" s="206">
        <f t="shared" si="12"/>
        <v>15064.828179310123</v>
      </c>
      <c r="L60" s="206">
        <f t="shared" si="12"/>
        <v>16000.945549275377</v>
      </c>
      <c r="M60" s="206">
        <f t="shared" si="12"/>
        <v>15409.816092226838</v>
      </c>
      <c r="N60" s="206">
        <f t="shared" si="12"/>
        <v>15736.309950129747</v>
      </c>
      <c r="O60" s="206">
        <f t="shared" si="12"/>
        <v>15373.872836892564</v>
      </c>
      <c r="P60" s="206">
        <f t="shared" si="12"/>
        <v>15534.180689933995</v>
      </c>
      <c r="Q60" s="206">
        <f t="shared" si="12"/>
        <v>14825.919223201579</v>
      </c>
      <c r="R60" s="206">
        <f t="shared" si="12"/>
        <v>14631.920077973418</v>
      </c>
      <c r="S60" s="206">
        <f t="shared" si="12"/>
        <v>15957.212813511138</v>
      </c>
      <c r="T60" s="206">
        <f t="shared" si="12"/>
        <v>14868.281366203744</v>
      </c>
      <c r="U60" s="206">
        <f t="shared" si="12"/>
        <v>14362.94998435209</v>
      </c>
      <c r="V60" s="206">
        <f t="shared" si="12"/>
        <v>14871.320558806397</v>
      </c>
      <c r="W60" s="206">
        <f t="shared" si="12"/>
        <v>16649.988368105063</v>
      </c>
      <c r="DA60" s="71"/>
    </row>
    <row r="61" spans="1:105" ht="12" customHeight="1" x14ac:dyDescent="0.25">
      <c r="A61" s="18" t="s">
        <v>32</v>
      </c>
      <c r="B61" s="206">
        <v>393.70163370593292</v>
      </c>
      <c r="C61" s="206">
        <v>417.34737747205497</v>
      </c>
      <c r="D61" s="206">
        <v>503.65434221840059</v>
      </c>
      <c r="E61" s="206">
        <v>52.523903697334482</v>
      </c>
      <c r="F61" s="206">
        <v>42.675666380051588</v>
      </c>
      <c r="G61" s="206">
        <v>42.043422184006872</v>
      </c>
      <c r="H61" s="206">
        <v>41.955374032674108</v>
      </c>
      <c r="I61" s="206">
        <v>41.618658641444533</v>
      </c>
      <c r="J61" s="206">
        <v>42.446517626827173</v>
      </c>
      <c r="K61" s="206">
        <v>31.429406706792779</v>
      </c>
      <c r="L61" s="206">
        <v>35.484866723989683</v>
      </c>
      <c r="M61" s="206">
        <v>33.457179707652621</v>
      </c>
      <c r="N61" s="206">
        <v>32.443336199484087</v>
      </c>
      <c r="O61" s="206">
        <v>32.443336199484087</v>
      </c>
      <c r="P61" s="206">
        <v>28.808512467755801</v>
      </c>
      <c r="Q61" s="206">
        <v>32.350816852966467</v>
      </c>
      <c r="R61" s="206">
        <v>41.38005159071367</v>
      </c>
      <c r="S61" s="206">
        <v>28.661478933791919</v>
      </c>
      <c r="T61" s="206">
        <v>30.423645743766119</v>
      </c>
      <c r="U61" s="206">
        <v>30.423645743766119</v>
      </c>
      <c r="V61" s="206">
        <v>26.077386070507309</v>
      </c>
      <c r="W61" s="206">
        <v>23.90429922613929</v>
      </c>
      <c r="DA61" s="71" t="s">
        <v>975</v>
      </c>
    </row>
    <row r="62" spans="1:105" ht="12" customHeight="1" x14ac:dyDescent="0.25">
      <c r="A62" s="18" t="s">
        <v>33</v>
      </c>
      <c r="B62" s="206">
        <v>938.81487532244182</v>
      </c>
      <c r="C62" s="206">
        <v>936.55537403267397</v>
      </c>
      <c r="D62" s="206">
        <v>876.67910576096301</v>
      </c>
      <c r="E62" s="206">
        <v>903.39879621668092</v>
      </c>
      <c r="F62" s="206">
        <v>980.39466895958719</v>
      </c>
      <c r="G62" s="206">
        <v>1038.308254514187</v>
      </c>
      <c r="H62" s="206">
        <v>1007.918744625967</v>
      </c>
      <c r="I62" s="206">
        <v>1037.2955288048149</v>
      </c>
      <c r="J62" s="206">
        <v>989.59587274290618</v>
      </c>
      <c r="K62" s="206">
        <v>966.40034393809117</v>
      </c>
      <c r="L62" s="206">
        <v>1069.7468615649179</v>
      </c>
      <c r="M62" s="206">
        <v>1051.056577815993</v>
      </c>
      <c r="N62" s="206">
        <v>1158.8008598452279</v>
      </c>
      <c r="O62" s="206">
        <v>1197.2809550681941</v>
      </c>
      <c r="P62" s="206">
        <v>881.84616967448881</v>
      </c>
      <c r="Q62" s="206">
        <v>1051.041920095116</v>
      </c>
      <c r="R62" s="206">
        <v>968.10532269042631</v>
      </c>
      <c r="S62" s="206">
        <v>2174.8933708682671</v>
      </c>
      <c r="T62" s="206">
        <v>1365.2239896818569</v>
      </c>
      <c r="U62" s="206">
        <v>1589.503439380911</v>
      </c>
      <c r="V62" s="206">
        <v>1381.6848667239899</v>
      </c>
      <c r="W62" s="206">
        <v>1603.906706792777</v>
      </c>
      <c r="DA62" s="71" t="s">
        <v>976</v>
      </c>
    </row>
    <row r="63" spans="1:105" ht="12" customHeight="1" x14ac:dyDescent="0.25">
      <c r="A63" s="18" t="s">
        <v>69</v>
      </c>
      <c r="B63" s="206">
        <v>381.03086844368011</v>
      </c>
      <c r="C63" s="206">
        <v>490.92381771281168</v>
      </c>
      <c r="D63" s="206">
        <v>546.38383490971626</v>
      </c>
      <c r="E63" s="206">
        <v>554.05081685296636</v>
      </c>
      <c r="F63" s="206">
        <v>523.32708512467752</v>
      </c>
      <c r="G63" s="206">
        <v>647.23095442820295</v>
      </c>
      <c r="H63" s="206">
        <v>569.45245055889939</v>
      </c>
      <c r="I63" s="206">
        <v>683.39303525365426</v>
      </c>
      <c r="J63" s="206">
        <v>692.4042992261393</v>
      </c>
      <c r="K63" s="206">
        <v>445.65993121238171</v>
      </c>
      <c r="L63" s="206">
        <v>622.91392949269118</v>
      </c>
      <c r="M63" s="206">
        <v>613.77901977644024</v>
      </c>
      <c r="N63" s="206">
        <v>580.94886915199743</v>
      </c>
      <c r="O63" s="206">
        <v>454.92284589585609</v>
      </c>
      <c r="P63" s="206">
        <v>351.08632846087698</v>
      </c>
      <c r="Q63" s="206">
        <v>176.9089423903697</v>
      </c>
      <c r="R63" s="206">
        <v>417.42046431642302</v>
      </c>
      <c r="S63" s="206">
        <v>397.99002579535681</v>
      </c>
      <c r="T63" s="206">
        <v>464.51220980223559</v>
      </c>
      <c r="U63" s="206">
        <v>340.39750644883918</v>
      </c>
      <c r="V63" s="206">
        <v>735.16990541702489</v>
      </c>
      <c r="W63" s="206">
        <v>895.87386070507307</v>
      </c>
      <c r="DA63" s="71" t="s">
        <v>977</v>
      </c>
    </row>
    <row r="64" spans="1:105" ht="12" customHeight="1" x14ac:dyDescent="0.25">
      <c r="A64" s="18" t="s">
        <v>70</v>
      </c>
      <c r="B64" s="206">
        <v>2644.8934651762679</v>
      </c>
      <c r="C64" s="206">
        <v>2771.3002579535678</v>
      </c>
      <c r="D64" s="206">
        <v>2897.7070507308681</v>
      </c>
      <c r="E64" s="206">
        <v>1738.0924333619951</v>
      </c>
      <c r="F64" s="206">
        <v>1583.72467755804</v>
      </c>
      <c r="G64" s="206">
        <v>1683.475666380052</v>
      </c>
      <c r="H64" s="206">
        <v>1670.716509028375</v>
      </c>
      <c r="I64" s="206">
        <v>1653.158727429063</v>
      </c>
      <c r="J64" s="206">
        <v>1708.072828890799</v>
      </c>
      <c r="K64" s="206">
        <v>1719.232674118658</v>
      </c>
      <c r="L64" s="206">
        <v>1646.9554600171971</v>
      </c>
      <c r="M64" s="206">
        <v>1633.4637145313841</v>
      </c>
      <c r="N64" s="206">
        <v>1688.394411006019</v>
      </c>
      <c r="O64" s="206">
        <v>1183.417970765262</v>
      </c>
      <c r="P64" s="206">
        <v>1177.43147033534</v>
      </c>
      <c r="Q64" s="206">
        <v>1278.441530524505</v>
      </c>
      <c r="R64" s="206">
        <v>684.13895098882199</v>
      </c>
      <c r="S64" s="206">
        <v>675.46680997420458</v>
      </c>
      <c r="T64" s="206">
        <v>720.75480329363415</v>
      </c>
      <c r="U64" s="206">
        <v>634.99663327987787</v>
      </c>
      <c r="V64" s="206">
        <v>520.06509003371718</v>
      </c>
      <c r="W64" s="206">
        <v>445.35963392988458</v>
      </c>
      <c r="DA64" s="71" t="s">
        <v>978</v>
      </c>
    </row>
    <row r="65" spans="1:105" ht="12" customHeight="1" x14ac:dyDescent="0.25">
      <c r="A65" s="18" t="s">
        <v>34</v>
      </c>
      <c r="B65" s="206">
        <v>83.534022700986895</v>
      </c>
      <c r="C65" s="206">
        <v>38.406358192312993</v>
      </c>
      <c r="D65" s="206">
        <v>33.605588993981087</v>
      </c>
      <c r="E65" s="206">
        <v>61.40481888531766</v>
      </c>
      <c r="F65" s="206">
        <v>57.149710708876462</v>
      </c>
      <c r="G65" s="206">
        <v>94.861676169791167</v>
      </c>
      <c r="H65" s="206">
        <v>116.9600764647021</v>
      </c>
      <c r="I65" s="206">
        <v>79.947394798713873</v>
      </c>
      <c r="J65" s="206">
        <v>95.365798681875177</v>
      </c>
      <c r="K65" s="206">
        <v>93.946837951569563</v>
      </c>
      <c r="L65" s="206">
        <v>89.396538097390788</v>
      </c>
      <c r="M65" s="206">
        <v>77.581870386767719</v>
      </c>
      <c r="N65" s="206">
        <v>66.111295939058607</v>
      </c>
      <c r="O65" s="206">
        <v>58.688210477097392</v>
      </c>
      <c r="P65" s="206">
        <v>57.270547774555169</v>
      </c>
      <c r="Q65" s="206">
        <v>71.259332341203162</v>
      </c>
      <c r="R65" s="206">
        <v>979.65052484447358</v>
      </c>
      <c r="S65" s="206">
        <v>909.87533258267683</v>
      </c>
      <c r="T65" s="206">
        <v>3534.237826882596</v>
      </c>
      <c r="U65" s="206">
        <v>3589.3542109174418</v>
      </c>
      <c r="V65" s="206">
        <v>3615.9854773711349</v>
      </c>
      <c r="W65" s="206">
        <v>3589.9913309077692</v>
      </c>
      <c r="DA65" s="71" t="s">
        <v>979</v>
      </c>
    </row>
    <row r="66" spans="1:105" ht="12" customHeight="1" x14ac:dyDescent="0.25">
      <c r="A66" s="18" t="s">
        <v>84</v>
      </c>
      <c r="B66" s="206">
        <v>13629.108168529659</v>
      </c>
      <c r="C66" s="206">
        <v>13435.66689595873</v>
      </c>
      <c r="D66" s="206">
        <v>13213.52820292347</v>
      </c>
      <c r="E66" s="206">
        <v>13385.59277730008</v>
      </c>
      <c r="F66" s="206">
        <v>14179.038865004301</v>
      </c>
      <c r="G66" s="206">
        <v>14193.751762682719</v>
      </c>
      <c r="H66" s="206">
        <v>13385.59277730008</v>
      </c>
      <c r="I66" s="206">
        <v>12934.747291487531</v>
      </c>
      <c r="J66" s="206">
        <v>12447.11951848667</v>
      </c>
      <c r="K66" s="206">
        <v>11808.15898538263</v>
      </c>
      <c r="L66" s="206">
        <v>12536.447893379191</v>
      </c>
      <c r="M66" s="206">
        <v>12000.477730008601</v>
      </c>
      <c r="N66" s="206">
        <v>12209.611177987959</v>
      </c>
      <c r="O66" s="206">
        <v>12447.11951848667</v>
      </c>
      <c r="P66" s="206">
        <v>13037.737661220979</v>
      </c>
      <c r="Q66" s="206">
        <v>12215.916680997419</v>
      </c>
      <c r="R66" s="206">
        <v>11541.224763542559</v>
      </c>
      <c r="S66" s="206">
        <v>11770.325795356841</v>
      </c>
      <c r="T66" s="206">
        <v>8753.128890799655</v>
      </c>
      <c r="U66" s="206">
        <v>8178.2745485812547</v>
      </c>
      <c r="V66" s="206">
        <v>8592.337833190024</v>
      </c>
      <c r="W66" s="206">
        <v>10090.95253654342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2149.6130696474629</v>
      </c>
      <c r="C67" s="206">
        <f t="shared" si="13"/>
        <v>2149.6130696474629</v>
      </c>
      <c r="D67" s="206">
        <f t="shared" si="13"/>
        <v>2149.6130696474629</v>
      </c>
      <c r="E67" s="206">
        <f t="shared" si="13"/>
        <v>2149.6382631126398</v>
      </c>
      <c r="F67" s="206">
        <f t="shared" si="13"/>
        <v>2364.546689595873</v>
      </c>
      <c r="G67" s="206">
        <f t="shared" si="13"/>
        <v>2472.062252794497</v>
      </c>
      <c r="H67" s="206">
        <f t="shared" si="13"/>
        <v>2364.546689595873</v>
      </c>
      <c r="I67" s="206">
        <f t="shared" si="13"/>
        <v>2300.085984522786</v>
      </c>
      <c r="J67" s="206">
        <f t="shared" si="13"/>
        <v>2176.7006018916591</v>
      </c>
      <c r="K67" s="206">
        <f t="shared" si="13"/>
        <v>1937.5118658641441</v>
      </c>
      <c r="L67" s="206">
        <f t="shared" si="13"/>
        <v>2392.0957867583829</v>
      </c>
      <c r="M67" s="206">
        <f t="shared" si="13"/>
        <v>2316.029406706793</v>
      </c>
      <c r="N67" s="206">
        <f t="shared" si="13"/>
        <v>2056.5932932072228</v>
      </c>
      <c r="O67" s="206">
        <f t="shared" si="13"/>
        <v>2410.3031814273431</v>
      </c>
      <c r="P67" s="206">
        <f t="shared" si="13"/>
        <v>2527.8301805674978</v>
      </c>
      <c r="Q67" s="206">
        <f t="shared" si="13"/>
        <v>2372.1410146173689</v>
      </c>
      <c r="R67" s="206">
        <f t="shared" si="13"/>
        <v>2622.964402407566</v>
      </c>
      <c r="S67" s="206">
        <f t="shared" si="13"/>
        <v>2582.1478933791918</v>
      </c>
      <c r="T67" s="206">
        <f t="shared" si="13"/>
        <v>3007.409802235597</v>
      </c>
      <c r="U67" s="206">
        <f t="shared" si="13"/>
        <v>3431.2446259673261</v>
      </c>
      <c r="V67" s="206">
        <f t="shared" si="13"/>
        <v>2847.6413585554601</v>
      </c>
      <c r="W67" s="206">
        <f t="shared" si="13"/>
        <v>2884.7592433361988</v>
      </c>
      <c r="DA67" s="71"/>
    </row>
    <row r="68" spans="1:105" ht="12" customHeight="1" x14ac:dyDescent="0.25">
      <c r="A68" s="18" t="s">
        <v>72</v>
      </c>
      <c r="B68" s="206">
        <v>2149.6130696474629</v>
      </c>
      <c r="C68" s="206">
        <v>2149.6130696474629</v>
      </c>
      <c r="D68" s="206">
        <v>2149.6130696474629</v>
      </c>
      <c r="E68" s="206">
        <v>2149.6382631126398</v>
      </c>
      <c r="F68" s="206">
        <v>2364.546689595873</v>
      </c>
      <c r="G68" s="206">
        <v>2472.062252794497</v>
      </c>
      <c r="H68" s="206">
        <v>2364.546689595873</v>
      </c>
      <c r="I68" s="206">
        <v>2300.085984522786</v>
      </c>
      <c r="J68" s="206">
        <v>2176.7006018916591</v>
      </c>
      <c r="K68" s="206">
        <v>1937.5118658641441</v>
      </c>
      <c r="L68" s="206">
        <v>2392.0957867583829</v>
      </c>
      <c r="M68" s="206">
        <v>2316.029406706793</v>
      </c>
      <c r="N68" s="206">
        <v>2056.5932932072228</v>
      </c>
      <c r="O68" s="206">
        <v>2410.3031814273431</v>
      </c>
      <c r="P68" s="206">
        <v>2527.8301805674978</v>
      </c>
      <c r="Q68" s="206">
        <v>2372.1410146173689</v>
      </c>
      <c r="R68" s="206">
        <v>2622.964402407566</v>
      </c>
      <c r="S68" s="206">
        <v>2582.1478933791918</v>
      </c>
      <c r="T68" s="206">
        <v>3007.409802235597</v>
      </c>
      <c r="U68" s="206">
        <v>3431.2446259673261</v>
      </c>
      <c r="V68" s="206">
        <v>2847.6413585554601</v>
      </c>
      <c r="W68" s="206">
        <v>2884.7592433361988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20220.696103526428</v>
      </c>
      <c r="C71" s="286">
        <f t="shared" si="14"/>
        <v>20239.81315096961</v>
      </c>
      <c r="D71" s="286">
        <f t="shared" si="14"/>
        <v>20221.171195184859</v>
      </c>
      <c r="E71" s="286">
        <f t="shared" si="14"/>
        <v>18844.701809427021</v>
      </c>
      <c r="F71" s="286">
        <f t="shared" si="14"/>
        <v>19730.857363331412</v>
      </c>
      <c r="G71" s="286">
        <f t="shared" si="14"/>
        <v>20198.699168496809</v>
      </c>
      <c r="H71" s="286">
        <f t="shared" si="14"/>
        <v>19191.91355883787</v>
      </c>
      <c r="I71" s="286">
        <f t="shared" si="14"/>
        <v>18769.27525378409</v>
      </c>
      <c r="J71" s="286">
        <f t="shared" si="14"/>
        <v>18194.282135741199</v>
      </c>
      <c r="K71" s="286">
        <f t="shared" si="14"/>
        <v>17015.113046034108</v>
      </c>
      <c r="L71" s="286">
        <f t="shared" si="14"/>
        <v>18435.649934486039</v>
      </c>
      <c r="M71" s="286">
        <f t="shared" si="14"/>
        <v>17763.175163593991</v>
      </c>
      <c r="N71" s="286">
        <f t="shared" si="14"/>
        <v>17825.338668960361</v>
      </c>
      <c r="O71" s="286">
        <f t="shared" si="14"/>
        <v>17813.9133356028</v>
      </c>
      <c r="P71" s="286">
        <f t="shared" si="14"/>
        <v>18083.292039890999</v>
      </c>
      <c r="Q71" s="286">
        <f t="shared" si="14"/>
        <v>17215.794545643541</v>
      </c>
      <c r="R71" s="286">
        <f t="shared" si="14"/>
        <v>17274.74690514453</v>
      </c>
      <c r="S71" s="286">
        <f t="shared" si="14"/>
        <v>18557.8043870279</v>
      </c>
      <c r="T71" s="286">
        <f t="shared" si="14"/>
        <v>17894.134848576919</v>
      </c>
      <c r="U71" s="286">
        <f t="shared" si="14"/>
        <v>17811.469244885189</v>
      </c>
      <c r="V71" s="286">
        <f t="shared" si="14"/>
        <v>17732.711014524371</v>
      </c>
      <c r="W71" s="286">
        <f t="shared" si="14"/>
        <v>19545.374696565941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20220.696103526428</v>
      </c>
      <c r="C72" s="243">
        <f>CHI_fec!C16</f>
        <v>20239.81315096961</v>
      </c>
      <c r="D72" s="243">
        <f>CHI_fec!D16</f>
        <v>20221.171195184859</v>
      </c>
      <c r="E72" s="243">
        <f>CHI_fec!E16</f>
        <v>18844.701809427021</v>
      </c>
      <c r="F72" s="243">
        <f>CHI_fec!F16</f>
        <v>19730.857363331412</v>
      </c>
      <c r="G72" s="243">
        <f>CHI_fec!G16</f>
        <v>20198.699168496809</v>
      </c>
      <c r="H72" s="243">
        <f>CHI_fec!H16</f>
        <v>19191.91355883787</v>
      </c>
      <c r="I72" s="243">
        <f>CHI_fec!I16</f>
        <v>18769.27525378409</v>
      </c>
      <c r="J72" s="243">
        <f>CHI_fec!J16</f>
        <v>18194.282135741199</v>
      </c>
      <c r="K72" s="243">
        <f>CHI_fec!K16</f>
        <v>17015.113046034108</v>
      </c>
      <c r="L72" s="243">
        <f>CHI_fec!L16</f>
        <v>18435.649934486039</v>
      </c>
      <c r="M72" s="243">
        <f>CHI_fec!M16</f>
        <v>17763.175163593991</v>
      </c>
      <c r="N72" s="243">
        <f>CHI_fec!N16</f>
        <v>17825.338668960361</v>
      </c>
      <c r="O72" s="243">
        <f>CHI_fec!O16</f>
        <v>17813.9133356028</v>
      </c>
      <c r="P72" s="243">
        <f>CHI_fec!P16</f>
        <v>18083.292039890999</v>
      </c>
      <c r="Q72" s="243">
        <f>CHI_fec!Q16</f>
        <v>17215.794545643541</v>
      </c>
      <c r="R72" s="243">
        <f>CHI_fec!R16</f>
        <v>17274.74690514453</v>
      </c>
      <c r="S72" s="243">
        <f>CHI_fec!S16</f>
        <v>18557.8043870279</v>
      </c>
      <c r="T72" s="243">
        <f>CHI_fec!T16</f>
        <v>17894.134848576919</v>
      </c>
      <c r="U72" s="243">
        <f>CHI_fec!U16</f>
        <v>17811.469244885189</v>
      </c>
      <c r="V72" s="243">
        <f>CHI_fec!V16</f>
        <v>17732.711014524371</v>
      </c>
      <c r="W72" s="243">
        <f>CHI_fec!W16</f>
        <v>19545.374696565941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22976.083287902587</v>
      </c>
      <c r="C76" s="205">
        <f t="shared" si="15"/>
        <v>22510.222136331835</v>
      </c>
      <c r="D76" s="205">
        <f t="shared" si="15"/>
        <v>23580.652403758329</v>
      </c>
      <c r="E76" s="205">
        <f t="shared" si="15"/>
        <v>25788.27261105007</v>
      </c>
      <c r="F76" s="205">
        <f t="shared" si="15"/>
        <v>23593.657903090763</v>
      </c>
      <c r="G76" s="205">
        <f t="shared" si="15"/>
        <v>25013.602692967961</v>
      </c>
      <c r="H76" s="205">
        <f t="shared" si="15"/>
        <v>22942.198058854716</v>
      </c>
      <c r="I76" s="205">
        <f t="shared" si="15"/>
        <v>26725.275091506563</v>
      </c>
      <c r="J76" s="205">
        <f t="shared" si="15"/>
        <v>27505.382901002678</v>
      </c>
      <c r="K76" s="205">
        <f t="shared" si="15"/>
        <v>24666.720344526831</v>
      </c>
      <c r="L76" s="205">
        <f t="shared" si="15"/>
        <v>28430.065233762816</v>
      </c>
      <c r="M76" s="205">
        <f t="shared" si="15"/>
        <v>26896.673885766257</v>
      </c>
      <c r="N76" s="205">
        <f t="shared" si="15"/>
        <v>27885.914718346845</v>
      </c>
      <c r="O76" s="205">
        <f t="shared" si="15"/>
        <v>27836.493622510032</v>
      </c>
      <c r="P76" s="205">
        <f t="shared" si="15"/>
        <v>25965.607521954407</v>
      </c>
      <c r="Q76" s="205">
        <f t="shared" si="15"/>
        <v>27311.033644242692</v>
      </c>
      <c r="R76" s="205">
        <f t="shared" si="15"/>
        <v>27109.751992112193</v>
      </c>
      <c r="S76" s="205">
        <f t="shared" si="15"/>
        <v>27448.94311846</v>
      </c>
      <c r="T76" s="205">
        <f t="shared" si="15"/>
        <v>23743.543344108475</v>
      </c>
      <c r="U76" s="205">
        <f t="shared" si="15"/>
        <v>22327.315841904598</v>
      </c>
      <c r="V76" s="205">
        <f t="shared" si="15"/>
        <v>23960.65757556236</v>
      </c>
      <c r="W76" s="205">
        <f t="shared" si="15"/>
        <v>22980.8647730105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14572.348541302588</v>
      </c>
      <c r="C77" s="215">
        <f>(CHI_emi!C5-CHI_emi!C59)+(CHI_emi!C61-CHI_emi!C108)+CHI_emi!C110</f>
        <v>14751.237321021836</v>
      </c>
      <c r="D77" s="215">
        <f>(CHI_emi!D5-CHI_emi!D59)+(CHI_emi!D61-CHI_emi!D108)+CHI_emi!D110</f>
        <v>15209.522126158332</v>
      </c>
      <c r="E77" s="215">
        <f>(CHI_emi!E5-CHI_emi!E59)+(CHI_emi!E61-CHI_emi!E108)+CHI_emi!E110</f>
        <v>17355.85203895007</v>
      </c>
      <c r="F77" s="215">
        <f>(CHI_emi!F5-CHI_emi!F59)+(CHI_emi!F61-CHI_emi!F108)+CHI_emi!F110</f>
        <v>15650.825941990763</v>
      </c>
      <c r="G77" s="215">
        <f>(CHI_emi!G5-CHI_emi!G59)+(CHI_emi!G61-CHI_emi!G108)+CHI_emi!G110</f>
        <v>16306.063278477961</v>
      </c>
      <c r="H77" s="215">
        <f>(CHI_emi!H5-CHI_emi!H59)+(CHI_emi!H61-CHI_emi!H108)+CHI_emi!H110</f>
        <v>14666.693798254717</v>
      </c>
      <c r="I77" s="215">
        <f>(CHI_emi!I5-CHI_emi!I59)+(CHI_emi!I61-CHI_emi!I108)+CHI_emi!I110</f>
        <v>18148.381858006564</v>
      </c>
      <c r="J77" s="215">
        <f>(CHI_emi!J5-CHI_emi!J59)+(CHI_emi!J61-CHI_emi!J108)+CHI_emi!J110</f>
        <v>19311.279899902678</v>
      </c>
      <c r="K77" s="215">
        <f>(CHI_emi!K5-CHI_emi!K59)+(CHI_emi!K61-CHI_emi!K108)+CHI_emi!K110</f>
        <v>17394.861104926833</v>
      </c>
      <c r="L77" s="215">
        <f>(CHI_emi!L5-CHI_emi!L59)+(CHI_emi!L61-CHI_emi!L108)+CHI_emi!L110</f>
        <v>20170.888395262817</v>
      </c>
      <c r="M77" s="215">
        <f>(CHI_emi!M5-CHI_emi!M59)+(CHI_emi!M61-CHI_emi!M108)+CHI_emi!M110</f>
        <v>18861.565041466256</v>
      </c>
      <c r="N77" s="215">
        <f>(CHI_emi!N5-CHI_emi!N59)+(CHI_emi!N61-CHI_emi!N108)+CHI_emi!N110</f>
        <v>19700.016014446846</v>
      </c>
      <c r="O77" s="215">
        <f>(CHI_emi!O5-CHI_emi!O59)+(CHI_emi!O61-CHI_emi!O108)+CHI_emi!O110</f>
        <v>19729.143187810034</v>
      </c>
      <c r="P77" s="215">
        <f>(CHI_emi!P5-CHI_emi!P59)+(CHI_emi!P61-CHI_emi!P108)+CHI_emi!P110</f>
        <v>19729.019657254408</v>
      </c>
      <c r="Q77" s="215">
        <f>(CHI_emi!Q5-CHI_emi!Q59)+(CHI_emi!Q61-CHI_emi!Q108)+CHI_emi!Q110</f>
        <v>21746.902395142693</v>
      </c>
      <c r="R77" s="215">
        <f>(CHI_emi!R5-CHI_emi!R59)+(CHI_emi!R61-CHI_emi!R108)+CHI_emi!R110</f>
        <v>21469.114750702192</v>
      </c>
      <c r="S77" s="215">
        <f>(CHI_emi!S5-CHI_emi!S59)+(CHI_emi!S61-CHI_emi!S108)+CHI_emi!S110</f>
        <v>21835.577264529999</v>
      </c>
      <c r="T77" s="215">
        <f>(CHI_emi!T5-CHI_emi!T59)+(CHI_emi!T61-CHI_emi!T108)+CHI_emi!T110</f>
        <v>18207.878906458474</v>
      </c>
      <c r="U77" s="215">
        <f>(CHI_emi!U5-CHI_emi!U59)+(CHI_emi!U61-CHI_emi!U108)+CHI_emi!U110</f>
        <v>16923.987607174597</v>
      </c>
      <c r="V77" s="215">
        <f>(CHI_emi!V5-CHI_emi!V59)+(CHI_emi!V61-CHI_emi!V108)+CHI_emi!V110</f>
        <v>18580.067685562361</v>
      </c>
      <c r="W77" s="215">
        <f>(CHI_emi!W5-CHI_emi!W59)+(CHI_emi!W61-CHI_emi!W108)+CHI_emi!W110</f>
        <v>17643.606930070502</v>
      </c>
      <c r="DA77" s="85"/>
    </row>
    <row r="78" spans="1:105" ht="12" customHeight="1" x14ac:dyDescent="0.25">
      <c r="A78" s="14" t="s">
        <v>147</v>
      </c>
      <c r="B78" s="206">
        <f>CHI_emi!B59+CHI_emi!B108</f>
        <v>8403.7347465999992</v>
      </c>
      <c r="C78" s="206">
        <f>CHI_emi!C59+CHI_emi!C108</f>
        <v>7758.9848153100002</v>
      </c>
      <c r="D78" s="206">
        <f>CHI_emi!D59+CHI_emi!D108</f>
        <v>8371.1302775999993</v>
      </c>
      <c r="E78" s="206">
        <f>CHI_emi!E59+CHI_emi!E108</f>
        <v>8432.4205720999998</v>
      </c>
      <c r="F78" s="206">
        <f>CHI_emi!F59+CHI_emi!F108</f>
        <v>7942.8319610999997</v>
      </c>
      <c r="G78" s="206">
        <f>CHI_emi!G59+CHI_emi!G108</f>
        <v>8707.5394144900001</v>
      </c>
      <c r="H78" s="206">
        <f>CHI_emi!H59+CHI_emi!H108</f>
        <v>8275.5042606000006</v>
      </c>
      <c r="I78" s="206">
        <f>CHI_emi!I59+CHI_emi!I108</f>
        <v>8576.8932335000009</v>
      </c>
      <c r="J78" s="206">
        <f>CHI_emi!J59+CHI_emi!J108</f>
        <v>8194.1030011000003</v>
      </c>
      <c r="K78" s="206">
        <f>CHI_emi!K59+CHI_emi!K108</f>
        <v>7271.8592396000004</v>
      </c>
      <c r="L78" s="206">
        <f>CHI_emi!L59+CHI_emi!L108</f>
        <v>8259.1768384999996</v>
      </c>
      <c r="M78" s="206">
        <f>CHI_emi!M59+CHI_emi!M108</f>
        <v>8035.1088442999999</v>
      </c>
      <c r="N78" s="206">
        <f>CHI_emi!N59+CHI_emi!N108</f>
        <v>8185.8987039000003</v>
      </c>
      <c r="O78" s="206">
        <f>CHI_emi!O59+CHI_emi!O108</f>
        <v>8107.3504346999998</v>
      </c>
      <c r="P78" s="206">
        <f>CHI_emi!P59+CHI_emi!P108</f>
        <v>6236.5878647</v>
      </c>
      <c r="Q78" s="206">
        <f>CHI_emi!Q59+CHI_emi!Q108</f>
        <v>5564.1312490999999</v>
      </c>
      <c r="R78" s="206">
        <f>CHI_emi!R59+CHI_emi!R108</f>
        <v>5640.6372414099997</v>
      </c>
      <c r="S78" s="206">
        <f>CHI_emi!S59+CHI_emi!S108</f>
        <v>5613.3658539300004</v>
      </c>
      <c r="T78" s="206">
        <f>CHI_emi!T59+CHI_emi!T108</f>
        <v>5535.6644376499999</v>
      </c>
      <c r="U78" s="206">
        <f>CHI_emi!U59+CHI_emi!U108</f>
        <v>5403.3282347300001</v>
      </c>
      <c r="V78" s="206">
        <f>CHI_emi!V59+CHI_emi!V108</f>
        <v>5380.5898900000002</v>
      </c>
      <c r="W78" s="206">
        <f>CHI_emi!W59+CHI_emi!W108</f>
        <v>5337.25784294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22976.083287902587</v>
      </c>
      <c r="C79" s="212">
        <f t="shared" si="16"/>
        <v>22510.222136331835</v>
      </c>
      <c r="D79" s="212">
        <f t="shared" si="16"/>
        <v>23580.652403758329</v>
      </c>
      <c r="E79" s="212">
        <f t="shared" si="16"/>
        <v>25788.27261105007</v>
      </c>
      <c r="F79" s="212">
        <f t="shared" si="16"/>
        <v>23593.657903090763</v>
      </c>
      <c r="G79" s="212">
        <f t="shared" si="16"/>
        <v>25013.602692967961</v>
      </c>
      <c r="H79" s="212">
        <f t="shared" si="16"/>
        <v>22942.198058854716</v>
      </c>
      <c r="I79" s="212">
        <f t="shared" si="16"/>
        <v>26725.275091506563</v>
      </c>
      <c r="J79" s="212">
        <f t="shared" si="16"/>
        <v>27505.382901002678</v>
      </c>
      <c r="K79" s="212">
        <f t="shared" si="16"/>
        <v>24666.720344526835</v>
      </c>
      <c r="L79" s="212">
        <f t="shared" si="16"/>
        <v>28430.065233762813</v>
      </c>
      <c r="M79" s="212">
        <f t="shared" si="16"/>
        <v>26896.673885766257</v>
      </c>
      <c r="N79" s="212">
        <f t="shared" si="16"/>
        <v>27885.914718346849</v>
      </c>
      <c r="O79" s="212">
        <f t="shared" si="16"/>
        <v>27836.493622510032</v>
      </c>
      <c r="P79" s="212">
        <f t="shared" si="16"/>
        <v>25965.607521954407</v>
      </c>
      <c r="Q79" s="212">
        <f t="shared" si="16"/>
        <v>27311.033644242692</v>
      </c>
      <c r="R79" s="212">
        <f t="shared" si="16"/>
        <v>27109.751992112193</v>
      </c>
      <c r="S79" s="212">
        <f t="shared" si="16"/>
        <v>27448.94311846</v>
      </c>
      <c r="T79" s="212">
        <f t="shared" si="16"/>
        <v>23743.543344108475</v>
      </c>
      <c r="U79" s="212">
        <f t="shared" si="16"/>
        <v>22327.315841904598</v>
      </c>
      <c r="V79" s="212">
        <f t="shared" si="16"/>
        <v>23960.657575562356</v>
      </c>
      <c r="W79" s="212">
        <f t="shared" si="16"/>
        <v>22980.864773010504</v>
      </c>
      <c r="DA79" s="109"/>
    </row>
    <row r="80" spans="1:105" ht="12" customHeight="1" x14ac:dyDescent="0.25">
      <c r="A80" s="51" t="s">
        <v>46</v>
      </c>
      <c r="B80" s="243">
        <f>CHI_emi!B$5</f>
        <v>17895.407377477037</v>
      </c>
      <c r="C80" s="243">
        <f>CHI_emi!C$5</f>
        <v>17242.273444353392</v>
      </c>
      <c r="D80" s="243">
        <f>CHI_emi!D$5</f>
        <v>18114.795619263066</v>
      </c>
      <c r="E80" s="243">
        <f>CHI_emi!E$5</f>
        <v>19751.690029701247</v>
      </c>
      <c r="F80" s="243">
        <f>CHI_emi!F$5</f>
        <v>17970.839614069821</v>
      </c>
      <c r="G80" s="243">
        <f>CHI_emi!G$5</f>
        <v>19162.075301778805</v>
      </c>
      <c r="H80" s="243">
        <f>CHI_emi!H$5</f>
        <v>17667.685359524352</v>
      </c>
      <c r="I80" s="243">
        <f>CHI_emi!I$5</f>
        <v>20108.191869333619</v>
      </c>
      <c r="J80" s="243">
        <f>CHI_emi!J$5</f>
        <v>21187.961879505485</v>
      </c>
      <c r="K80" s="243">
        <f>CHI_emi!K$5</f>
        <v>18860.040280694171</v>
      </c>
      <c r="L80" s="243">
        <f>CHI_emi!L$5</f>
        <v>22085.152838034766</v>
      </c>
      <c r="M80" s="243">
        <f>CHI_emi!M$5</f>
        <v>20127.061925568225</v>
      </c>
      <c r="N80" s="243">
        <f>CHI_emi!N$5</f>
        <v>21153.977113756329</v>
      </c>
      <c r="O80" s="243">
        <f>CHI_emi!O$5</f>
        <v>21555.231757332425</v>
      </c>
      <c r="P80" s="243">
        <f>CHI_emi!P$5</f>
        <v>19499.443481266775</v>
      </c>
      <c r="Q80" s="243">
        <f>CHI_emi!Q$5</f>
        <v>20635.931228529069</v>
      </c>
      <c r="R80" s="243">
        <f>CHI_emi!R$5</f>
        <v>19575.768528638808</v>
      </c>
      <c r="S80" s="243">
        <f>CHI_emi!S$5</f>
        <v>20639.444759152619</v>
      </c>
      <c r="T80" s="243">
        <f>CHI_emi!T$5</f>
        <v>17255.113775071604</v>
      </c>
      <c r="U80" s="243">
        <f>CHI_emi!U$5</f>
        <v>16637.87948650543</v>
      </c>
      <c r="V80" s="243">
        <f>CHI_emi!V$5</f>
        <v>17713.289184947913</v>
      </c>
      <c r="W80" s="243">
        <f>CHI_emi!W$5</f>
        <v>16805.769003145862</v>
      </c>
      <c r="DA80" s="83"/>
    </row>
    <row r="81" spans="1:105" ht="12" customHeight="1" x14ac:dyDescent="0.25">
      <c r="A81" s="99" t="s">
        <v>47</v>
      </c>
      <c r="B81" s="284">
        <f>CHI_emi!B$61</f>
        <v>4390.7460992264687</v>
      </c>
      <c r="C81" s="284">
        <f>CHI_emi!C$61</f>
        <v>4542.5543421380071</v>
      </c>
      <c r="D81" s="284">
        <f>CHI_emi!D$61</f>
        <v>4733.6060723658757</v>
      </c>
      <c r="E81" s="284">
        <f>CHI_emi!E$61</f>
        <v>5230.9263028368778</v>
      </c>
      <c r="F81" s="284">
        <f>CHI_emi!F$61</f>
        <v>4813.2269533686376</v>
      </c>
      <c r="G81" s="284">
        <f>CHI_emi!G$61</f>
        <v>4965.4595995321979</v>
      </c>
      <c r="H81" s="284">
        <f>CHI_emi!H$61</f>
        <v>4448.1843862976139</v>
      </c>
      <c r="I81" s="284">
        <f>CHI_emi!I$61</f>
        <v>5669.8084180496535</v>
      </c>
      <c r="J81" s="284">
        <f>CHI_emi!J$61</f>
        <v>5249.5947887451794</v>
      </c>
      <c r="K81" s="284">
        <f>CHI_emi!K$61</f>
        <v>4809.6471366914047</v>
      </c>
      <c r="L81" s="284">
        <f>CHI_emi!L$61</f>
        <v>5319.0234801074321</v>
      </c>
      <c r="M81" s="284">
        <f>CHI_emi!M$61</f>
        <v>5640.3471368836081</v>
      </c>
      <c r="N81" s="284">
        <f>CHI_emi!N$61</f>
        <v>5662.8138287951069</v>
      </c>
      <c r="O81" s="284">
        <f>CHI_emi!O$61</f>
        <v>4941.5009377031502</v>
      </c>
      <c r="P81" s="284">
        <f>CHI_emi!P$61</f>
        <v>4258.6753394421212</v>
      </c>
      <c r="Q81" s="284">
        <f>CHI_emi!Q$61</f>
        <v>4320.7780090678207</v>
      </c>
      <c r="R81" s="284">
        <f>CHI_emi!R$61</f>
        <v>4675.5937971990907</v>
      </c>
      <c r="S81" s="284">
        <f>CHI_emi!S$61</f>
        <v>4614.3134603596245</v>
      </c>
      <c r="T81" s="284">
        <f>CHI_emi!T$61</f>
        <v>4692.5370937654043</v>
      </c>
      <c r="U81" s="284">
        <f>CHI_emi!U$61</f>
        <v>4060.8080816740048</v>
      </c>
      <c r="V81" s="284">
        <f>CHI_emi!V$61</f>
        <v>4542.0711284825029</v>
      </c>
      <c r="W81" s="284">
        <f>CHI_emi!W$61</f>
        <v>4364.9106571204493</v>
      </c>
      <c r="DA81" s="94"/>
    </row>
    <row r="82" spans="1:105" ht="12" customHeight="1" x14ac:dyDescent="0.25">
      <c r="A82" s="52" t="s">
        <v>48</v>
      </c>
      <c r="B82" s="244">
        <f>CHI_emi!B$110</f>
        <v>689.92981119908347</v>
      </c>
      <c r="C82" s="244">
        <f>CHI_emi!C$110</f>
        <v>725.39434984043635</v>
      </c>
      <c r="D82" s="244">
        <f>CHI_emi!D$110</f>
        <v>732.25071212938997</v>
      </c>
      <c r="E82" s="244">
        <f>CHI_emi!E$110</f>
        <v>805.65627851194472</v>
      </c>
      <c r="F82" s="244">
        <f>CHI_emi!F$110</f>
        <v>809.59133565230593</v>
      </c>
      <c r="G82" s="244">
        <f>CHI_emi!G$110</f>
        <v>886.06779165695912</v>
      </c>
      <c r="H82" s="244">
        <f>CHI_emi!H$110</f>
        <v>826.328313032751</v>
      </c>
      <c r="I82" s="244">
        <f>CHI_emi!I$110</f>
        <v>947.27480412329021</v>
      </c>
      <c r="J82" s="244">
        <f>CHI_emi!J$110</f>
        <v>1067.826232752014</v>
      </c>
      <c r="K82" s="244">
        <f>CHI_emi!K$110</f>
        <v>997.03292714125837</v>
      </c>
      <c r="L82" s="244">
        <f>CHI_emi!L$110</f>
        <v>1025.8889156206151</v>
      </c>
      <c r="M82" s="244">
        <f>CHI_emi!M$110</f>
        <v>1129.2648233144259</v>
      </c>
      <c r="N82" s="244">
        <f>CHI_emi!N$110</f>
        <v>1069.1237757954109</v>
      </c>
      <c r="O82" s="244">
        <f>CHI_emi!O$110</f>
        <v>1339.7609274744559</v>
      </c>
      <c r="P82" s="244">
        <f>CHI_emi!P$110</f>
        <v>2207.4887012455101</v>
      </c>
      <c r="Q82" s="244">
        <f>CHI_emi!Q$110</f>
        <v>2354.3244066458019</v>
      </c>
      <c r="R82" s="244">
        <f>CHI_emi!R$110</f>
        <v>2858.3896662742968</v>
      </c>
      <c r="S82" s="244">
        <f>CHI_emi!S$110</f>
        <v>2195.1848989477548</v>
      </c>
      <c r="T82" s="244">
        <f>CHI_emi!T$110</f>
        <v>1795.8924752714649</v>
      </c>
      <c r="U82" s="244">
        <f>CHI_emi!U$110</f>
        <v>1628.628273725164</v>
      </c>
      <c r="V82" s="244">
        <f>CHI_emi!V$110</f>
        <v>1705.297262131942</v>
      </c>
      <c r="W82" s="244">
        <f>CHI_emi!W$110</f>
        <v>1810.185112744193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1167.5809871053104</v>
      </c>
      <c r="C85" s="289">
        <f t="shared" si="17"/>
        <v>1171.8618692474199</v>
      </c>
      <c r="D85" s="289">
        <f t="shared" si="17"/>
        <v>1153.4835868566224</v>
      </c>
      <c r="E85" s="289">
        <f t="shared" si="17"/>
        <v>1095.1950142542601</v>
      </c>
      <c r="F85" s="289">
        <f t="shared" si="17"/>
        <v>1154.2876797741749</v>
      </c>
      <c r="G85" s="289">
        <f t="shared" si="17"/>
        <v>1061.4305379708201</v>
      </c>
      <c r="H85" s="289">
        <f t="shared" si="17"/>
        <v>1061.8688267863395</v>
      </c>
      <c r="I85" s="289">
        <f t="shared" si="17"/>
        <v>1034.2514348168854</v>
      </c>
      <c r="J85" s="289">
        <f t="shared" si="17"/>
        <v>1041.8708255207682</v>
      </c>
      <c r="K85" s="289">
        <f t="shared" si="17"/>
        <v>1136.3656691640053</v>
      </c>
      <c r="L85" s="289">
        <f t="shared" si="17"/>
        <v>1122.0764781435539</v>
      </c>
      <c r="M85" s="289">
        <f t="shared" si="17"/>
        <v>1167.1577219892486</v>
      </c>
      <c r="N85" s="289">
        <f t="shared" si="17"/>
        <v>1043.2274918653986</v>
      </c>
      <c r="O85" s="289">
        <f t="shared" si="17"/>
        <v>1083.3348717561796</v>
      </c>
      <c r="P85" s="289">
        <f t="shared" si="17"/>
        <v>1069.6929218519435</v>
      </c>
      <c r="Q85" s="289">
        <f t="shared" si="17"/>
        <v>1173.1913334313333</v>
      </c>
      <c r="R85" s="289">
        <f t="shared" si="17"/>
        <v>1217.4718901339629</v>
      </c>
      <c r="S85" s="289">
        <f t="shared" si="17"/>
        <v>1143.9342264731947</v>
      </c>
      <c r="T85" s="289">
        <f t="shared" si="17"/>
        <v>1149.0374332072224</v>
      </c>
      <c r="U85" s="289">
        <f t="shared" si="17"/>
        <v>1039.2411486746676</v>
      </c>
      <c r="V85" s="289">
        <f t="shared" si="17"/>
        <v>1037.0605439325634</v>
      </c>
      <c r="W85" s="289">
        <f t="shared" si="17"/>
        <v>1001.5516626798116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2920.1838035616656</v>
      </c>
      <c r="C86" s="290">
        <f t="shared" si="18"/>
        <v>2930.8905235531729</v>
      </c>
      <c r="D86" s="290">
        <f t="shared" si="18"/>
        <v>2884.9254357626078</v>
      </c>
      <c r="E86" s="290">
        <f t="shared" si="18"/>
        <v>2739.1425328839459</v>
      </c>
      <c r="F86" s="290">
        <f t="shared" si="18"/>
        <v>2886.9365160562475</v>
      </c>
      <c r="G86" s="290">
        <f t="shared" si="18"/>
        <v>2654.6957340172644</v>
      </c>
      <c r="H86" s="290">
        <f t="shared" si="18"/>
        <v>2655.7919182772825</v>
      </c>
      <c r="I86" s="290">
        <f t="shared" si="18"/>
        <v>2586.7193129364268</v>
      </c>
      <c r="J86" s="290">
        <f t="shared" si="18"/>
        <v>2605.7758251374762</v>
      </c>
      <c r="K86" s="290">
        <f t="shared" si="18"/>
        <v>2936.549549669814</v>
      </c>
      <c r="L86" s="290">
        <f t="shared" si="18"/>
        <v>2977.2742722007292</v>
      </c>
      <c r="M86" s="290">
        <f t="shared" si="18"/>
        <v>2397.9571043183278</v>
      </c>
      <c r="N86" s="290">
        <f t="shared" si="18"/>
        <v>2499.6322397545505</v>
      </c>
      <c r="O86" s="290">
        <f t="shared" si="18"/>
        <v>2843.9210315292944</v>
      </c>
      <c r="P86" s="290">
        <f t="shared" si="18"/>
        <v>2930.1447712047916</v>
      </c>
      <c r="Q86" s="290">
        <f t="shared" si="18"/>
        <v>3186.3839720725382</v>
      </c>
      <c r="R86" s="290">
        <f t="shared" si="18"/>
        <v>3057.6448946718974</v>
      </c>
      <c r="S86" s="290">
        <f t="shared" si="18"/>
        <v>2940.1808117723767</v>
      </c>
      <c r="T86" s="290">
        <f t="shared" si="18"/>
        <v>2679.9269107925338</v>
      </c>
      <c r="U86" s="290">
        <f t="shared" si="18"/>
        <v>2738.4623433053512</v>
      </c>
      <c r="V86" s="290">
        <f t="shared" si="18"/>
        <v>2596.1436886183833</v>
      </c>
      <c r="W86" s="290">
        <f t="shared" si="18"/>
        <v>2512.3245312583995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10474.531714261719</v>
      </c>
      <c r="C87" s="291">
        <f t="shared" si="19"/>
        <v>10478.011094011446</v>
      </c>
      <c r="D87" s="291">
        <f t="shared" si="19"/>
        <v>10343.932195783304</v>
      </c>
      <c r="E87" s="291">
        <f t="shared" si="19"/>
        <v>10079.191217426622</v>
      </c>
      <c r="F87" s="291">
        <f t="shared" si="19"/>
        <v>10479.358014571011</v>
      </c>
      <c r="G87" s="291">
        <f t="shared" si="19"/>
        <v>9687.6245955393642</v>
      </c>
      <c r="H87" s="291">
        <f t="shared" si="19"/>
        <v>9689.6245093974067</v>
      </c>
      <c r="I87" s="291">
        <f t="shared" si="19"/>
        <v>9562.7891031020554</v>
      </c>
      <c r="J87" s="291">
        <f t="shared" si="19"/>
        <v>9607.5616482225469</v>
      </c>
      <c r="K87" s="291">
        <f t="shared" si="19"/>
        <v>9604.168026769612</v>
      </c>
      <c r="L87" s="291">
        <f t="shared" si="19"/>
        <v>10423.526887727643</v>
      </c>
      <c r="M87" s="291">
        <f t="shared" si="19"/>
        <v>10303.15434341571</v>
      </c>
      <c r="N87" s="291">
        <f t="shared" si="19"/>
        <v>9207.509196110097</v>
      </c>
      <c r="O87" s="291">
        <f t="shared" si="19"/>
        <v>9181.9797440964703</v>
      </c>
      <c r="P87" s="291">
        <f t="shared" si="19"/>
        <v>9059.6881739439141</v>
      </c>
      <c r="Q87" s="291">
        <f t="shared" si="19"/>
        <v>9843.0746943348877</v>
      </c>
      <c r="R87" s="291">
        <f t="shared" si="19"/>
        <v>9920.3875873983725</v>
      </c>
      <c r="S87" s="291">
        <f t="shared" si="19"/>
        <v>10226.408087755004</v>
      </c>
      <c r="T87" s="291">
        <f t="shared" si="19"/>
        <v>9454.4767704453116</v>
      </c>
      <c r="U87" s="291">
        <f t="shared" si="19"/>
        <v>8802.4619307607772</v>
      </c>
      <c r="V87" s="291">
        <f t="shared" si="19"/>
        <v>8746.6906947775133</v>
      </c>
      <c r="W87" s="291">
        <f t="shared" si="19"/>
        <v>8372.6127178040642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1.4156892650381465</v>
      </c>
      <c r="C89" s="254">
        <f t="shared" si="20"/>
        <v>1.4117741003167992</v>
      </c>
      <c r="D89" s="254">
        <f t="shared" si="20"/>
        <v>1.3887387034794696</v>
      </c>
      <c r="E89" s="254">
        <f t="shared" si="20"/>
        <v>1.332495711873251</v>
      </c>
      <c r="F89" s="254">
        <f t="shared" si="20"/>
        <v>1.4219233062781005</v>
      </c>
      <c r="G89" s="254">
        <f t="shared" si="20"/>
        <v>1.3535272543274539</v>
      </c>
      <c r="H89" s="254">
        <f t="shared" si="20"/>
        <v>1.3105991262335266</v>
      </c>
      <c r="I89" s="254">
        <f t="shared" si="20"/>
        <v>1.2641652621294903</v>
      </c>
      <c r="J89" s="254">
        <f t="shared" si="20"/>
        <v>1.149431909041571</v>
      </c>
      <c r="K89" s="254">
        <f t="shared" si="20"/>
        <v>1.3217881500390347</v>
      </c>
      <c r="L89" s="254">
        <f t="shared" si="20"/>
        <v>1.2233406885290314</v>
      </c>
      <c r="M89" s="254">
        <f t="shared" si="20"/>
        <v>1.2257200135774697</v>
      </c>
      <c r="N89" s="254">
        <f t="shared" si="20"/>
        <v>1.1518201256611704</v>
      </c>
      <c r="O89" s="254">
        <f t="shared" si="20"/>
        <v>1.2066197628240833</v>
      </c>
      <c r="P89" s="254">
        <f t="shared" si="20"/>
        <v>1.202135186851844</v>
      </c>
      <c r="Q89" s="254">
        <f t="shared" si="20"/>
        <v>1.185457301571103</v>
      </c>
      <c r="R89" s="254">
        <f t="shared" si="20"/>
        <v>1.284823773764741</v>
      </c>
      <c r="S89" s="254">
        <f t="shared" si="20"/>
        <v>1.1624633746356539</v>
      </c>
      <c r="T89" s="254">
        <f t="shared" si="20"/>
        <v>1.2516112996956246</v>
      </c>
      <c r="U89" s="254">
        <f t="shared" si="20"/>
        <v>1.1765315857064302</v>
      </c>
      <c r="V89" s="254">
        <f t="shared" si="20"/>
        <v>1.1494650455475215</v>
      </c>
      <c r="W89" s="254">
        <f t="shared" si="20"/>
        <v>1.1716515497073203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1.0564529571810699</v>
      </c>
      <c r="C90" s="293">
        <f t="shared" si="21"/>
        <v>1.0561204810024065</v>
      </c>
      <c r="D90" s="293">
        <f t="shared" si="21"/>
        <v>1.0339012313716582</v>
      </c>
      <c r="E90" s="293">
        <f t="shared" si="21"/>
        <v>0.93624376786275298</v>
      </c>
      <c r="F90" s="293">
        <f t="shared" si="21"/>
        <v>1.030590909125199</v>
      </c>
      <c r="G90" s="293">
        <f t="shared" si="21"/>
        <v>0.97104564451606634</v>
      </c>
      <c r="H90" s="293">
        <f t="shared" si="21"/>
        <v>0.92187414343456997</v>
      </c>
      <c r="I90" s="293">
        <f t="shared" si="21"/>
        <v>0.85379409998922196</v>
      </c>
      <c r="J90" s="293">
        <f t="shared" si="21"/>
        <v>0.75247739417148063</v>
      </c>
      <c r="K90" s="293">
        <f t="shared" si="21"/>
        <v>0.87696537081252901</v>
      </c>
      <c r="L90" s="293">
        <f t="shared" si="21"/>
        <v>0.79767150781917884</v>
      </c>
      <c r="M90" s="293">
        <f t="shared" si="21"/>
        <v>0.80731246902362286</v>
      </c>
      <c r="N90" s="293">
        <f t="shared" si="21"/>
        <v>0.74834574273971111</v>
      </c>
      <c r="O90" s="293">
        <f t="shared" si="21"/>
        <v>0.77439340621712893</v>
      </c>
      <c r="P90" s="293">
        <f t="shared" si="21"/>
        <v>0.78250078489469777</v>
      </c>
      <c r="Q90" s="293">
        <f t="shared" si="21"/>
        <v>0.74007457715303759</v>
      </c>
      <c r="R90" s="293">
        <f t="shared" si="21"/>
        <v>0.81634764848261165</v>
      </c>
      <c r="S90" s="293">
        <f t="shared" si="21"/>
        <v>0.74176023816069903</v>
      </c>
      <c r="T90" s="293">
        <f t="shared" si="21"/>
        <v>0.8219545437209228</v>
      </c>
      <c r="U90" s="293">
        <f t="shared" si="21"/>
        <v>0.77760733284442685</v>
      </c>
      <c r="V90" s="293">
        <f t="shared" si="21"/>
        <v>0.75213314311688739</v>
      </c>
      <c r="W90" s="293">
        <f t="shared" si="21"/>
        <v>0.79546606000618081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0.35923630785707672</v>
      </c>
      <c r="C91" s="293">
        <f t="shared" si="22"/>
        <v>0.35565361931439271</v>
      </c>
      <c r="D91" s="293">
        <f t="shared" si="22"/>
        <v>0.3548374721078113</v>
      </c>
      <c r="E91" s="293">
        <f t="shared" si="22"/>
        <v>0.39625194401049807</v>
      </c>
      <c r="F91" s="293">
        <f t="shared" si="22"/>
        <v>0.39133239715290147</v>
      </c>
      <c r="G91" s="293">
        <f t="shared" si="22"/>
        <v>0.38248160981138751</v>
      </c>
      <c r="H91" s="293">
        <f t="shared" si="22"/>
        <v>0.38872498279895651</v>
      </c>
      <c r="I91" s="293">
        <f t="shared" si="22"/>
        <v>0.41037116214026848</v>
      </c>
      <c r="J91" s="293">
        <f t="shared" si="22"/>
        <v>0.39695451487009042</v>
      </c>
      <c r="K91" s="293">
        <f t="shared" si="22"/>
        <v>0.44482277922650559</v>
      </c>
      <c r="L91" s="293">
        <f t="shared" si="22"/>
        <v>0.42566918070985266</v>
      </c>
      <c r="M91" s="293">
        <f t="shared" si="22"/>
        <v>0.41840754455384699</v>
      </c>
      <c r="N91" s="293">
        <f t="shared" si="22"/>
        <v>0.40347438292145932</v>
      </c>
      <c r="O91" s="293">
        <f t="shared" si="22"/>
        <v>0.43222635660695452</v>
      </c>
      <c r="P91" s="293">
        <f t="shared" si="22"/>
        <v>0.4196344019571463</v>
      </c>
      <c r="Q91" s="293">
        <f t="shared" si="22"/>
        <v>0.44538272441806542</v>
      </c>
      <c r="R91" s="293">
        <f t="shared" si="22"/>
        <v>0.4684761252821294</v>
      </c>
      <c r="S91" s="293">
        <f t="shared" si="22"/>
        <v>0.42070313647495483</v>
      </c>
      <c r="T91" s="293">
        <f t="shared" si="22"/>
        <v>0.42965675597470171</v>
      </c>
      <c r="U91" s="293">
        <f t="shared" si="22"/>
        <v>0.39892425286200339</v>
      </c>
      <c r="V91" s="293">
        <f t="shared" si="22"/>
        <v>0.39733190243063415</v>
      </c>
      <c r="W91" s="293">
        <f t="shared" si="22"/>
        <v>0.37618548970113946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0.46818433275471993</v>
      </c>
      <c r="C92" s="293">
        <f t="shared" si="23"/>
        <v>0.47197547534950846</v>
      </c>
      <c r="D92" s="293">
        <f t="shared" si="23"/>
        <v>0.47192228650951779</v>
      </c>
      <c r="E92" s="293">
        <f t="shared" si="23"/>
        <v>0.53313700595602198</v>
      </c>
      <c r="F92" s="293">
        <f t="shared" si="23"/>
        <v>0.53931980017532244</v>
      </c>
      <c r="G92" s="293">
        <f t="shared" si="23"/>
        <v>0.52688197442227203</v>
      </c>
      <c r="H92" s="293">
        <f t="shared" si="23"/>
        <v>0.53413388978119658</v>
      </c>
      <c r="I92" s="293">
        <f t="shared" si="23"/>
        <v>0.55159335645809748</v>
      </c>
      <c r="J92" s="293">
        <f t="shared" si="23"/>
        <v>0.56720763459180645</v>
      </c>
      <c r="K92" s="293">
        <f t="shared" si="23"/>
        <v>0.65327247581135539</v>
      </c>
      <c r="L92" s="293">
        <f t="shared" si="23"/>
        <v>0.60593458963543945</v>
      </c>
      <c r="M92" s="293">
        <f t="shared" si="23"/>
        <v>0.53773677300673084</v>
      </c>
      <c r="N92" s="293">
        <f t="shared" si="23"/>
        <v>0.57206127954569919</v>
      </c>
      <c r="O92" s="293">
        <f t="shared" si="23"/>
        <v>0.59650286076497328</v>
      </c>
      <c r="P92" s="293">
        <f t="shared" si="23"/>
        <v>0.48044921426105147</v>
      </c>
      <c r="Q92" s="293">
        <f t="shared" si="23"/>
        <v>0.49774715171227335</v>
      </c>
      <c r="R92" s="293">
        <f t="shared" si="23"/>
        <v>0.45787955998096413</v>
      </c>
      <c r="S92" s="293">
        <f t="shared" si="23"/>
        <v>0.46468217017714991</v>
      </c>
      <c r="T92" s="293">
        <f t="shared" si="23"/>
        <v>0.49263543065838028</v>
      </c>
      <c r="U92" s="293">
        <f t="shared" si="23"/>
        <v>0.43337015892787933</v>
      </c>
      <c r="V92" s="293">
        <f t="shared" si="23"/>
        <v>0.41475101426226046</v>
      </c>
      <c r="W92" s="293">
        <f t="shared" si="23"/>
        <v>0.40310716586340273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0.28895101370231602</v>
      </c>
      <c r="C93" s="255">
        <f t="shared" si="24"/>
        <v>0.2890469960653626</v>
      </c>
      <c r="D93" s="255">
        <f t="shared" si="24"/>
        <v>0.28534828813111074</v>
      </c>
      <c r="E93" s="255">
        <f t="shared" si="24"/>
        <v>0.27804512879649801</v>
      </c>
      <c r="F93" s="255">
        <f t="shared" si="24"/>
        <v>0.28908415229073642</v>
      </c>
      <c r="G93" s="255">
        <f t="shared" si="24"/>
        <v>0.26724335021461998</v>
      </c>
      <c r="H93" s="255">
        <f t="shared" si="24"/>
        <v>0.26729851994939791</v>
      </c>
      <c r="I93" s="255">
        <f t="shared" si="24"/>
        <v>0.26379963138596119</v>
      </c>
      <c r="J93" s="255">
        <f t="shared" si="24"/>
        <v>0.26503472930265215</v>
      </c>
      <c r="K93" s="255">
        <f t="shared" si="24"/>
        <v>0.26494111267274489</v>
      </c>
      <c r="L93" s="255">
        <f t="shared" si="24"/>
        <v>0.28754399172436301</v>
      </c>
      <c r="M93" s="255">
        <f t="shared" si="24"/>
        <v>0.31621034686847671</v>
      </c>
      <c r="N93" s="255">
        <f t="shared" si="24"/>
        <v>0.26025541544539321</v>
      </c>
      <c r="O93" s="255">
        <f t="shared" si="24"/>
        <v>0.31808511375879489</v>
      </c>
      <c r="P93" s="255">
        <f t="shared" si="24"/>
        <v>0.58560908865375882</v>
      </c>
      <c r="Q93" s="255">
        <f t="shared" si="24"/>
        <v>0.66922554990528205</v>
      </c>
      <c r="R93" s="255">
        <f t="shared" si="24"/>
        <v>0.74258541022560798</v>
      </c>
      <c r="S93" s="255">
        <f t="shared" si="24"/>
        <v>0.71843185111360508</v>
      </c>
      <c r="T93" s="255">
        <f t="shared" si="24"/>
        <v>0.57404758146200718</v>
      </c>
      <c r="U93" s="255">
        <f t="shared" si="24"/>
        <v>0.47545981259788983</v>
      </c>
      <c r="V93" s="255">
        <f t="shared" si="24"/>
        <v>0.49699501959926329</v>
      </c>
      <c r="W93" s="255">
        <f t="shared" si="24"/>
        <v>0.47573956448084026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1.2434538272060456</v>
      </c>
      <c r="C95" s="254">
        <f t="shared" si="25"/>
        <v>1.2407004636083128</v>
      </c>
      <c r="D95" s="254">
        <f t="shared" si="25"/>
        <v>1.218624387377786</v>
      </c>
      <c r="E95" s="254">
        <f t="shared" si="25"/>
        <v>1.1429356962114876</v>
      </c>
      <c r="F95" s="254">
        <f t="shared" si="25"/>
        <v>1.2365752025845003</v>
      </c>
      <c r="G95" s="254">
        <f t="shared" si="25"/>
        <v>1.1738786674671748</v>
      </c>
      <c r="H95" s="254">
        <f t="shared" si="25"/>
        <v>1.1319404584423836</v>
      </c>
      <c r="I95" s="254">
        <f t="shared" si="25"/>
        <v>1.076636630101413</v>
      </c>
      <c r="J95" s="254">
        <f t="shared" si="25"/>
        <v>0.97034723081592555</v>
      </c>
      <c r="K95" s="254">
        <f t="shared" si="25"/>
        <v>1.1220757769230669</v>
      </c>
      <c r="L95" s="254">
        <f t="shared" si="25"/>
        <v>1.0300576328035</v>
      </c>
      <c r="M95" s="254">
        <f t="shared" si="25"/>
        <v>1.0372659600327931</v>
      </c>
      <c r="N95" s="254">
        <f t="shared" si="25"/>
        <v>0.97484745783134918</v>
      </c>
      <c r="O95" s="254">
        <f t="shared" si="25"/>
        <v>1.0168421821698184</v>
      </c>
      <c r="P95" s="254">
        <f t="shared" si="25"/>
        <v>1.0204242566915698</v>
      </c>
      <c r="Q95" s="254">
        <f t="shared" si="25"/>
        <v>0.99116406394504941</v>
      </c>
      <c r="R95" s="254">
        <f t="shared" si="25"/>
        <v>1.0823187167758437</v>
      </c>
      <c r="S95" s="254">
        <f t="shared" si="25"/>
        <v>0.98776308724974604</v>
      </c>
      <c r="T95" s="254">
        <f t="shared" si="25"/>
        <v>1.0778922621559424</v>
      </c>
      <c r="U95" s="254">
        <f t="shared" si="25"/>
        <v>1.0162061394904862</v>
      </c>
      <c r="V95" s="254">
        <f t="shared" si="25"/>
        <v>0.98932016773332654</v>
      </c>
      <c r="W95" s="254">
        <f t="shared" si="25"/>
        <v>1.0261165502926941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1.0564529571810699</v>
      </c>
      <c r="C96" s="293">
        <f>IF(CHI_ued!C$16=0,"",CHI_ued!C$16/C$10)</f>
        <v>1.0561204810024065</v>
      </c>
      <c r="D96" s="293">
        <f>IF(CHI_ued!D$16=0,"",CHI_ued!D$16/D$10)</f>
        <v>1.0339012313716582</v>
      </c>
      <c r="E96" s="293">
        <f>IF(CHI_ued!E$16=0,"",CHI_ued!E$16/E$10)</f>
        <v>0.93624376786275298</v>
      </c>
      <c r="F96" s="293">
        <f>IF(CHI_ued!F$16=0,"",CHI_ued!F$16/F$10)</f>
        <v>1.030590909125199</v>
      </c>
      <c r="G96" s="293">
        <f>IF(CHI_ued!G$16=0,"",CHI_ued!G$16/G$10)</f>
        <v>0.97104564451606634</v>
      </c>
      <c r="H96" s="293">
        <f>IF(CHI_ued!H$16=0,"",CHI_ued!H$16/H$10)</f>
        <v>0.92187414343456997</v>
      </c>
      <c r="I96" s="293">
        <f>IF(CHI_ued!I$16=0,"",CHI_ued!I$16/I$10)</f>
        <v>0.85379409998922196</v>
      </c>
      <c r="J96" s="293">
        <f>IF(CHI_ued!J$16=0,"",CHI_ued!J$16/J$10)</f>
        <v>0.75247739417148063</v>
      </c>
      <c r="K96" s="293">
        <f>IF(CHI_ued!K$16=0,"",CHI_ued!K$16/K$10)</f>
        <v>0.87696537081252901</v>
      </c>
      <c r="L96" s="293">
        <f>IF(CHI_ued!L$16=0,"",CHI_ued!L$16/L$10)</f>
        <v>0.79767150781917884</v>
      </c>
      <c r="M96" s="293">
        <f>IF(CHI_ued!M$16=0,"",CHI_ued!M$16/M$10)</f>
        <v>0.80731246902362286</v>
      </c>
      <c r="N96" s="293">
        <f>IF(CHI_ued!N$16=0,"",CHI_ued!N$16/N$10)</f>
        <v>0.74834574273971111</v>
      </c>
      <c r="O96" s="293">
        <f>IF(CHI_ued!O$16=0,"",CHI_ued!O$16/O$10)</f>
        <v>0.77439340621712893</v>
      </c>
      <c r="P96" s="293">
        <f>IF(CHI_ued!P$16=0,"",CHI_ued!P$16/P$10)</f>
        <v>0.78250078489469777</v>
      </c>
      <c r="Q96" s="293">
        <f>IF(CHI_ued!Q$16=0,"",CHI_ued!Q$16/Q$10)</f>
        <v>0.74007457715303759</v>
      </c>
      <c r="R96" s="293">
        <f>IF(CHI_ued!R$16=0,"",CHI_ued!R$16/R$10)</f>
        <v>0.81634764848261165</v>
      </c>
      <c r="S96" s="293">
        <f>IF(CHI_ued!S$16=0,"",CHI_ued!S$16/S$10)</f>
        <v>0.74176023816069903</v>
      </c>
      <c r="T96" s="293">
        <f>IF(CHI_ued!T$16=0,"",CHI_ued!T$16/T$10)</f>
        <v>0.8219545437209228</v>
      </c>
      <c r="U96" s="293">
        <f>IF(CHI_ued!U$16=0,"",CHI_ued!U$16/U$10)</f>
        <v>0.77760733284442685</v>
      </c>
      <c r="V96" s="293">
        <f>IF(CHI_ued!V$16=0,"",CHI_ued!V$16/V$10)</f>
        <v>0.75213314311688739</v>
      </c>
      <c r="W96" s="293">
        <f>IF(CHI_ued!W$16=0,"",CHI_ued!W$16/W$10)</f>
        <v>0.79546606000618081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0.18700087002497578</v>
      </c>
      <c r="C97" s="293">
        <f>IF((CHI_ued!C$5-CHI_ued!C$16)=0,"",(CHI_ued!C$5-CHI_ued!C$16)/C$10)</f>
        <v>0.18457998260590633</v>
      </c>
      <c r="D97" s="293">
        <f>IF((CHI_ued!D$5-CHI_ued!D$16)=0,"",(CHI_ued!D$5-CHI_ued!D$16)/D$10)</f>
        <v>0.18472315600612785</v>
      </c>
      <c r="E97" s="293">
        <f>IF((CHI_ued!E$5-CHI_ued!E$16)=0,"",(CHI_ued!E$5-CHI_ued!E$16)/E$10)</f>
        <v>0.20669192834873459</v>
      </c>
      <c r="F97" s="293">
        <f>IF((CHI_ued!F$5-CHI_ued!F$16)=0,"",(CHI_ued!F$5-CHI_ued!F$16)/F$10)</f>
        <v>0.20598429345930122</v>
      </c>
      <c r="G97" s="293">
        <f>IF((CHI_ued!G$5-CHI_ued!G$16)=0,"",(CHI_ued!G$5-CHI_ued!G$16)/G$10)</f>
        <v>0.20283302295110842</v>
      </c>
      <c r="H97" s="293">
        <f>IF((CHI_ued!H$5-CHI_ued!H$16)=0,"",(CHI_ued!H$5-CHI_ued!H$16)/H$10)</f>
        <v>0.21006631500781359</v>
      </c>
      <c r="I97" s="293">
        <f>IF((CHI_ued!I$5-CHI_ued!I$16)=0,"",(CHI_ued!I$5-CHI_ued!I$16)/I$10)</f>
        <v>0.22284253011219107</v>
      </c>
      <c r="J97" s="293">
        <f>IF((CHI_ued!J$5-CHI_ued!J$16)=0,"",(CHI_ued!J$5-CHI_ued!J$16)/J$10)</f>
        <v>0.21786983664444495</v>
      </c>
      <c r="K97" s="293">
        <f>IF((CHI_ued!K$5-CHI_ued!K$16)=0,"",(CHI_ued!K$5-CHI_ued!K$16)/K$10)</f>
        <v>0.24511040611053803</v>
      </c>
      <c r="L97" s="293">
        <f>IF((CHI_ued!L$5-CHI_ued!L$16)=0,"",(CHI_ued!L$5-CHI_ued!L$16)/L$10)</f>
        <v>0.23238612498432112</v>
      </c>
      <c r="M97" s="293">
        <f>IF((CHI_ued!M$5-CHI_ued!M$16)=0,"",(CHI_ued!M$5-CHI_ued!M$16)/M$10)</f>
        <v>0.22995349100917034</v>
      </c>
      <c r="N97" s="293">
        <f>IF((CHI_ued!N$5-CHI_ued!N$16)=0,"",(CHI_ued!N$5-CHI_ued!N$16)/N$10)</f>
        <v>0.22650171509163805</v>
      </c>
      <c r="O97" s="293">
        <f>IF((CHI_ued!O$5-CHI_ued!O$16)=0,"",(CHI_ued!O$5-CHI_ued!O$16)/O$10)</f>
        <v>0.24244877595268952</v>
      </c>
      <c r="P97" s="293">
        <f>IF((CHI_ued!P$5-CHI_ued!P$16)=0,"",(CHI_ued!P$5-CHI_ued!P$16)/P$10)</f>
        <v>0.23792347179687201</v>
      </c>
      <c r="Q97" s="293">
        <f>IF((CHI_ued!Q$5-CHI_ued!Q$16)=0,"",(CHI_ued!Q$5-CHI_ued!Q$16)/Q$10)</f>
        <v>0.25108948679201176</v>
      </c>
      <c r="R97" s="293">
        <f>IF((CHI_ued!R$5-CHI_ued!R$16)=0,"",(CHI_ued!R$5-CHI_ued!R$16)/R$10)</f>
        <v>0.26597106829323203</v>
      </c>
      <c r="S97" s="293">
        <f>IF((CHI_ued!S$5-CHI_ued!S$16)=0,"",(CHI_ued!S$5-CHI_ued!S$16)/S$10)</f>
        <v>0.24600284908904704</v>
      </c>
      <c r="T97" s="293">
        <f>IF((CHI_ued!T$5-CHI_ued!T$16)=0,"",(CHI_ued!T$5-CHI_ued!T$16)/T$10)</f>
        <v>0.25593771843501961</v>
      </c>
      <c r="U97" s="293">
        <f>IF((CHI_ued!U$5-CHI_ued!U$16)=0,"",(CHI_ued!U$5-CHI_ued!U$16)/U$10)</f>
        <v>0.23859880664605945</v>
      </c>
      <c r="V97" s="293">
        <f>IF((CHI_ued!V$5-CHI_ued!V$16)=0,"",(CHI_ued!V$5-CHI_ued!V$16)/V$10)</f>
        <v>0.23718702461643915</v>
      </c>
      <c r="W97" s="293">
        <f>IF((CHI_ued!W$5-CHI_ued!W$16)=0,"",(CHI_ued!W$5-CHI_ued!W$16)/W$10)</f>
        <v>0.2306504902865133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0.24590928780883906</v>
      </c>
      <c r="C98" s="293">
        <f>IF(CHI_ued!C$61=0,"",CHI_ued!C$61/C$11)</f>
        <v>0.24630978944667564</v>
      </c>
      <c r="D98" s="293">
        <f>IF(CHI_ued!D$61=0,"",CHI_ued!D$61/D$11)</f>
        <v>0.24707011479927632</v>
      </c>
      <c r="E98" s="293">
        <f>IF(CHI_ued!E$61=0,"",CHI_ued!E$61/E$11)</f>
        <v>0.2812747259267761</v>
      </c>
      <c r="F98" s="293">
        <f>IF(CHI_ued!F$61=0,"",CHI_ued!F$61/F$11)</f>
        <v>0.28516277528585893</v>
      </c>
      <c r="G98" s="293">
        <f>IF(CHI_ued!G$61=0,"",CHI_ued!G$61/G$11)</f>
        <v>0.28163277980381735</v>
      </c>
      <c r="H98" s="293">
        <f>IF(CHI_ued!H$61=0,"",CHI_ued!H$61/H$11)</f>
        <v>0.29238663215188571</v>
      </c>
      <c r="I98" s="293">
        <f>IF(CHI_ued!I$61=0,"",CHI_ued!I$61/I$11)</f>
        <v>0.30622463692008201</v>
      </c>
      <c r="J98" s="293">
        <f>IF(CHI_ued!J$61=0,"",CHI_ued!J$61/J$11)</f>
        <v>0.31467111264229969</v>
      </c>
      <c r="K98" s="293">
        <f>IF(CHI_ued!K$61=0,"",CHI_ued!K$61/K$11)</f>
        <v>0.36435534819510168</v>
      </c>
      <c r="L98" s="293">
        <f>IF(CHI_ued!L$61=0,"",CHI_ued!L$61/L$11)</f>
        <v>0.33427681381002422</v>
      </c>
      <c r="M98" s="293">
        <f>IF(CHI_ued!M$61=0,"",CHI_ued!M$61/M$11)</f>
        <v>0.30506535454668093</v>
      </c>
      <c r="N98" s="293">
        <f>IF(CHI_ued!N$61=0,"",CHI_ued!N$61/N$11)</f>
        <v>0.3254867113696045</v>
      </c>
      <c r="O98" s="293">
        <f>IF(CHI_ued!O$61=0,"",CHI_ued!O$61/O$11)</f>
        <v>0.33911990568320177</v>
      </c>
      <c r="P98" s="293">
        <f>IF(CHI_ued!P$61=0,"",CHI_ued!P$61/P$11)</f>
        <v>0.27266414815479678</v>
      </c>
      <c r="Q98" s="293">
        <f>IF(CHI_ued!Q$61=0,"",CHI_ued!Q$61/Q$11)</f>
        <v>0.28115528102210297</v>
      </c>
      <c r="R98" s="293">
        <f>IF(CHI_ued!R$61=0,"",CHI_ued!R$61/R$11)</f>
        <v>0.26813052702184487</v>
      </c>
      <c r="S98" s="293">
        <f>IF(CHI_ued!S$61=0,"",CHI_ued!S$61/S$11)</f>
        <v>0.2766259714574536</v>
      </c>
      <c r="T98" s="293">
        <f>IF(CHI_ued!T$61=0,"",CHI_ued!T$61/T$11)</f>
        <v>0.30051869070359921</v>
      </c>
      <c r="U98" s="293">
        <f>IF(CHI_ued!U$61=0,"",CHI_ued!U$61/U$11)</f>
        <v>0.26784134884797911</v>
      </c>
      <c r="V98" s="293">
        <f>IF(CHI_ued!V$61=0,"",CHI_ued!V$61/V$11)</f>
        <v>0.25937149404962878</v>
      </c>
      <c r="W98" s="293">
        <f>IF(CHI_ued!W$61=0,"",CHI_ued!W$61/W$11)</f>
        <v>0.25612746593571817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0.14432468931741116</v>
      </c>
      <c r="C99" s="255">
        <f>IF(CHI_ued!C$110=0,"",CHI_ued!C$110/C$12)</f>
        <v>0.14418417102648778</v>
      </c>
      <c r="D99" s="255">
        <f>IF(CHI_ued!D$110=0,"",CHI_ued!D$110/D$12)</f>
        <v>0.14215092915369348</v>
      </c>
      <c r="E99" s="255">
        <f>IF(CHI_ued!E$110=0,"",CHI_ued!E$110/E$12)</f>
        <v>0.13962328466308788</v>
      </c>
      <c r="F99" s="255">
        <f>IF(CHI_ued!F$110=0,"",CHI_ued!F$110/F$12)</f>
        <v>0.14656837717242721</v>
      </c>
      <c r="G99" s="255">
        <f>IF(CHI_ued!G$110=0,"",CHI_ued!G$110/G$12)</f>
        <v>0.13733763385338846</v>
      </c>
      <c r="H99" s="255">
        <f>IF(CHI_ued!H$110=0,"",CHI_ued!H$110/H$12)</f>
        <v>0.14041167000128874</v>
      </c>
      <c r="I99" s="255">
        <f>IF(CHI_ued!I$110=0,"",CHI_ued!I$110/I$12)</f>
        <v>0.13766940850994008</v>
      </c>
      <c r="J99" s="255">
        <f>IF(CHI_ued!J$110=0,"",CHI_ued!J$110/J$12)</f>
        <v>0.13898527545901226</v>
      </c>
      <c r="K99" s="255">
        <f>IF(CHI_ued!K$110=0,"",CHI_ued!K$110/K$12)</f>
        <v>0.13913111061159095</v>
      </c>
      <c r="L99" s="255">
        <f>IF(CHI_ued!L$110=0,"",CHI_ued!L$110/L$12)</f>
        <v>0.15005333244901195</v>
      </c>
      <c r="M99" s="255">
        <f>IF(CHI_ued!M$110=0,"",CHI_ued!M$110/M$12)</f>
        <v>0.16661547183038394</v>
      </c>
      <c r="N99" s="255">
        <f>IF(CHI_ued!N$110=0,"",CHI_ued!N$110/N$12)</f>
        <v>0.13962214815608184</v>
      </c>
      <c r="O99" s="255">
        <f>IF(CHI_ued!O$110=0,"",CHI_ued!O$110/O$12)</f>
        <v>0.17270277871973946</v>
      </c>
      <c r="P99" s="255">
        <f>IF(CHI_ued!P$110=0,"",CHI_ued!P$110/P$12)</f>
        <v>0.31439879879904492</v>
      </c>
      <c r="Q99" s="255">
        <f>IF(CHI_ued!Q$110=0,"",CHI_ued!Q$110/Q$12)</f>
        <v>0.35810608013396145</v>
      </c>
      <c r="R99" s="255">
        <f>IF(CHI_ued!R$110=0,"",CHI_ued!R$110/R$12)</f>
        <v>0.4008767481456747</v>
      </c>
      <c r="S99" s="255">
        <f>IF(CHI_ued!S$110=0,"",CHI_ued!S$110/S$12)</f>
        <v>0.38436211499121065</v>
      </c>
      <c r="T99" s="255">
        <f>IF(CHI_ued!T$110=0,"",CHI_ued!T$110/T$12)</f>
        <v>0.3095317060376388</v>
      </c>
      <c r="U99" s="255">
        <f>IF(CHI_ued!U$110=0,"",CHI_ued!U$110/U$12)</f>
        <v>0.26527404060119664</v>
      </c>
      <c r="V99" s="255">
        <f>IF(CHI_ued!V$110=0,"",CHI_ued!V$110/V$12)</f>
        <v>0.27708499092361327</v>
      </c>
      <c r="W99" s="255">
        <f>IF(CHI_ued!W$110=0,"",CHI_ued!W$110/W$12)</f>
        <v>0.27301136140001026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2.2399145436584549</v>
      </c>
      <c r="C100" s="315">
        <f t="shared" si="26"/>
        <v>2.1906869466553784</v>
      </c>
      <c r="D100" s="315">
        <f t="shared" si="26"/>
        <v>2.2475648084629523</v>
      </c>
      <c r="E100" s="315">
        <f t="shared" si="26"/>
        <v>2.1669616697213727</v>
      </c>
      <c r="F100" s="315">
        <f t="shared" si="26"/>
        <v>2.0824654453404126</v>
      </c>
      <c r="G100" s="315">
        <f t="shared" si="26"/>
        <v>2.0756934127497648</v>
      </c>
      <c r="H100" s="315">
        <f t="shared" si="26"/>
        <v>1.8683257206543262</v>
      </c>
      <c r="I100" s="315">
        <f t="shared" si="26"/>
        <v>1.9352671648803146</v>
      </c>
      <c r="J100" s="315">
        <f t="shared" si="26"/>
        <v>1.9740320438771517</v>
      </c>
      <c r="K100" s="315">
        <f t="shared" si="26"/>
        <v>1.9506626021669644</v>
      </c>
      <c r="L100" s="315">
        <f t="shared" si="26"/>
        <v>2.0228924437304734</v>
      </c>
      <c r="M100" s="315">
        <f t="shared" si="26"/>
        <v>1.9262394261640325</v>
      </c>
      <c r="N100" s="315">
        <f t="shared" si="26"/>
        <v>1.9555970776039808</v>
      </c>
      <c r="O100" s="315">
        <f t="shared" si="26"/>
        <v>1.9558988326046727</v>
      </c>
      <c r="P100" s="315">
        <f t="shared" si="26"/>
        <v>1.8269894196174961</v>
      </c>
      <c r="Q100" s="315">
        <f t="shared" si="26"/>
        <v>1.852103424142868</v>
      </c>
      <c r="R100" s="315">
        <f t="shared" si="26"/>
        <v>1.8129500911129475</v>
      </c>
      <c r="S100" s="315">
        <f t="shared" si="26"/>
        <v>1.8164610216024766</v>
      </c>
      <c r="T100" s="315">
        <f t="shared" si="26"/>
        <v>1.662306299667397</v>
      </c>
      <c r="U100" s="315">
        <f t="shared" si="26"/>
        <v>1.6467050242023624</v>
      </c>
      <c r="V100" s="315">
        <f t="shared" si="26"/>
        <v>1.7240437815309579</v>
      </c>
      <c r="W100" s="315">
        <f t="shared" si="26"/>
        <v>1.645877356223356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2.6026479453158595</v>
      </c>
      <c r="C101" s="257">
        <f t="shared" si="27"/>
        <v>2.5297305270735668</v>
      </c>
      <c r="D101" s="257">
        <f t="shared" si="27"/>
        <v>2.6102175682687068</v>
      </c>
      <c r="E101" s="257">
        <f t="shared" si="27"/>
        <v>2.4764668884682113</v>
      </c>
      <c r="F101" s="257">
        <f t="shared" si="27"/>
        <v>2.3986280891088927</v>
      </c>
      <c r="G101" s="257">
        <f t="shared" si="27"/>
        <v>2.4085087450011096</v>
      </c>
      <c r="H101" s="257">
        <f t="shared" si="27"/>
        <v>2.1831850998000313</v>
      </c>
      <c r="I101" s="257">
        <f t="shared" si="27"/>
        <v>2.228957729019402</v>
      </c>
      <c r="J101" s="257">
        <f t="shared" si="27"/>
        <v>2.2075318056023607</v>
      </c>
      <c r="K101" s="257">
        <f t="shared" si="27"/>
        <v>2.1852604332393128</v>
      </c>
      <c r="L101" s="257">
        <f t="shared" si="27"/>
        <v>2.2448836056774755</v>
      </c>
      <c r="M101" s="257">
        <f t="shared" si="27"/>
        <v>2.1862606480124223</v>
      </c>
      <c r="N101" s="257">
        <f t="shared" si="27"/>
        <v>2.2011040179275798</v>
      </c>
      <c r="O101" s="257">
        <f t="shared" si="27"/>
        <v>2.167922545278111</v>
      </c>
      <c r="P101" s="257">
        <f t="shared" si="27"/>
        <v>2.0107515754319332</v>
      </c>
      <c r="Q101" s="257">
        <f t="shared" si="27"/>
        <v>1.9917696888778025</v>
      </c>
      <c r="R101" s="257">
        <f t="shared" si="27"/>
        <v>1.9746712855142816</v>
      </c>
      <c r="S101" s="257">
        <f t="shared" si="27"/>
        <v>1.9609170228872486</v>
      </c>
      <c r="T101" s="257">
        <f t="shared" si="27"/>
        <v>1.8447319808796172</v>
      </c>
      <c r="U101" s="257">
        <f t="shared" si="27"/>
        <v>1.8208246993203629</v>
      </c>
      <c r="V101" s="257">
        <f t="shared" si="27"/>
        <v>1.8908860864036967</v>
      </c>
      <c r="W101" s="257">
        <f t="shared" si="27"/>
        <v>1.8181679749417237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1.4777203437217963</v>
      </c>
      <c r="C102" s="295">
        <f t="shared" si="28"/>
        <v>1.4983231885799606</v>
      </c>
      <c r="D102" s="295">
        <f t="shared" si="28"/>
        <v>1.5149754165983091</v>
      </c>
      <c r="E102" s="295">
        <f t="shared" si="28"/>
        <v>1.5155536505521592</v>
      </c>
      <c r="F102" s="295">
        <f t="shared" si="28"/>
        <v>1.4412491921311528</v>
      </c>
      <c r="G102" s="295">
        <f t="shared" si="28"/>
        <v>1.4036617191753897</v>
      </c>
      <c r="H102" s="295">
        <f t="shared" si="28"/>
        <v>1.2358712859607635</v>
      </c>
      <c r="I102" s="295">
        <f t="shared" si="28"/>
        <v>1.3580750079355</v>
      </c>
      <c r="J102" s="295">
        <f t="shared" si="28"/>
        <v>1.4282605463575997</v>
      </c>
      <c r="K102" s="295">
        <f t="shared" si="28"/>
        <v>1.4169640358091096</v>
      </c>
      <c r="L102" s="295">
        <f t="shared" si="28"/>
        <v>1.4774884542120013</v>
      </c>
      <c r="M102" s="295">
        <f t="shared" si="28"/>
        <v>1.3915103252381231</v>
      </c>
      <c r="N102" s="295">
        <f t="shared" si="28"/>
        <v>1.4208675558633213</v>
      </c>
      <c r="O102" s="295">
        <f t="shared" si="28"/>
        <v>1.4171354118250281</v>
      </c>
      <c r="P102" s="295">
        <f t="shared" si="28"/>
        <v>1.4399814613554092</v>
      </c>
      <c r="Q102" s="295">
        <f t="shared" si="28"/>
        <v>1.524052948233841</v>
      </c>
      <c r="R102" s="295">
        <f t="shared" si="28"/>
        <v>1.4784275968569032</v>
      </c>
      <c r="S102" s="295">
        <f t="shared" si="28"/>
        <v>1.5003852330240712</v>
      </c>
      <c r="T102" s="295">
        <f t="shared" si="28"/>
        <v>1.3336167443357971</v>
      </c>
      <c r="U102" s="295">
        <f t="shared" si="28"/>
        <v>1.3118178870293247</v>
      </c>
      <c r="V102" s="295">
        <f t="shared" si="28"/>
        <v>1.4015463521582314</v>
      </c>
      <c r="W102" s="295">
        <f t="shared" si="28"/>
        <v>1.3299567882857595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1.6810009777406525</v>
      </c>
      <c r="C103" s="258">
        <f t="shared" si="29"/>
        <v>1.6956206659654247</v>
      </c>
      <c r="D103" s="258">
        <f t="shared" si="29"/>
        <v>1.7142876150612878</v>
      </c>
      <c r="E103" s="258">
        <f t="shared" si="29"/>
        <v>1.7018140194986044</v>
      </c>
      <c r="F103" s="258">
        <f t="shared" si="29"/>
        <v>1.625942028373631</v>
      </c>
      <c r="G103" s="258">
        <f t="shared" si="29"/>
        <v>1.5901431006257212</v>
      </c>
      <c r="H103" s="258">
        <f t="shared" si="29"/>
        <v>1.4060355202983064</v>
      </c>
      <c r="I103" s="258">
        <f t="shared" si="29"/>
        <v>1.5443621568117432</v>
      </c>
      <c r="J103" s="258">
        <f t="shared" si="29"/>
        <v>1.6177802253134566</v>
      </c>
      <c r="K103" s="258">
        <f t="shared" si="29"/>
        <v>1.6070753084322853</v>
      </c>
      <c r="L103" s="258">
        <f t="shared" si="29"/>
        <v>1.6650611381300946</v>
      </c>
      <c r="M103" s="258">
        <f t="shared" si="29"/>
        <v>1.60463945285286</v>
      </c>
      <c r="N103" s="258">
        <f t="shared" si="29"/>
        <v>1.6114449860679927</v>
      </c>
      <c r="O103" s="258">
        <f t="shared" si="29"/>
        <v>1.6698950460096365</v>
      </c>
      <c r="P103" s="258">
        <f t="shared" si="29"/>
        <v>1.4176045251331286</v>
      </c>
      <c r="Q103" s="258">
        <f t="shared" si="29"/>
        <v>1.5186287974241375</v>
      </c>
      <c r="R103" s="258">
        <f t="shared" si="29"/>
        <v>1.5225137086287692</v>
      </c>
      <c r="S103" s="258">
        <f t="shared" si="29"/>
        <v>1.4533827558916113</v>
      </c>
      <c r="T103" s="258">
        <f t="shared" si="29"/>
        <v>1.2726753986023445</v>
      </c>
      <c r="U103" s="258">
        <f t="shared" si="29"/>
        <v>1.22852890844914</v>
      </c>
      <c r="V103" s="258">
        <f t="shared" si="29"/>
        <v>1.3224848394148281</v>
      </c>
      <c r="W103" s="258">
        <f t="shared" si="29"/>
        <v>1.2593065760499607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DE: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27096.542454426275</v>
      </c>
      <c r="C5" s="225">
        <f t="shared" si="0"/>
        <v>27055.666958252212</v>
      </c>
      <c r="D5" s="225">
        <f t="shared" si="0"/>
        <v>27161.127403999348</v>
      </c>
      <c r="E5" s="225">
        <f t="shared" si="0"/>
        <v>26820.455542164556</v>
      </c>
      <c r="F5" s="225">
        <f t="shared" si="0"/>
        <v>27222.989926802773</v>
      </c>
      <c r="G5" s="225">
        <f t="shared" si="0"/>
        <v>28154.690751068363</v>
      </c>
      <c r="H5" s="225">
        <f t="shared" si="0"/>
        <v>27284.53262313188</v>
      </c>
      <c r="I5" s="225">
        <f t="shared" si="0"/>
        <v>27790.618102748718</v>
      </c>
      <c r="J5" s="225">
        <f t="shared" si="0"/>
        <v>27792.314574383236</v>
      </c>
      <c r="K5" s="225">
        <f t="shared" si="0"/>
        <v>25645.681738817813</v>
      </c>
      <c r="L5" s="225">
        <f t="shared" si="0"/>
        <v>28273.644555757179</v>
      </c>
      <c r="M5" s="225">
        <f t="shared" si="0"/>
        <v>26969.333607632299</v>
      </c>
      <c r="N5" s="225">
        <f t="shared" si="0"/>
        <v>27435.95994876411</v>
      </c>
      <c r="O5" s="225">
        <f t="shared" si="0"/>
        <v>27756.718628292452</v>
      </c>
      <c r="P5" s="225">
        <f t="shared" si="0"/>
        <v>27780.881597705004</v>
      </c>
      <c r="Q5" s="225">
        <f t="shared" si="0"/>
        <v>27576.395645138989</v>
      </c>
      <c r="R5" s="225">
        <f t="shared" si="0"/>
        <v>27188.178407512536</v>
      </c>
      <c r="S5" s="225">
        <f t="shared" si="0"/>
        <v>29083.208837218841</v>
      </c>
      <c r="T5" s="225">
        <f t="shared" si="0"/>
        <v>27247.858833371669</v>
      </c>
      <c r="U5" s="225">
        <f t="shared" si="0"/>
        <v>26949.020758062514</v>
      </c>
      <c r="V5" s="225">
        <f t="shared" si="0"/>
        <v>27100.429838156455</v>
      </c>
      <c r="W5" s="225">
        <f t="shared" si="0"/>
        <v>28788.618024336316</v>
      </c>
      <c r="DA5" s="89"/>
    </row>
    <row r="6" spans="1:105" ht="12" customHeight="1" x14ac:dyDescent="0.25">
      <c r="A6" s="55" t="s">
        <v>92</v>
      </c>
      <c r="B6" s="261">
        <v>56.457174640698817</v>
      </c>
      <c r="C6" s="261">
        <v>56.660091562860032</v>
      </c>
      <c r="D6" s="261">
        <v>56.801194517856771</v>
      </c>
      <c r="E6" s="261">
        <v>58.881505447399441</v>
      </c>
      <c r="F6" s="261">
        <v>57.009340325620869</v>
      </c>
      <c r="G6" s="261">
        <v>60.215720584553416</v>
      </c>
      <c r="H6" s="261">
        <v>58.69677135263484</v>
      </c>
      <c r="I6" s="261">
        <v>60.580904384276153</v>
      </c>
      <c r="J6" s="261">
        <v>63.007593194508758</v>
      </c>
      <c r="K6" s="261">
        <v>54.043368663564841</v>
      </c>
      <c r="L6" s="261">
        <v>65.370938321472167</v>
      </c>
      <c r="M6" s="261">
        <v>60.820758472362883</v>
      </c>
      <c r="N6" s="261">
        <v>62.376007995021659</v>
      </c>
      <c r="O6" s="261">
        <v>65.167075803937294</v>
      </c>
      <c r="P6" s="261">
        <v>63.226646074211288</v>
      </c>
      <c r="Q6" s="261">
        <v>65.818468435901096</v>
      </c>
      <c r="R6" s="261">
        <v>62.605638475937461</v>
      </c>
      <c r="S6" s="261">
        <v>65.748230136485006</v>
      </c>
      <c r="T6" s="261">
        <v>58.876528255870078</v>
      </c>
      <c r="U6" s="261">
        <v>58.877171871971207</v>
      </c>
      <c r="V6" s="261">
        <v>57.767111039340257</v>
      </c>
      <c r="W6" s="261">
        <v>57.458864580006313</v>
      </c>
      <c r="DA6" s="67" t="s">
        <v>989</v>
      </c>
    </row>
    <row r="7" spans="1:105" ht="12" customHeight="1" x14ac:dyDescent="0.25">
      <c r="A7" s="202" t="s">
        <v>93</v>
      </c>
      <c r="B7" s="226">
        <v>446.70606917055352</v>
      </c>
      <c r="C7" s="226">
        <v>448.31160861250572</v>
      </c>
      <c r="D7" s="226">
        <v>449.42805743900271</v>
      </c>
      <c r="E7" s="226">
        <v>465.88810036362042</v>
      </c>
      <c r="F7" s="226">
        <v>451.07496938938561</v>
      </c>
      <c r="G7" s="226">
        <v>476.44480999599108</v>
      </c>
      <c r="H7" s="226">
        <v>464.42642889601228</v>
      </c>
      <c r="I7" s="226">
        <v>479.33425355630192</v>
      </c>
      <c r="J7" s="226">
        <v>498.53494197930593</v>
      </c>
      <c r="K7" s="226">
        <v>427.60731358017688</v>
      </c>
      <c r="L7" s="226">
        <v>517.23443621503338</v>
      </c>
      <c r="M7" s="226">
        <v>481.23205091413269</v>
      </c>
      <c r="N7" s="226">
        <v>493.53765078284209</v>
      </c>
      <c r="O7" s="226">
        <v>515.62141493937111</v>
      </c>
      <c r="P7" s="226">
        <v>500.26815394846932</v>
      </c>
      <c r="Q7" s="226">
        <v>520.77542847198333</v>
      </c>
      <c r="R7" s="226">
        <v>495.35455589976402</v>
      </c>
      <c r="S7" s="226">
        <v>520.21968201748825</v>
      </c>
      <c r="T7" s="226">
        <v>465.84871933405708</v>
      </c>
      <c r="U7" s="226">
        <v>465.85381181734948</v>
      </c>
      <c r="V7" s="226">
        <v>457.07067815470049</v>
      </c>
      <c r="W7" s="226">
        <v>454.6317398787221</v>
      </c>
      <c r="DA7" s="174" t="s">
        <v>990</v>
      </c>
    </row>
    <row r="8" spans="1:105" ht="12" customHeight="1" x14ac:dyDescent="0.25">
      <c r="A8" s="202" t="s">
        <v>94</v>
      </c>
      <c r="B8" s="226">
        <v>492.99892426757822</v>
      </c>
      <c r="C8" s="226">
        <v>494.77084829632798</v>
      </c>
      <c r="D8" s="226">
        <v>496.00299647708749</v>
      </c>
      <c r="E8" s="226">
        <v>514.1688196330216</v>
      </c>
      <c r="F8" s="226">
        <v>497.82058051262538</v>
      </c>
      <c r="G8" s="226">
        <v>525.81953774891281</v>
      </c>
      <c r="H8" s="226">
        <v>512.55567284390054</v>
      </c>
      <c r="I8" s="226">
        <v>529.00841890651634</v>
      </c>
      <c r="J8" s="226">
        <v>550.19890498008658</v>
      </c>
      <c r="K8" s="226">
        <v>471.92093448698711</v>
      </c>
      <c r="L8" s="226">
        <v>570.8362573215918</v>
      </c>
      <c r="M8" s="226">
        <v>531.10288800031162</v>
      </c>
      <c r="N8" s="226">
        <v>544.68373660844816</v>
      </c>
      <c r="O8" s="226">
        <v>569.05607610489415</v>
      </c>
      <c r="P8" s="226">
        <v>552.1117324415801</v>
      </c>
      <c r="Q8" s="226">
        <v>574.74420819577074</v>
      </c>
      <c r="R8" s="226">
        <v>546.68893047071617</v>
      </c>
      <c r="S8" s="226">
        <v>574.13086885892153</v>
      </c>
      <c r="T8" s="226">
        <v>514.12535748519986</v>
      </c>
      <c r="U8" s="226">
        <v>514.13097771057426</v>
      </c>
      <c r="V8" s="226">
        <v>504.43763404182948</v>
      </c>
      <c r="W8" s="226">
        <v>501.74594474231992</v>
      </c>
      <c r="DA8" s="174" t="s">
        <v>991</v>
      </c>
    </row>
    <row r="9" spans="1:105" ht="12" customHeight="1" x14ac:dyDescent="0.25">
      <c r="A9" s="202" t="s">
        <v>95</v>
      </c>
      <c r="B9" s="226">
        <v>802.12460577334764</v>
      </c>
      <c r="C9" s="226">
        <v>805.00758136022671</v>
      </c>
      <c r="D9" s="226">
        <v>807.01232482942305</v>
      </c>
      <c r="E9" s="226">
        <v>836.56868493538002</v>
      </c>
      <c r="F9" s="226">
        <v>809.9695906695697</v>
      </c>
      <c r="G9" s="226">
        <v>855.5247662079089</v>
      </c>
      <c r="H9" s="226">
        <v>833.9440448629889</v>
      </c>
      <c r="I9" s="226">
        <v>860.71317517898513</v>
      </c>
      <c r="J9" s="226">
        <v>895.1907560645019</v>
      </c>
      <c r="K9" s="226">
        <v>767.83005986055582</v>
      </c>
      <c r="L9" s="226">
        <v>928.76837113887257</v>
      </c>
      <c r="M9" s="226">
        <v>864.12094163336621</v>
      </c>
      <c r="N9" s="226">
        <v>886.21740533671573</v>
      </c>
      <c r="O9" s="226">
        <v>925.87196085000596</v>
      </c>
      <c r="P9" s="226">
        <v>898.30298592533245</v>
      </c>
      <c r="Q9" s="226">
        <v>935.12672893648721</v>
      </c>
      <c r="R9" s="226">
        <v>889.47991820864627</v>
      </c>
      <c r="S9" s="226">
        <v>934.12880673106565</v>
      </c>
      <c r="T9" s="226">
        <v>836.4979706671096</v>
      </c>
      <c r="U9" s="226">
        <v>836.50711494885343</v>
      </c>
      <c r="V9" s="226">
        <v>820.73574287036706</v>
      </c>
      <c r="W9" s="226">
        <v>816.35628053900177</v>
      </c>
      <c r="DA9" s="174" t="s">
        <v>992</v>
      </c>
    </row>
    <row r="10" spans="1:105" ht="12" customHeight="1" x14ac:dyDescent="0.25">
      <c r="A10" s="56" t="s">
        <v>96</v>
      </c>
      <c r="B10" s="262">
        <v>170.41232651831919</v>
      </c>
      <c r="C10" s="262">
        <v>167.4274543437835</v>
      </c>
      <c r="D10" s="262">
        <v>170.2225295004759</v>
      </c>
      <c r="E10" s="262">
        <v>190.46513093880469</v>
      </c>
      <c r="F10" s="262">
        <v>178.042373105487</v>
      </c>
      <c r="G10" s="262">
        <v>190.36259549602971</v>
      </c>
      <c r="H10" s="262">
        <v>185.88555723266469</v>
      </c>
      <c r="I10" s="262">
        <v>212.70007821054929</v>
      </c>
      <c r="J10" s="262">
        <v>230.727772452816</v>
      </c>
      <c r="K10" s="262">
        <v>207.23064346315701</v>
      </c>
      <c r="L10" s="262">
        <v>238.67438229889081</v>
      </c>
      <c r="M10" s="262">
        <v>217.5529676343368</v>
      </c>
      <c r="N10" s="262">
        <v>229.18569903377559</v>
      </c>
      <c r="O10" s="262">
        <v>237.17562131541561</v>
      </c>
      <c r="P10" s="262">
        <v>228.9421900175594</v>
      </c>
      <c r="Q10" s="262">
        <v>244.28623450863469</v>
      </c>
      <c r="R10" s="262">
        <v>233.35607190336691</v>
      </c>
      <c r="S10" s="262">
        <v>254.02499945292459</v>
      </c>
      <c r="T10" s="262">
        <v>218.9183263329495</v>
      </c>
      <c r="U10" s="262">
        <v>211.89909964204199</v>
      </c>
      <c r="V10" s="262">
        <v>223.86096941419879</v>
      </c>
      <c r="W10" s="262">
        <v>218.24999653930141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1.741880050297661</v>
      </c>
      <c r="F11" s="228">
        <v>1.5012085925376859</v>
      </c>
      <c r="G11" s="228">
        <v>1.869518262292303</v>
      </c>
      <c r="H11" s="228">
        <v>1.841124342138075</v>
      </c>
      <c r="I11" s="228">
        <v>2.3154728992047482</v>
      </c>
      <c r="J11" s="228">
        <v>4.1069066879017928</v>
      </c>
      <c r="K11" s="228">
        <v>2.1519804768289701</v>
      </c>
      <c r="L11" s="228">
        <v>2.471127503798384</v>
      </c>
      <c r="M11" s="228">
        <v>2.2239346480074369</v>
      </c>
      <c r="N11" s="228">
        <v>2.2831162611598002</v>
      </c>
      <c r="O11" s="228">
        <v>2.070751024402985</v>
      </c>
      <c r="P11" s="228">
        <v>1.648125238306233</v>
      </c>
      <c r="Q11" s="228">
        <v>1.0790281644517099</v>
      </c>
      <c r="R11" s="228">
        <v>1.8363020402543651</v>
      </c>
      <c r="S11" s="228">
        <v>1.782583571109754</v>
      </c>
      <c r="T11" s="228">
        <v>1.6270612327445371</v>
      </c>
      <c r="U11" s="228">
        <v>1.211000815337316</v>
      </c>
      <c r="V11" s="228">
        <v>2.6419939045968368</v>
      </c>
      <c r="W11" s="228">
        <v>3.0246790366446752</v>
      </c>
      <c r="DA11" s="69" t="s">
        <v>994</v>
      </c>
    </row>
    <row r="12" spans="1:105" ht="12" customHeight="1" x14ac:dyDescent="0.25">
      <c r="A12" s="37" t="s">
        <v>162</v>
      </c>
      <c r="B12" s="228">
        <v>104.2885544546679</v>
      </c>
      <c r="C12" s="228">
        <v>95.564696567424875</v>
      </c>
      <c r="D12" s="228">
        <v>100.24969101722731</v>
      </c>
      <c r="E12" s="228">
        <v>117.70680119686889</v>
      </c>
      <c r="F12" s="228">
        <v>104.54331894239149</v>
      </c>
      <c r="G12" s="228">
        <v>115.1047729061731</v>
      </c>
      <c r="H12" s="228">
        <v>106.5960932933467</v>
      </c>
      <c r="I12" s="228">
        <v>146.66928101798371</v>
      </c>
      <c r="J12" s="228">
        <v>165.90596491672289</v>
      </c>
      <c r="K12" s="228">
        <v>156.2500564651202</v>
      </c>
      <c r="L12" s="228">
        <v>173.3015102864567</v>
      </c>
      <c r="M12" s="228">
        <v>153.34164501911579</v>
      </c>
      <c r="N12" s="228">
        <v>166.32313292600901</v>
      </c>
      <c r="O12" s="228">
        <v>170.55328489332729</v>
      </c>
      <c r="P12" s="228">
        <v>162.21512367454909</v>
      </c>
      <c r="Q12" s="228">
        <v>176.10728332455369</v>
      </c>
      <c r="R12" s="228">
        <v>170.8285825285397</v>
      </c>
      <c r="S12" s="228">
        <v>193.5011878759839</v>
      </c>
      <c r="T12" s="228">
        <v>158.94671484429071</v>
      </c>
      <c r="U12" s="228">
        <v>148.53708946526581</v>
      </c>
      <c r="V12" s="228">
        <v>168.55392582126129</v>
      </c>
      <c r="W12" s="228">
        <v>161.54412072786269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1.4196546199980139E-2</v>
      </c>
      <c r="V13" s="228">
        <v>0.1994059551818903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1.522434162640139</v>
      </c>
      <c r="U14" s="228">
        <v>1.589530631329457</v>
      </c>
      <c r="V14" s="228">
        <v>1.619031731149096</v>
      </c>
      <c r="W14" s="228">
        <v>1.7111162617178051</v>
      </c>
      <c r="DA14" s="69" t="s">
        <v>997</v>
      </c>
    </row>
    <row r="15" spans="1:105" ht="12" customHeight="1" x14ac:dyDescent="0.25">
      <c r="A15" s="37" t="s">
        <v>38</v>
      </c>
      <c r="B15" s="228">
        <v>66.123772063651344</v>
      </c>
      <c r="C15" s="228">
        <v>71.862757776358606</v>
      </c>
      <c r="D15" s="228">
        <v>69.972838483248566</v>
      </c>
      <c r="E15" s="228">
        <v>71.016449691638215</v>
      </c>
      <c r="F15" s="228">
        <v>71.997845570557885</v>
      </c>
      <c r="G15" s="228">
        <v>73.388304327564271</v>
      </c>
      <c r="H15" s="228">
        <v>77.448339597179967</v>
      </c>
      <c r="I15" s="228">
        <v>63.715324293360823</v>
      </c>
      <c r="J15" s="228">
        <v>60.714900848191327</v>
      </c>
      <c r="K15" s="228">
        <v>48.828606521207753</v>
      </c>
      <c r="L15" s="228">
        <v>62.90174450863568</v>
      </c>
      <c r="M15" s="228">
        <v>61.98738796721355</v>
      </c>
      <c r="N15" s="228">
        <v>60.579449846606792</v>
      </c>
      <c r="O15" s="228">
        <v>64.551585397685301</v>
      </c>
      <c r="P15" s="228">
        <v>65.078941104704114</v>
      </c>
      <c r="Q15" s="228">
        <v>67.099923019629301</v>
      </c>
      <c r="R15" s="228">
        <v>60.69118733457281</v>
      </c>
      <c r="S15" s="228">
        <v>58.741228005830919</v>
      </c>
      <c r="T15" s="228">
        <v>56.822116093274111</v>
      </c>
      <c r="U15" s="228">
        <v>60.547282183909417</v>
      </c>
      <c r="V15" s="228">
        <v>50.846612002009671</v>
      </c>
      <c r="W15" s="228">
        <v>51.970080513076248</v>
      </c>
      <c r="DA15" s="69" t="s">
        <v>998</v>
      </c>
    </row>
    <row r="16" spans="1:105" ht="12" customHeight="1" x14ac:dyDescent="0.25">
      <c r="A16" s="134" t="s">
        <v>999</v>
      </c>
      <c r="B16" s="316">
        <v>20220.696103526428</v>
      </c>
      <c r="C16" s="316">
        <v>20239.81315096961</v>
      </c>
      <c r="D16" s="316">
        <v>20221.171195184859</v>
      </c>
      <c r="E16" s="316">
        <v>18844.701809427021</v>
      </c>
      <c r="F16" s="316">
        <v>19730.857363331412</v>
      </c>
      <c r="G16" s="316">
        <v>20198.699168496809</v>
      </c>
      <c r="H16" s="316">
        <v>19191.91355883787</v>
      </c>
      <c r="I16" s="316">
        <v>18769.27525378409</v>
      </c>
      <c r="J16" s="316">
        <v>18194.282135741199</v>
      </c>
      <c r="K16" s="316">
        <v>17015.113046034108</v>
      </c>
      <c r="L16" s="316">
        <v>18435.649934486039</v>
      </c>
      <c r="M16" s="316">
        <v>17763.175163593991</v>
      </c>
      <c r="N16" s="316">
        <v>17825.338668960361</v>
      </c>
      <c r="O16" s="316">
        <v>17813.9133356028</v>
      </c>
      <c r="P16" s="316">
        <v>18083.292039890999</v>
      </c>
      <c r="Q16" s="316">
        <v>17215.794545643541</v>
      </c>
      <c r="R16" s="316">
        <v>17274.74690514453</v>
      </c>
      <c r="S16" s="316">
        <v>18557.8043870279</v>
      </c>
      <c r="T16" s="316">
        <v>17894.134848576919</v>
      </c>
      <c r="U16" s="316">
        <v>17811.469244885189</v>
      </c>
      <c r="V16" s="316">
        <v>17732.711014524371</v>
      </c>
      <c r="W16" s="316">
        <v>19545.374696565941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26.965179343350371</v>
      </c>
      <c r="H17" s="317">
        <v>34.770937231298369</v>
      </c>
      <c r="I17" s="317">
        <v>39.028632846087703</v>
      </c>
      <c r="J17" s="317">
        <v>42.576698194325019</v>
      </c>
      <c r="K17" s="317">
        <v>12.773000859845229</v>
      </c>
      <c r="L17" s="317">
        <v>42.608598452278592</v>
      </c>
      <c r="M17" s="317">
        <v>37.329664660361139</v>
      </c>
      <c r="N17" s="317">
        <v>32.435425623387793</v>
      </c>
      <c r="O17" s="317">
        <v>29.73731728288908</v>
      </c>
      <c r="P17" s="317">
        <v>21.281169389509891</v>
      </c>
      <c r="Q17" s="317">
        <v>17.734307824591571</v>
      </c>
      <c r="R17" s="317">
        <v>19.86242476354256</v>
      </c>
      <c r="S17" s="317">
        <v>18.443680137575239</v>
      </c>
      <c r="T17" s="317">
        <v>18.443680137575239</v>
      </c>
      <c r="U17" s="317">
        <v>17.274634565778161</v>
      </c>
      <c r="V17" s="317">
        <v>13.749097162510751</v>
      </c>
      <c r="W17" s="317">
        <v>10.62708512467756</v>
      </c>
      <c r="DA17" s="137" t="s">
        <v>974</v>
      </c>
    </row>
    <row r="18" spans="1:105" ht="12" customHeight="1" x14ac:dyDescent="0.25">
      <c r="A18" s="135" t="s">
        <v>32</v>
      </c>
      <c r="B18" s="317">
        <v>393.70163370593292</v>
      </c>
      <c r="C18" s="317">
        <v>417.34737747205497</v>
      </c>
      <c r="D18" s="317">
        <v>503.65434221840059</v>
      </c>
      <c r="E18" s="317">
        <v>52.523903697334482</v>
      </c>
      <c r="F18" s="317">
        <v>42.675666380051588</v>
      </c>
      <c r="G18" s="317">
        <v>42.043422184006872</v>
      </c>
      <c r="H18" s="317">
        <v>41.955374032674108</v>
      </c>
      <c r="I18" s="317">
        <v>41.618658641444533</v>
      </c>
      <c r="J18" s="317">
        <v>42.446517626827173</v>
      </c>
      <c r="K18" s="317">
        <v>31.429406706792779</v>
      </c>
      <c r="L18" s="317">
        <v>35.484866723989683</v>
      </c>
      <c r="M18" s="317">
        <v>33.457179707652621</v>
      </c>
      <c r="N18" s="317">
        <v>32.443336199484087</v>
      </c>
      <c r="O18" s="317">
        <v>32.443336199484087</v>
      </c>
      <c r="P18" s="317">
        <v>28.808512467755801</v>
      </c>
      <c r="Q18" s="317">
        <v>32.350816852966467</v>
      </c>
      <c r="R18" s="317">
        <v>41.38005159071367</v>
      </c>
      <c r="S18" s="317">
        <v>28.661478933791919</v>
      </c>
      <c r="T18" s="317">
        <v>30.423645743766119</v>
      </c>
      <c r="U18" s="317">
        <v>30.423645743766119</v>
      </c>
      <c r="V18" s="317">
        <v>26.077386070507309</v>
      </c>
      <c r="W18" s="317">
        <v>23.90429922613929</v>
      </c>
      <c r="DA18" s="137" t="s">
        <v>975</v>
      </c>
    </row>
    <row r="19" spans="1:105" ht="12" customHeight="1" x14ac:dyDescent="0.25">
      <c r="A19" s="135" t="s">
        <v>33</v>
      </c>
      <c r="B19" s="317">
        <v>938.81487532244182</v>
      </c>
      <c r="C19" s="317">
        <v>936.55537403267397</v>
      </c>
      <c r="D19" s="317">
        <v>876.67910576096301</v>
      </c>
      <c r="E19" s="317">
        <v>903.39879621668092</v>
      </c>
      <c r="F19" s="317">
        <v>980.39466895958719</v>
      </c>
      <c r="G19" s="317">
        <v>1038.308254514187</v>
      </c>
      <c r="H19" s="317">
        <v>1007.918744625967</v>
      </c>
      <c r="I19" s="317">
        <v>1037.2955288048149</v>
      </c>
      <c r="J19" s="317">
        <v>989.59587274290618</v>
      </c>
      <c r="K19" s="317">
        <v>966.40034393809117</v>
      </c>
      <c r="L19" s="317">
        <v>1069.7468615649179</v>
      </c>
      <c r="M19" s="317">
        <v>1051.056577815993</v>
      </c>
      <c r="N19" s="317">
        <v>1158.8008598452279</v>
      </c>
      <c r="O19" s="317">
        <v>1197.2809550681941</v>
      </c>
      <c r="P19" s="317">
        <v>881.84616967448881</v>
      </c>
      <c r="Q19" s="317">
        <v>1051.041920095116</v>
      </c>
      <c r="R19" s="317">
        <v>968.10532269042631</v>
      </c>
      <c r="S19" s="317">
        <v>2174.8933708682671</v>
      </c>
      <c r="T19" s="317">
        <v>1365.2239896818569</v>
      </c>
      <c r="U19" s="317">
        <v>1589.503439380911</v>
      </c>
      <c r="V19" s="317">
        <v>1381.6848667239899</v>
      </c>
      <c r="W19" s="317">
        <v>1603.906706792777</v>
      </c>
      <c r="DA19" s="137" t="s">
        <v>976</v>
      </c>
    </row>
    <row r="20" spans="1:105" ht="12" customHeight="1" x14ac:dyDescent="0.25">
      <c r="A20" s="135" t="s">
        <v>83</v>
      </c>
      <c r="B20" s="317">
        <v>381.03086844368011</v>
      </c>
      <c r="C20" s="317">
        <v>490.92381771281168</v>
      </c>
      <c r="D20" s="317">
        <v>546.38383490971626</v>
      </c>
      <c r="E20" s="317">
        <v>554.05081685296636</v>
      </c>
      <c r="F20" s="317">
        <v>523.32708512467752</v>
      </c>
      <c r="G20" s="317">
        <v>647.23095442820295</v>
      </c>
      <c r="H20" s="317">
        <v>569.45245055889939</v>
      </c>
      <c r="I20" s="317">
        <v>683.39303525365426</v>
      </c>
      <c r="J20" s="317">
        <v>692.4042992261393</v>
      </c>
      <c r="K20" s="317">
        <v>445.65993121238171</v>
      </c>
      <c r="L20" s="317">
        <v>622.91392949269118</v>
      </c>
      <c r="M20" s="317">
        <v>613.77901977644024</v>
      </c>
      <c r="N20" s="317">
        <v>580.94886915199743</v>
      </c>
      <c r="O20" s="317">
        <v>454.92284589585609</v>
      </c>
      <c r="P20" s="317">
        <v>351.08632846087698</v>
      </c>
      <c r="Q20" s="317">
        <v>176.9089423903697</v>
      </c>
      <c r="R20" s="317">
        <v>417.42046431642302</v>
      </c>
      <c r="S20" s="317">
        <v>397.99002579535681</v>
      </c>
      <c r="T20" s="317">
        <v>464.51220980223559</v>
      </c>
      <c r="U20" s="317">
        <v>340.39750644883918</v>
      </c>
      <c r="V20" s="317">
        <v>735.16990541702489</v>
      </c>
      <c r="W20" s="317">
        <v>895.87386070507307</v>
      </c>
      <c r="DA20" s="137" t="s">
        <v>977</v>
      </c>
    </row>
    <row r="21" spans="1:105" ht="12" customHeight="1" x14ac:dyDescent="0.25">
      <c r="A21" s="135" t="s">
        <v>70</v>
      </c>
      <c r="B21" s="317">
        <v>2644.8934651762679</v>
      </c>
      <c r="C21" s="317">
        <v>2771.3002579535678</v>
      </c>
      <c r="D21" s="317">
        <v>2897.7070507308681</v>
      </c>
      <c r="E21" s="317">
        <v>1738.0924333619951</v>
      </c>
      <c r="F21" s="317">
        <v>1583.72467755804</v>
      </c>
      <c r="G21" s="317">
        <v>1683.475666380052</v>
      </c>
      <c r="H21" s="317">
        <v>1670.716509028375</v>
      </c>
      <c r="I21" s="317">
        <v>1653.158727429063</v>
      </c>
      <c r="J21" s="317">
        <v>1708.072828890799</v>
      </c>
      <c r="K21" s="317">
        <v>1719.232674118658</v>
      </c>
      <c r="L21" s="317">
        <v>1646.9554600171971</v>
      </c>
      <c r="M21" s="317">
        <v>1633.4637145313841</v>
      </c>
      <c r="N21" s="317">
        <v>1688.394411006019</v>
      </c>
      <c r="O21" s="317">
        <v>1183.417970765262</v>
      </c>
      <c r="P21" s="317">
        <v>1177.43147033534</v>
      </c>
      <c r="Q21" s="317">
        <v>1278.441530524505</v>
      </c>
      <c r="R21" s="317">
        <v>684.13895098882199</v>
      </c>
      <c r="S21" s="317">
        <v>675.46680997420458</v>
      </c>
      <c r="T21" s="317">
        <v>720.75480329363415</v>
      </c>
      <c r="U21" s="317">
        <v>634.99663327987787</v>
      </c>
      <c r="V21" s="317">
        <v>520.06509003371718</v>
      </c>
      <c r="W21" s="317">
        <v>445.35963392988458</v>
      </c>
      <c r="DA21" s="137" t="s">
        <v>978</v>
      </c>
    </row>
    <row r="22" spans="1:105" ht="12" customHeight="1" x14ac:dyDescent="0.25">
      <c r="A22" s="135" t="s">
        <v>34</v>
      </c>
      <c r="B22" s="317">
        <v>83.534022700986895</v>
      </c>
      <c r="C22" s="317">
        <v>38.406358192312993</v>
      </c>
      <c r="D22" s="317">
        <v>33.605588993981087</v>
      </c>
      <c r="E22" s="317">
        <v>61.40481888531766</v>
      </c>
      <c r="F22" s="317">
        <v>57.149710708876462</v>
      </c>
      <c r="G22" s="317">
        <v>94.861676169791167</v>
      </c>
      <c r="H22" s="317">
        <v>116.9600764647021</v>
      </c>
      <c r="I22" s="317">
        <v>79.947394798713873</v>
      </c>
      <c r="J22" s="317">
        <v>95.365798681875177</v>
      </c>
      <c r="K22" s="317">
        <v>93.946837951569563</v>
      </c>
      <c r="L22" s="317">
        <v>89.396538097390788</v>
      </c>
      <c r="M22" s="317">
        <v>77.581870386767719</v>
      </c>
      <c r="N22" s="317">
        <v>66.111295939058607</v>
      </c>
      <c r="O22" s="317">
        <v>58.688210477097392</v>
      </c>
      <c r="P22" s="317">
        <v>57.270547774555169</v>
      </c>
      <c r="Q22" s="317">
        <v>71.259332341203162</v>
      </c>
      <c r="R22" s="317">
        <v>979.65052484447358</v>
      </c>
      <c r="S22" s="317">
        <v>909.87533258267683</v>
      </c>
      <c r="T22" s="317">
        <v>3534.237826882596</v>
      </c>
      <c r="U22" s="317">
        <v>3589.3542109174418</v>
      </c>
      <c r="V22" s="317">
        <v>3615.9854773711349</v>
      </c>
      <c r="W22" s="317">
        <v>3589.9913309077692</v>
      </c>
      <c r="DA22" s="137" t="s">
        <v>979</v>
      </c>
    </row>
    <row r="23" spans="1:105" ht="12" customHeight="1" x14ac:dyDescent="0.25">
      <c r="A23" s="135" t="s">
        <v>84</v>
      </c>
      <c r="B23" s="317">
        <v>13629.108168529659</v>
      </c>
      <c r="C23" s="317">
        <v>13435.66689595873</v>
      </c>
      <c r="D23" s="317">
        <v>13213.52820292347</v>
      </c>
      <c r="E23" s="317">
        <v>13385.59277730008</v>
      </c>
      <c r="F23" s="317">
        <v>14179.038865004301</v>
      </c>
      <c r="G23" s="317">
        <v>14193.751762682719</v>
      </c>
      <c r="H23" s="317">
        <v>13385.59277730008</v>
      </c>
      <c r="I23" s="317">
        <v>12934.747291487531</v>
      </c>
      <c r="J23" s="317">
        <v>12447.11951848667</v>
      </c>
      <c r="K23" s="317">
        <v>11808.15898538263</v>
      </c>
      <c r="L23" s="317">
        <v>12536.447893379191</v>
      </c>
      <c r="M23" s="317">
        <v>12000.477730008601</v>
      </c>
      <c r="N23" s="317">
        <v>12209.611177987959</v>
      </c>
      <c r="O23" s="317">
        <v>12447.11951848667</v>
      </c>
      <c r="P23" s="317">
        <v>13037.737661220979</v>
      </c>
      <c r="Q23" s="317">
        <v>12215.916680997419</v>
      </c>
      <c r="R23" s="317">
        <v>11541.224763542559</v>
      </c>
      <c r="S23" s="317">
        <v>11770.325795356841</v>
      </c>
      <c r="T23" s="317">
        <v>8753.128890799655</v>
      </c>
      <c r="U23" s="317">
        <v>8178.2745485812547</v>
      </c>
      <c r="V23" s="317">
        <v>8592.337833190024</v>
      </c>
      <c r="W23" s="317">
        <v>10090.95253654342</v>
      </c>
      <c r="DA23" s="137" t="s">
        <v>980</v>
      </c>
    </row>
    <row r="24" spans="1:105" ht="12" customHeight="1" x14ac:dyDescent="0.25">
      <c r="A24" s="135" t="s">
        <v>72</v>
      </c>
      <c r="B24" s="317">
        <v>2149.6130696474629</v>
      </c>
      <c r="C24" s="317">
        <v>2149.6130696474629</v>
      </c>
      <c r="D24" s="317">
        <v>2149.6130696474629</v>
      </c>
      <c r="E24" s="317">
        <v>2149.6382631126398</v>
      </c>
      <c r="F24" s="317">
        <v>2364.546689595873</v>
      </c>
      <c r="G24" s="317">
        <v>2472.062252794497</v>
      </c>
      <c r="H24" s="317">
        <v>2364.546689595873</v>
      </c>
      <c r="I24" s="317">
        <v>2300.085984522786</v>
      </c>
      <c r="J24" s="317">
        <v>2176.7006018916591</v>
      </c>
      <c r="K24" s="317">
        <v>1937.5118658641441</v>
      </c>
      <c r="L24" s="317">
        <v>2392.0957867583829</v>
      </c>
      <c r="M24" s="317">
        <v>2316.029406706793</v>
      </c>
      <c r="N24" s="317">
        <v>2056.5932932072228</v>
      </c>
      <c r="O24" s="317">
        <v>2410.3031814273431</v>
      </c>
      <c r="P24" s="317">
        <v>2527.8301805674978</v>
      </c>
      <c r="Q24" s="317">
        <v>2372.1410146173689</v>
      </c>
      <c r="R24" s="317">
        <v>2622.964402407566</v>
      </c>
      <c r="S24" s="317">
        <v>2582.1478933791918</v>
      </c>
      <c r="T24" s="317">
        <v>3007.409802235597</v>
      </c>
      <c r="U24" s="317">
        <v>3431.2446259673261</v>
      </c>
      <c r="V24" s="317">
        <v>2847.6413585554601</v>
      </c>
      <c r="W24" s="317">
        <v>2884.7592433361988</v>
      </c>
      <c r="DA24" s="137" t="s">
        <v>981</v>
      </c>
    </row>
    <row r="25" spans="1:105" ht="12" customHeight="1" x14ac:dyDescent="0.25">
      <c r="A25" s="57" t="s">
        <v>1000</v>
      </c>
      <c r="B25" s="296">
        <v>2407.0956304767678</v>
      </c>
      <c r="C25" s="296">
        <v>2339.579050112819</v>
      </c>
      <c r="D25" s="296">
        <v>2397.5063976781871</v>
      </c>
      <c r="E25" s="296">
        <v>3021.3808417659739</v>
      </c>
      <c r="F25" s="296">
        <v>2756.3637267783411</v>
      </c>
      <c r="G25" s="296">
        <v>2979.1555913753718</v>
      </c>
      <c r="H25" s="296">
        <v>3172.8985418665538</v>
      </c>
      <c r="I25" s="296">
        <v>3659.669370123132</v>
      </c>
      <c r="J25" s="296">
        <v>3963.925729292238</v>
      </c>
      <c r="K25" s="296">
        <v>3639.7490708715809</v>
      </c>
      <c r="L25" s="296">
        <v>4048.258497236729</v>
      </c>
      <c r="M25" s="296">
        <v>3788.4375016760978</v>
      </c>
      <c r="N25" s="296">
        <v>4021.037057860724</v>
      </c>
      <c r="O25" s="296">
        <v>4175.4904688696997</v>
      </c>
      <c r="P25" s="296">
        <v>4050.8888071705628</v>
      </c>
      <c r="Q25" s="296">
        <v>4400.1721206524244</v>
      </c>
      <c r="R25" s="296">
        <v>4235.2653049130931</v>
      </c>
      <c r="S25" s="296">
        <v>4476.8799356980417</v>
      </c>
      <c r="T25" s="296">
        <v>3940.037349884497</v>
      </c>
      <c r="U25" s="296">
        <v>3806.2718404237512</v>
      </c>
      <c r="V25" s="296">
        <v>3951.909674130809</v>
      </c>
      <c r="W25" s="296">
        <v>3867.341075915283</v>
      </c>
      <c r="DA25" s="70" t="s">
        <v>1001</v>
      </c>
    </row>
    <row r="26" spans="1:105" ht="12" customHeight="1" x14ac:dyDescent="0.25">
      <c r="A26" s="46" t="s">
        <v>30</v>
      </c>
      <c r="B26" s="231">
        <v>132.5145459475138</v>
      </c>
      <c r="C26" s="231">
        <v>224.07453729781579</v>
      </c>
      <c r="D26" s="231">
        <v>212.0436706340885</v>
      </c>
      <c r="E26" s="231">
        <v>185.53711022891599</v>
      </c>
      <c r="F26" s="231">
        <v>98.083732676264219</v>
      </c>
      <c r="G26" s="231">
        <v>54.886026316737073</v>
      </c>
      <c r="H26" s="231">
        <v>63.93825741987591</v>
      </c>
      <c r="I26" s="231">
        <v>103.9916945324086</v>
      </c>
      <c r="J26" s="231">
        <v>125.33521869624821</v>
      </c>
      <c r="K26" s="231">
        <v>93.881672138533304</v>
      </c>
      <c r="L26" s="231">
        <v>191.69247235902299</v>
      </c>
      <c r="M26" s="231">
        <v>125.30166017993849</v>
      </c>
      <c r="N26" s="231">
        <v>128.31879414948321</v>
      </c>
      <c r="O26" s="231">
        <v>151.71593579537381</v>
      </c>
      <c r="P26" s="231">
        <v>185.8464920156384</v>
      </c>
      <c r="Q26" s="231">
        <v>356.48121809276188</v>
      </c>
      <c r="R26" s="231">
        <v>297.85775348461408</v>
      </c>
      <c r="S26" s="231">
        <v>313.22028996873718</v>
      </c>
      <c r="T26" s="231">
        <v>124.1930791452653</v>
      </c>
      <c r="U26" s="231">
        <v>116.43759538643189</v>
      </c>
      <c r="V26" s="231">
        <v>173.07885774343461</v>
      </c>
      <c r="W26" s="231">
        <v>49.830958945299507</v>
      </c>
      <c r="DA26" s="73" t="s">
        <v>1002</v>
      </c>
    </row>
    <row r="27" spans="1:105" ht="12" customHeight="1" x14ac:dyDescent="0.25">
      <c r="A27" s="46" t="s">
        <v>32</v>
      </c>
      <c r="B27" s="231">
        <v>52.478706025915592</v>
      </c>
      <c r="C27" s="231">
        <v>11.091978426064159</v>
      </c>
      <c r="D27" s="231">
        <v>1.473756840526206</v>
      </c>
      <c r="E27" s="231">
        <v>300.47341265544401</v>
      </c>
      <c r="F27" s="231">
        <v>238.00096930409799</v>
      </c>
      <c r="G27" s="231">
        <v>236.1024499279888</v>
      </c>
      <c r="H27" s="231">
        <v>236.4865847192427</v>
      </c>
      <c r="I27" s="231">
        <v>230.23389025698901</v>
      </c>
      <c r="J27" s="231">
        <v>254.13868692400089</v>
      </c>
      <c r="K27" s="231">
        <v>183.74002621118319</v>
      </c>
      <c r="L27" s="231">
        <v>209.92578972625111</v>
      </c>
      <c r="M27" s="231">
        <v>186.16865518545919</v>
      </c>
      <c r="N27" s="231">
        <v>183.3562089553678</v>
      </c>
      <c r="O27" s="231">
        <v>192.28735341536489</v>
      </c>
      <c r="P27" s="231">
        <v>187.28836786736579</v>
      </c>
      <c r="Q27" s="231">
        <v>221.89937950035289</v>
      </c>
      <c r="R27" s="231">
        <v>264.10342937685238</v>
      </c>
      <c r="S27" s="231">
        <v>191.05347497889969</v>
      </c>
      <c r="T27" s="231">
        <v>169.9625719967913</v>
      </c>
      <c r="U27" s="231">
        <v>197.87389517624601</v>
      </c>
      <c r="V27" s="231">
        <v>170.32128492528071</v>
      </c>
      <c r="W27" s="231">
        <v>170.53122881472501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5.0681143801052304</v>
      </c>
      <c r="J28" s="231">
        <v>0</v>
      </c>
      <c r="K28" s="231">
        <v>0</v>
      </c>
      <c r="L28" s="231">
        <v>0</v>
      </c>
      <c r="M28" s="231">
        <v>1.1071475522569021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21.831621746317371</v>
      </c>
      <c r="F29" s="231">
        <v>20.542679472661192</v>
      </c>
      <c r="G29" s="231">
        <v>24.947677112772809</v>
      </c>
      <c r="H29" s="231">
        <v>19.841675199535381</v>
      </c>
      <c r="I29" s="231">
        <v>24.122695310709759</v>
      </c>
      <c r="J29" s="231">
        <v>42.21132164689724</v>
      </c>
      <c r="K29" s="231">
        <v>20.62926854212844</v>
      </c>
      <c r="L29" s="231">
        <v>25.95702105976623</v>
      </c>
      <c r="M29" s="231">
        <v>22.253398925592482</v>
      </c>
      <c r="N29" s="231">
        <v>22.22935763600735</v>
      </c>
      <c r="O29" s="231">
        <v>19.709560564985409</v>
      </c>
      <c r="P29" s="231">
        <v>15.888321436908409</v>
      </c>
      <c r="Q29" s="231">
        <v>9.5299175189800227</v>
      </c>
      <c r="R29" s="231">
        <v>16.566961403268159</v>
      </c>
      <c r="S29" s="231">
        <v>17.372577588268989</v>
      </c>
      <c r="T29" s="231">
        <v>15.93699029334952</v>
      </c>
      <c r="U29" s="231">
        <v>12.15676771152881</v>
      </c>
      <c r="V29" s="231">
        <v>26.909851107478691</v>
      </c>
      <c r="W29" s="231">
        <v>31.576414962242421</v>
      </c>
      <c r="DA29" s="73" t="s">
        <v>1005</v>
      </c>
    </row>
    <row r="30" spans="1:105" ht="12" customHeight="1" x14ac:dyDescent="0.25">
      <c r="A30" s="46" t="s">
        <v>70</v>
      </c>
      <c r="B30" s="231">
        <v>116.0801822509618</v>
      </c>
      <c r="C30" s="231">
        <v>158.06384486698391</v>
      </c>
      <c r="D30" s="231">
        <v>177.58683704255159</v>
      </c>
      <c r="E30" s="231">
        <v>432.14795313460121</v>
      </c>
      <c r="F30" s="231">
        <v>388.298217388333</v>
      </c>
      <c r="G30" s="231">
        <v>408.47266881641372</v>
      </c>
      <c r="H30" s="231">
        <v>366.15743982454438</v>
      </c>
      <c r="I30" s="231">
        <v>370.22652911883341</v>
      </c>
      <c r="J30" s="231">
        <v>409.19795668451411</v>
      </c>
      <c r="K30" s="231">
        <v>401.87959311889131</v>
      </c>
      <c r="L30" s="231">
        <v>408.2186763812191</v>
      </c>
      <c r="M30" s="231">
        <v>365.54107618030008</v>
      </c>
      <c r="N30" s="231">
        <v>386.16227264819639</v>
      </c>
      <c r="O30" s="231">
        <v>419.18402203473318</v>
      </c>
      <c r="P30" s="231">
        <v>415.94383823735831</v>
      </c>
      <c r="Q30" s="231">
        <v>465.37816375185918</v>
      </c>
      <c r="R30" s="231">
        <v>226.37577002533851</v>
      </c>
      <c r="S30" s="231">
        <v>245.42714379929009</v>
      </c>
      <c r="T30" s="231">
        <v>188.5853385002433</v>
      </c>
      <c r="U30" s="231">
        <v>167.98409950650449</v>
      </c>
      <c r="V30" s="231">
        <v>131.11814423897371</v>
      </c>
      <c r="W30" s="231">
        <v>149.56475295920461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4.2037657097219734</v>
      </c>
      <c r="D31" s="231">
        <v>13.16557897242005</v>
      </c>
      <c r="E31" s="231">
        <v>0</v>
      </c>
      <c r="F31" s="231">
        <v>2.805160146361287</v>
      </c>
      <c r="G31" s="231">
        <v>4.2128606513975573</v>
      </c>
      <c r="H31" s="231">
        <v>1.4013104529234921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3.3677595632757278</v>
      </c>
      <c r="O31" s="231">
        <v>2.9953748620615901</v>
      </c>
      <c r="P31" s="231">
        <v>3.4677528127251072</v>
      </c>
      <c r="Q31" s="231">
        <v>9.3488567130599396</v>
      </c>
      <c r="R31" s="231">
        <v>8.7805815481135401</v>
      </c>
      <c r="S31" s="231">
        <v>8.7707175900650078</v>
      </c>
      <c r="T31" s="231">
        <v>8.6773899171052165</v>
      </c>
      <c r="U31" s="231">
        <v>7.4565090948575694</v>
      </c>
      <c r="V31" s="231">
        <v>7.4568765937178956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1890.4308936416351</v>
      </c>
      <c r="C32" s="231">
        <v>1733.6590755094339</v>
      </c>
      <c r="D32" s="231">
        <v>1789.93254831422</v>
      </c>
      <c r="E32" s="231">
        <v>1475.262524684113</v>
      </c>
      <c r="F32" s="231">
        <v>1430.5806020010671</v>
      </c>
      <c r="G32" s="231">
        <v>1536.008910167717</v>
      </c>
      <c r="H32" s="231">
        <v>1148.7790434674171</v>
      </c>
      <c r="I32" s="231">
        <v>1528.006818241249</v>
      </c>
      <c r="J32" s="231">
        <v>1705.2031079421761</v>
      </c>
      <c r="K32" s="231">
        <v>1497.8409001606719</v>
      </c>
      <c r="L32" s="231">
        <v>1820.3799461097619</v>
      </c>
      <c r="M32" s="231">
        <v>1534.385374846484</v>
      </c>
      <c r="N32" s="231">
        <v>1619.3903341020721</v>
      </c>
      <c r="O32" s="231">
        <v>1623.338710713135</v>
      </c>
      <c r="P32" s="231">
        <v>1563.792585033033</v>
      </c>
      <c r="Q32" s="231">
        <v>1555.369859532293</v>
      </c>
      <c r="R32" s="231">
        <v>1541.2009959610459</v>
      </c>
      <c r="S32" s="231">
        <v>1885.8102667831499</v>
      </c>
      <c r="T32" s="231">
        <v>1556.8757958545621</v>
      </c>
      <c r="U32" s="231">
        <v>1491.1062571603929</v>
      </c>
      <c r="V32" s="231">
        <v>1716.7946676710051</v>
      </c>
      <c r="W32" s="231">
        <v>1686.454704454256</v>
      </c>
      <c r="DA32" s="73" t="s">
        <v>1008</v>
      </c>
    </row>
    <row r="33" spans="1:105" ht="12" customHeight="1" x14ac:dyDescent="0.25">
      <c r="A33" s="46" t="s">
        <v>36</v>
      </c>
      <c r="B33" s="231">
        <v>60.411850677105967</v>
      </c>
      <c r="C33" s="231">
        <v>52.959155176080863</v>
      </c>
      <c r="D33" s="231">
        <v>50.643644156264159</v>
      </c>
      <c r="E33" s="231">
        <v>0</v>
      </c>
      <c r="F33" s="231">
        <v>0</v>
      </c>
      <c r="G33" s="231">
        <v>5.3651295179725167E-2</v>
      </c>
      <c r="H33" s="231">
        <v>5.3538261363318268E-2</v>
      </c>
      <c r="I33" s="231">
        <v>9.3831972823087337</v>
      </c>
      <c r="J33" s="231">
        <v>0</v>
      </c>
      <c r="K33" s="231">
        <v>0</v>
      </c>
      <c r="L33" s="231">
        <v>56.46942659596359</v>
      </c>
      <c r="M33" s="231">
        <v>100.546810067359</v>
      </c>
      <c r="N33" s="231">
        <v>53.433743500633341</v>
      </c>
      <c r="O33" s="231">
        <v>57.578053697361398</v>
      </c>
      <c r="P33" s="231">
        <v>43.794209384077639</v>
      </c>
      <c r="Q33" s="231">
        <v>40.988893651322172</v>
      </c>
      <c r="R33" s="231">
        <v>30.375324293005271</v>
      </c>
      <c r="S33" s="231">
        <v>19.516473252505509</v>
      </c>
      <c r="T33" s="231">
        <v>32.960523263254323</v>
      </c>
      <c r="U33" s="231">
        <v>26.284260270023601</v>
      </c>
      <c r="V33" s="231">
        <v>24.442267131130802</v>
      </c>
      <c r="W33" s="231">
        <v>25.938123452458001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4.604647521741402</v>
      </c>
      <c r="F34" s="231">
        <v>6.1475812315820937</v>
      </c>
      <c r="G34" s="231">
        <v>13.144620970327839</v>
      </c>
      <c r="H34" s="231">
        <v>11.94203042665632</v>
      </c>
      <c r="I34" s="231">
        <v>71.415115796220519</v>
      </c>
      <c r="J34" s="231">
        <v>76.168587653354976</v>
      </c>
      <c r="K34" s="231">
        <v>65.285706837652995</v>
      </c>
      <c r="L34" s="231">
        <v>131.54984378941671</v>
      </c>
      <c r="M34" s="231">
        <v>121.96708015066351</v>
      </c>
      <c r="N34" s="231">
        <v>142.71364341514459</v>
      </c>
      <c r="O34" s="231">
        <v>141.1119792891501</v>
      </c>
      <c r="P34" s="231">
        <v>142.4205836333692</v>
      </c>
      <c r="Q34" s="231">
        <v>163.83216969667629</v>
      </c>
      <c r="R34" s="231">
        <v>263.53938676965561</v>
      </c>
      <c r="S34" s="231">
        <v>198.9051625690237</v>
      </c>
      <c r="T34" s="231">
        <v>156.90109352512971</v>
      </c>
      <c r="U34" s="231">
        <v>153.1851162453618</v>
      </c>
      <c r="V34" s="231">
        <v>157.16955879762509</v>
      </c>
      <c r="W34" s="231">
        <v>182.73653651724811</v>
      </c>
      <c r="DA34" s="73" t="s">
        <v>1010</v>
      </c>
    </row>
    <row r="35" spans="1:105" ht="12" customHeight="1" x14ac:dyDescent="0.25">
      <c r="A35" s="46" t="s">
        <v>79</v>
      </c>
      <c r="B35" s="231">
        <v>155.17945193363599</v>
      </c>
      <c r="C35" s="231">
        <v>155.52669312671841</v>
      </c>
      <c r="D35" s="231">
        <v>152.66036171811609</v>
      </c>
      <c r="E35" s="231">
        <v>601.52357179484125</v>
      </c>
      <c r="F35" s="231">
        <v>571.90478455797404</v>
      </c>
      <c r="G35" s="231">
        <v>701.32672611683745</v>
      </c>
      <c r="H35" s="231">
        <v>1324.298662094996</v>
      </c>
      <c r="I35" s="231">
        <v>1317.2213152043071</v>
      </c>
      <c r="J35" s="231">
        <v>1351.670849745047</v>
      </c>
      <c r="K35" s="231">
        <v>1376.4919038625201</v>
      </c>
      <c r="L35" s="231">
        <v>1204.065321215327</v>
      </c>
      <c r="M35" s="231">
        <v>1331.1662985880439</v>
      </c>
      <c r="N35" s="231">
        <v>1482.064943890543</v>
      </c>
      <c r="O35" s="231">
        <v>1567.569478497534</v>
      </c>
      <c r="P35" s="231">
        <v>1492.446656750087</v>
      </c>
      <c r="Q35" s="231">
        <v>1577.34366219512</v>
      </c>
      <c r="R35" s="231">
        <v>1586.465102051199</v>
      </c>
      <c r="S35" s="231">
        <v>1596.8038291681021</v>
      </c>
      <c r="T35" s="231">
        <v>1685.944567388796</v>
      </c>
      <c r="U35" s="231">
        <v>1633.787339872403</v>
      </c>
      <c r="V35" s="231">
        <v>1544.618165922162</v>
      </c>
      <c r="W35" s="231">
        <v>1570.70835580985</v>
      </c>
      <c r="DA35" s="73" t="s">
        <v>1011</v>
      </c>
    </row>
    <row r="36" spans="1:105" ht="12" customHeight="1" x14ac:dyDescent="0.25">
      <c r="A36" s="57" t="s">
        <v>1012</v>
      </c>
      <c r="B36" s="263">
        <v>1373.0994870559971</v>
      </c>
      <c r="C36" s="263">
        <v>1341.2212700286159</v>
      </c>
      <c r="D36" s="263">
        <v>1374.2436938846979</v>
      </c>
      <c r="E36" s="263">
        <v>1629.861125348132</v>
      </c>
      <c r="F36" s="263">
        <v>1491.289828409766</v>
      </c>
      <c r="G36" s="263">
        <v>1598.788508180455</v>
      </c>
      <c r="H36" s="263">
        <v>1588.2055741582501</v>
      </c>
      <c r="I36" s="263">
        <v>1865.41646452332</v>
      </c>
      <c r="J36" s="263">
        <v>2035.8335506997009</v>
      </c>
      <c r="K36" s="263">
        <v>1850.0116769692979</v>
      </c>
      <c r="L36" s="263">
        <v>2103.551896715172</v>
      </c>
      <c r="M36" s="263">
        <v>1917.8237980701399</v>
      </c>
      <c r="N36" s="263">
        <v>2030.269298359362</v>
      </c>
      <c r="O36" s="263">
        <v>2102.765086978517</v>
      </c>
      <c r="P36" s="263">
        <v>2044.8695580330429</v>
      </c>
      <c r="Q36" s="263">
        <v>2224.4338387948069</v>
      </c>
      <c r="R36" s="263">
        <v>2088.686634128911</v>
      </c>
      <c r="S36" s="263">
        <v>2268.6131342383728</v>
      </c>
      <c r="T36" s="263">
        <v>1930.3105959588611</v>
      </c>
      <c r="U36" s="263">
        <v>1857.4504919115029</v>
      </c>
      <c r="V36" s="263">
        <v>1973.0378940216401</v>
      </c>
      <c r="W36" s="263">
        <v>1909.658245362504</v>
      </c>
      <c r="DA36" s="70" t="s">
        <v>1013</v>
      </c>
    </row>
    <row r="37" spans="1:105" ht="12" customHeight="1" x14ac:dyDescent="0.25">
      <c r="A37" s="60" t="s">
        <v>1014</v>
      </c>
      <c r="B37" s="264">
        <v>1300.239490900334</v>
      </c>
      <c r="C37" s="264">
        <v>1263.3766088771481</v>
      </c>
      <c r="D37" s="264">
        <v>1299.741240311763</v>
      </c>
      <c r="E37" s="264">
        <v>1564.033566928141</v>
      </c>
      <c r="F37" s="264">
        <v>1419.126939678368</v>
      </c>
      <c r="G37" s="264">
        <v>1525.0113086171759</v>
      </c>
      <c r="H37" s="264">
        <v>1509.4028796946659</v>
      </c>
      <c r="I37" s="264">
        <v>1806.3905344723919</v>
      </c>
      <c r="J37" s="264">
        <v>1981.642321119801</v>
      </c>
      <c r="K37" s="264">
        <v>1807.996324915016</v>
      </c>
      <c r="L37" s="264">
        <v>2048.229560612614</v>
      </c>
      <c r="M37" s="264">
        <v>1861.4629774506591</v>
      </c>
      <c r="N37" s="264">
        <v>1976.207837669647</v>
      </c>
      <c r="O37" s="264">
        <v>2045.98564870011</v>
      </c>
      <c r="P37" s="264">
        <v>1987.704504272336</v>
      </c>
      <c r="Q37" s="264">
        <v>2170.5401864710379</v>
      </c>
      <c r="R37" s="264">
        <v>2035.16336642336</v>
      </c>
      <c r="S37" s="264">
        <v>2217.0574888827132</v>
      </c>
      <c r="T37" s="264">
        <v>1874.9671826303361</v>
      </c>
      <c r="U37" s="264">
        <v>1796.3739884784011</v>
      </c>
      <c r="V37" s="264">
        <v>1924.372354262782</v>
      </c>
      <c r="W37" s="264">
        <v>1857.110291443714</v>
      </c>
      <c r="DA37" s="72" t="s">
        <v>1015</v>
      </c>
    </row>
    <row r="38" spans="1:105" ht="12" customHeight="1" x14ac:dyDescent="0.25">
      <c r="A38" s="59" t="s">
        <v>30</v>
      </c>
      <c r="B38" s="232">
        <v>80.550996678320018</v>
      </c>
      <c r="C38" s="232">
        <v>133.79850138312131</v>
      </c>
      <c r="D38" s="232">
        <v>126.4482359033731</v>
      </c>
      <c r="E38" s="232">
        <v>137.21823392482909</v>
      </c>
      <c r="F38" s="232">
        <v>71.841492409588156</v>
      </c>
      <c r="G38" s="232">
        <v>41.348208722844909</v>
      </c>
      <c r="H38" s="232">
        <v>60.366296931531373</v>
      </c>
      <c r="I38" s="232">
        <v>92.472258952136968</v>
      </c>
      <c r="J38" s="232">
        <v>108.84105014259271</v>
      </c>
      <c r="K38" s="232">
        <v>84.269223159535102</v>
      </c>
      <c r="L38" s="232">
        <v>160.5030110719764</v>
      </c>
      <c r="M38" s="232">
        <v>113.85614216066421</v>
      </c>
      <c r="N38" s="232">
        <v>117.612595661225</v>
      </c>
      <c r="O38" s="232">
        <v>140.20591052459881</v>
      </c>
      <c r="P38" s="232">
        <v>169.3388860985541</v>
      </c>
      <c r="Q38" s="232">
        <v>324.18721709249598</v>
      </c>
      <c r="R38" s="232">
        <v>291.15694386658049</v>
      </c>
      <c r="S38" s="232">
        <v>282.07768655360928</v>
      </c>
      <c r="T38" s="232">
        <v>123.4933357976651</v>
      </c>
      <c r="U38" s="232">
        <v>117.003555112711</v>
      </c>
      <c r="V38" s="232">
        <v>162.63876244649501</v>
      </c>
      <c r="W38" s="232">
        <v>48.263425325110738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4.5067059197701989</v>
      </c>
      <c r="J39" s="297">
        <v>0</v>
      </c>
      <c r="K39" s="297">
        <v>0</v>
      </c>
      <c r="L39" s="297">
        <v>0</v>
      </c>
      <c r="M39" s="297">
        <v>1.0060165916522741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16.14607760166399</v>
      </c>
      <c r="F40" s="297">
        <v>15.046498651095201</v>
      </c>
      <c r="G40" s="297">
        <v>18.794251098744791</v>
      </c>
      <c r="H40" s="297">
        <v>18.73320457967025</v>
      </c>
      <c r="I40" s="297">
        <v>21.450560426248948</v>
      </c>
      <c r="J40" s="297">
        <v>36.656293608019837</v>
      </c>
      <c r="K40" s="297">
        <v>18.51705870587147</v>
      </c>
      <c r="L40" s="297">
        <v>21.73366531967045</v>
      </c>
      <c r="M40" s="297">
        <v>20.220690994770131</v>
      </c>
      <c r="N40" s="297">
        <v>20.37466505808046</v>
      </c>
      <c r="O40" s="297">
        <v>18.214282307038751</v>
      </c>
      <c r="P40" s="297">
        <v>14.47705913047553</v>
      </c>
      <c r="Q40" s="297">
        <v>8.6665924676997363</v>
      </c>
      <c r="R40" s="297">
        <v>16.19425982671396</v>
      </c>
      <c r="S40" s="297">
        <v>15.64527156290262</v>
      </c>
      <c r="T40" s="297">
        <v>15.8471962161329</v>
      </c>
      <c r="U40" s="297">
        <v>12.21585722556096</v>
      </c>
      <c r="V40" s="297">
        <v>25.28665221622536</v>
      </c>
      <c r="W40" s="297">
        <v>30.583114951446319</v>
      </c>
      <c r="DA40" s="122" t="s">
        <v>1018</v>
      </c>
    </row>
    <row r="41" spans="1:105" ht="12" customHeight="1" x14ac:dyDescent="0.25">
      <c r="A41" s="59" t="s">
        <v>70</v>
      </c>
      <c r="B41" s="297">
        <v>70.561116955564216</v>
      </c>
      <c r="C41" s="297">
        <v>94.382457824505224</v>
      </c>
      <c r="D41" s="297">
        <v>105.90055433647289</v>
      </c>
      <c r="E41" s="297">
        <v>319.60495046083838</v>
      </c>
      <c r="F41" s="297">
        <v>284.40927640095009</v>
      </c>
      <c r="G41" s="297">
        <v>307.72155138963342</v>
      </c>
      <c r="H41" s="297">
        <v>345.70176961480092</v>
      </c>
      <c r="I41" s="297">
        <v>329.21555539186079</v>
      </c>
      <c r="J41" s="297">
        <v>355.34733002447672</v>
      </c>
      <c r="K41" s="297">
        <v>360.73155009239349</v>
      </c>
      <c r="L41" s="297">
        <v>341.79916367445338</v>
      </c>
      <c r="M41" s="297">
        <v>332.15119955617229</v>
      </c>
      <c r="N41" s="297">
        <v>353.94306448736972</v>
      </c>
      <c r="O41" s="297">
        <v>387.38236150757331</v>
      </c>
      <c r="P41" s="297">
        <v>378.99809397932802</v>
      </c>
      <c r="Q41" s="297">
        <v>423.21907619568458</v>
      </c>
      <c r="R41" s="297">
        <v>221.28306748753511</v>
      </c>
      <c r="S41" s="297">
        <v>221.025020273347</v>
      </c>
      <c r="T41" s="297">
        <v>187.52278866269461</v>
      </c>
      <c r="U41" s="297">
        <v>168.80060756526689</v>
      </c>
      <c r="V41" s="297">
        <v>123.20911399195209</v>
      </c>
      <c r="W41" s="297">
        <v>144.85989108977651</v>
      </c>
      <c r="DA41" s="122" t="s">
        <v>1019</v>
      </c>
    </row>
    <row r="42" spans="1:105" ht="12" customHeight="1" x14ac:dyDescent="0.25">
      <c r="A42" s="59" t="s">
        <v>162</v>
      </c>
      <c r="B42" s="297">
        <v>1149.127377266449</v>
      </c>
      <c r="C42" s="297">
        <v>1035.1956496695209</v>
      </c>
      <c r="D42" s="297">
        <v>1067.392450071917</v>
      </c>
      <c r="E42" s="297">
        <v>1091.06430494081</v>
      </c>
      <c r="F42" s="297">
        <v>1047.829672216734</v>
      </c>
      <c r="G42" s="297">
        <v>1157.1472974059529</v>
      </c>
      <c r="H42" s="297">
        <v>1084.6016085686631</v>
      </c>
      <c r="I42" s="297">
        <v>1358.7454537823751</v>
      </c>
      <c r="J42" s="297">
        <v>1480.797647344712</v>
      </c>
      <c r="K42" s="297">
        <v>1344.4784929572161</v>
      </c>
      <c r="L42" s="297">
        <v>1524.1937205465131</v>
      </c>
      <c r="M42" s="297">
        <v>1394.2289281474</v>
      </c>
      <c r="N42" s="297">
        <v>1484.277512462972</v>
      </c>
      <c r="O42" s="297">
        <v>1500.1830943608991</v>
      </c>
      <c r="P42" s="297">
        <v>1424.890465063979</v>
      </c>
      <c r="Q42" s="297">
        <v>1414.467300715158</v>
      </c>
      <c r="R42" s="297">
        <v>1506.529095242531</v>
      </c>
      <c r="S42" s="297">
        <v>1698.3095104928541</v>
      </c>
      <c r="T42" s="297">
        <v>1548.103861953844</v>
      </c>
      <c r="U42" s="297">
        <v>1498.3539685748619</v>
      </c>
      <c r="V42" s="297">
        <v>1613.2378256081099</v>
      </c>
      <c r="W42" s="297">
        <v>1633.4038600773811</v>
      </c>
      <c r="DA42" s="122" t="s">
        <v>1020</v>
      </c>
    </row>
    <row r="43" spans="1:105" ht="12" customHeight="1" x14ac:dyDescent="0.25">
      <c r="A43" s="60" t="s">
        <v>1021</v>
      </c>
      <c r="B43" s="264">
        <v>72.859996155663623</v>
      </c>
      <c r="C43" s="264">
        <v>77.844661151468529</v>
      </c>
      <c r="D43" s="264">
        <v>74.502453572935607</v>
      </c>
      <c r="E43" s="264">
        <v>65.827558419990808</v>
      </c>
      <c r="F43" s="264">
        <v>72.162888731398198</v>
      </c>
      <c r="G43" s="264">
        <v>73.77719956327914</v>
      </c>
      <c r="H43" s="264">
        <v>78.802694463584558</v>
      </c>
      <c r="I43" s="264">
        <v>59.025930050927769</v>
      </c>
      <c r="J43" s="264">
        <v>54.191229579899691</v>
      </c>
      <c r="K43" s="264">
        <v>42.015352054281713</v>
      </c>
      <c r="L43" s="264">
        <v>55.322336102558481</v>
      </c>
      <c r="M43" s="264">
        <v>56.360820619480997</v>
      </c>
      <c r="N43" s="264">
        <v>54.061460689715048</v>
      </c>
      <c r="O43" s="264">
        <v>56.779438278406417</v>
      </c>
      <c r="P43" s="264">
        <v>57.165053760706883</v>
      </c>
      <c r="Q43" s="264">
        <v>53.893652323769032</v>
      </c>
      <c r="R43" s="264">
        <v>53.523267705551277</v>
      </c>
      <c r="S43" s="264">
        <v>51.555645355660083</v>
      </c>
      <c r="T43" s="264">
        <v>55.34341332852469</v>
      </c>
      <c r="U43" s="264">
        <v>61.076503433101912</v>
      </c>
      <c r="V43" s="264">
        <v>48.665539758857591</v>
      </c>
      <c r="W43" s="264">
        <v>52.547953918789503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223.51515673139048</v>
      </c>
      <c r="C44" s="263">
        <f t="shared" si="1"/>
        <v>218.96690194670293</v>
      </c>
      <c r="D44" s="263">
        <f t="shared" si="1"/>
        <v>223.09367625618847</v>
      </c>
      <c r="E44" s="263">
        <f t="shared" si="1"/>
        <v>257.8845308251378</v>
      </c>
      <c r="F44" s="263">
        <f t="shared" si="1"/>
        <v>239.40663142948563</v>
      </c>
      <c r="G44" s="263">
        <f t="shared" si="1"/>
        <v>256.74122047053856</v>
      </c>
      <c r="H44" s="263">
        <f t="shared" si="1"/>
        <v>257.26362828946935</v>
      </c>
      <c r="I44" s="263">
        <f t="shared" si="1"/>
        <v>295.02603699403124</v>
      </c>
      <c r="J44" s="263">
        <f t="shared" si="1"/>
        <v>319.64179692037504</v>
      </c>
      <c r="K44" s="263">
        <f t="shared" si="1"/>
        <v>289.27910246668057</v>
      </c>
      <c r="L44" s="263">
        <f t="shared" si="1"/>
        <v>329.60808147131957</v>
      </c>
      <c r="M44" s="263">
        <f t="shared" si="1"/>
        <v>302.89890876394486</v>
      </c>
      <c r="N44" s="263">
        <f t="shared" si="1"/>
        <v>319.84560502402434</v>
      </c>
      <c r="O44" s="263">
        <f t="shared" si="1"/>
        <v>331.39500307041357</v>
      </c>
      <c r="P44" s="263">
        <f t="shared" si="1"/>
        <v>320.44034366269545</v>
      </c>
      <c r="Q44" s="263">
        <f t="shared" si="1"/>
        <v>343.951606567716</v>
      </c>
      <c r="R44" s="263">
        <f t="shared" si="1"/>
        <v>329.24197343589896</v>
      </c>
      <c r="S44" s="263">
        <f t="shared" si="1"/>
        <v>355.10685950872431</v>
      </c>
      <c r="T44" s="263">
        <f t="shared" si="1"/>
        <v>307.36256737759822</v>
      </c>
      <c r="U44" s="263">
        <f t="shared" si="1"/>
        <v>297.32062277730466</v>
      </c>
      <c r="V44" s="263">
        <f t="shared" si="1"/>
        <v>312.10650811478337</v>
      </c>
      <c r="W44" s="263">
        <f t="shared" si="1"/>
        <v>304.61495658183077</v>
      </c>
      <c r="DA44" s="70"/>
    </row>
    <row r="45" spans="1:105" ht="12" customHeight="1" x14ac:dyDescent="0.25">
      <c r="A45" s="60" t="s">
        <v>1024</v>
      </c>
      <c r="B45" s="264">
        <v>99.99491653640942</v>
      </c>
      <c r="C45" s="264">
        <v>91.630226414162635</v>
      </c>
      <c r="D45" s="264">
        <v>96.122336132541818</v>
      </c>
      <c r="E45" s="264">
        <v>113.7776496995203</v>
      </c>
      <c r="F45" s="264">
        <v>101.0041404342291</v>
      </c>
      <c r="G45" s="264">
        <v>111.34417551073849</v>
      </c>
      <c r="H45" s="264">
        <v>103.1058671022236</v>
      </c>
      <c r="I45" s="264">
        <v>141.95567011012409</v>
      </c>
      <c r="J45" s="264">
        <v>161.5275183269452</v>
      </c>
      <c r="K45" s="264">
        <v>151.14169229014709</v>
      </c>
      <c r="L45" s="264">
        <v>167.64973301009229</v>
      </c>
      <c r="M45" s="264">
        <v>148.32193179431891</v>
      </c>
      <c r="N45" s="264">
        <v>160.83644924760361</v>
      </c>
      <c r="O45" s="264">
        <v>164.75303232650651</v>
      </c>
      <c r="P45" s="264">
        <v>156.48613584618559</v>
      </c>
      <c r="Q45" s="264">
        <v>169.47966194135171</v>
      </c>
      <c r="R45" s="264">
        <v>164.88410955856011</v>
      </c>
      <c r="S45" s="264">
        <v>186.6364677802639</v>
      </c>
      <c r="T45" s="264">
        <v>153.9291161875025</v>
      </c>
      <c r="U45" s="264">
        <v>143.6863979805297</v>
      </c>
      <c r="V45" s="264">
        <v>163.947795079342</v>
      </c>
      <c r="W45" s="264">
        <v>157.39139589183051</v>
      </c>
      <c r="DA45" s="72" t="s">
        <v>1025</v>
      </c>
    </row>
    <row r="46" spans="1:105" ht="12" customHeight="1" x14ac:dyDescent="0.25">
      <c r="A46" s="60" t="s">
        <v>1026</v>
      </c>
      <c r="B46" s="264">
        <v>60.118833366089788</v>
      </c>
      <c r="C46" s="264">
        <v>58.432561332292558</v>
      </c>
      <c r="D46" s="264">
        <v>59.879335823313582</v>
      </c>
      <c r="E46" s="264">
        <v>75.461019936979923</v>
      </c>
      <c r="F46" s="264">
        <v>68.842039131490424</v>
      </c>
      <c r="G46" s="264">
        <v>74.406415890537787</v>
      </c>
      <c r="H46" s="264">
        <v>79.245276469636138</v>
      </c>
      <c r="I46" s="264">
        <v>91.402705506069736</v>
      </c>
      <c r="J46" s="264">
        <v>99.001712843321926</v>
      </c>
      <c r="K46" s="264">
        <v>90.905182625738917</v>
      </c>
      <c r="L46" s="264">
        <v>101.10798047937411</v>
      </c>
      <c r="M46" s="264">
        <v>94.618776253604679</v>
      </c>
      <c r="N46" s="264">
        <v>100.42810671070841</v>
      </c>
      <c r="O46" s="264">
        <v>104.2856845990591</v>
      </c>
      <c r="P46" s="264">
        <v>101.1736742401916</v>
      </c>
      <c r="Q46" s="264">
        <v>109.89726006491129</v>
      </c>
      <c r="R46" s="264">
        <v>105.7786013581936</v>
      </c>
      <c r="S46" s="264">
        <v>111.8130893706588</v>
      </c>
      <c r="T46" s="264">
        <v>98.40508449054002</v>
      </c>
      <c r="U46" s="264">
        <v>95.064200866482309</v>
      </c>
      <c r="V46" s="264">
        <v>98.701603778762362</v>
      </c>
      <c r="W46" s="264">
        <v>96.589446122975403</v>
      </c>
      <c r="DA46" s="72" t="s">
        <v>1027</v>
      </c>
    </row>
    <row r="47" spans="1:105" ht="12" customHeight="1" x14ac:dyDescent="0.25">
      <c r="A47" s="64" t="s">
        <v>30</v>
      </c>
      <c r="B47" s="231">
        <v>3.309639968406116</v>
      </c>
      <c r="C47" s="231">
        <v>5.5964123729986017</v>
      </c>
      <c r="D47" s="231">
        <v>5.2959333812009213</v>
      </c>
      <c r="E47" s="231">
        <v>4.6339141959510473</v>
      </c>
      <c r="F47" s="231">
        <v>2.4497072347393529</v>
      </c>
      <c r="G47" s="231">
        <v>1.370815446002523</v>
      </c>
      <c r="H47" s="231">
        <v>1.5969010100285559</v>
      </c>
      <c r="I47" s="231">
        <v>2.597262558202929</v>
      </c>
      <c r="J47" s="231">
        <v>3.1303314385601388</v>
      </c>
      <c r="K47" s="231">
        <v>2.344757944788614</v>
      </c>
      <c r="L47" s="231">
        <v>4.7876485077592363</v>
      </c>
      <c r="M47" s="231">
        <v>3.129493292030149</v>
      </c>
      <c r="N47" s="231">
        <v>3.2048482434752228</v>
      </c>
      <c r="O47" s="231">
        <v>3.789207602547922</v>
      </c>
      <c r="P47" s="231">
        <v>4.6416412142908996</v>
      </c>
      <c r="Q47" s="231">
        <v>8.9033583366252138</v>
      </c>
      <c r="R47" s="231">
        <v>7.4391978539683477</v>
      </c>
      <c r="S47" s="231">
        <v>7.822887541771296</v>
      </c>
      <c r="T47" s="231">
        <v>3.1018057346051369</v>
      </c>
      <c r="U47" s="231">
        <v>2.9081073082246398</v>
      </c>
      <c r="V47" s="231">
        <v>4.3227609556209217</v>
      </c>
      <c r="W47" s="231">
        <v>1.244561736299423</v>
      </c>
      <c r="DA47" s="73" t="s">
        <v>1028</v>
      </c>
    </row>
    <row r="48" spans="1:105" ht="12" customHeight="1" x14ac:dyDescent="0.25">
      <c r="A48" s="64" t="s">
        <v>32</v>
      </c>
      <c r="B48" s="231">
        <v>1.310691001593125</v>
      </c>
      <c r="C48" s="231">
        <v>0.27702962618262689</v>
      </c>
      <c r="D48" s="231">
        <v>3.6808068942479448E-2</v>
      </c>
      <c r="E48" s="231">
        <v>7.5045257021197136</v>
      </c>
      <c r="F48" s="231">
        <v>5.9442343849574808</v>
      </c>
      <c r="G48" s="231">
        <v>5.8968175858201786</v>
      </c>
      <c r="H48" s="231">
        <v>5.9064116107575817</v>
      </c>
      <c r="I48" s="231">
        <v>5.7502463584485799</v>
      </c>
      <c r="J48" s="231">
        <v>6.3472847433297392</v>
      </c>
      <c r="K48" s="231">
        <v>4.5890308131560156</v>
      </c>
      <c r="L48" s="231">
        <v>5.2430378801766064</v>
      </c>
      <c r="M48" s="231">
        <v>4.6496874562756059</v>
      </c>
      <c r="N48" s="231">
        <v>4.5794447188798886</v>
      </c>
      <c r="O48" s="231">
        <v>4.8025060625011644</v>
      </c>
      <c r="P48" s="231">
        <v>4.6776530340819633</v>
      </c>
      <c r="Q48" s="231">
        <v>5.54208634310808</v>
      </c>
      <c r="R48" s="231">
        <v>6.5961608924424064</v>
      </c>
      <c r="S48" s="231">
        <v>4.7716891181402223</v>
      </c>
      <c r="T48" s="231">
        <v>4.2449296218128598</v>
      </c>
      <c r="U48" s="231">
        <v>4.9420337027671994</v>
      </c>
      <c r="V48" s="231">
        <v>4.2538887186185974</v>
      </c>
      <c r="W48" s="231">
        <v>4.2591322085514172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0.12657956752531699</v>
      </c>
      <c r="J49" s="231">
        <v>0</v>
      </c>
      <c r="K49" s="231">
        <v>0</v>
      </c>
      <c r="L49" s="231">
        <v>0</v>
      </c>
      <c r="M49" s="231">
        <v>2.7651755236921521E-2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0.5452594459732345</v>
      </c>
      <c r="F50" s="231">
        <v>0.51306724522004021</v>
      </c>
      <c r="G50" s="231">
        <v>0.62308502588105885</v>
      </c>
      <c r="H50" s="231">
        <v>0.49555919171714707</v>
      </c>
      <c r="I50" s="231">
        <v>0.60248055015507274</v>
      </c>
      <c r="J50" s="231">
        <v>1.054256166693966</v>
      </c>
      <c r="K50" s="231">
        <v>0.51522986550513261</v>
      </c>
      <c r="L50" s="231">
        <v>0.64829407025390318</v>
      </c>
      <c r="M50" s="231">
        <v>0.55579361488510171</v>
      </c>
      <c r="N50" s="231">
        <v>0.55519316749772951</v>
      </c>
      <c r="O50" s="231">
        <v>0.49225953980503823</v>
      </c>
      <c r="P50" s="231">
        <v>0.39682152085630962</v>
      </c>
      <c r="Q50" s="231">
        <v>0.23801610374850829</v>
      </c>
      <c r="R50" s="231">
        <v>0.41377101074636008</v>
      </c>
      <c r="S50" s="231">
        <v>0.43389181715299913</v>
      </c>
      <c r="T50" s="231">
        <v>0.3980370583004626</v>
      </c>
      <c r="U50" s="231">
        <v>0.30362345519895428</v>
      </c>
      <c r="V50" s="231">
        <v>0.67209164195789151</v>
      </c>
      <c r="W50" s="231">
        <v>0.78864221486603603</v>
      </c>
      <c r="DA50" s="73" t="s">
        <v>1031</v>
      </c>
    </row>
    <row r="51" spans="1:105" ht="12" customHeight="1" x14ac:dyDescent="0.25">
      <c r="A51" s="64" t="s">
        <v>70</v>
      </c>
      <c r="B51" s="231">
        <v>2.8991806746243269</v>
      </c>
      <c r="C51" s="231">
        <v>3.9477509038058081</v>
      </c>
      <c r="D51" s="231">
        <v>4.4353507725230967</v>
      </c>
      <c r="E51" s="231">
        <v>10.79318596862311</v>
      </c>
      <c r="F51" s="231">
        <v>9.6980093071313487</v>
      </c>
      <c r="G51" s="231">
        <v>10.20187980911752</v>
      </c>
      <c r="H51" s="231">
        <v>9.1450284865523894</v>
      </c>
      <c r="I51" s="231">
        <v>9.2466567302074392</v>
      </c>
      <c r="J51" s="231">
        <v>10.219994361747959</v>
      </c>
      <c r="K51" s="231">
        <v>10.037213306378341</v>
      </c>
      <c r="L51" s="231">
        <v>10.19553617710956</v>
      </c>
      <c r="M51" s="231">
        <v>9.1296343897196461</v>
      </c>
      <c r="N51" s="231">
        <v>9.6446626497382564</v>
      </c>
      <c r="O51" s="231">
        <v>10.46940306457287</v>
      </c>
      <c r="P51" s="231">
        <v>10.38847729356339</v>
      </c>
      <c r="Q51" s="231">
        <v>11.62313284299108</v>
      </c>
      <c r="R51" s="231">
        <v>5.6538872091168191</v>
      </c>
      <c r="S51" s="231">
        <v>6.1297080908507269</v>
      </c>
      <c r="T51" s="231">
        <v>4.7100457485098604</v>
      </c>
      <c r="U51" s="231">
        <v>4.1955159398398738</v>
      </c>
      <c r="V51" s="231">
        <v>3.27476389594562</v>
      </c>
      <c r="W51" s="231">
        <v>3.7354803634510572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0.1049918777688116</v>
      </c>
      <c r="D52" s="231">
        <v>0.3288191953778945</v>
      </c>
      <c r="E52" s="231">
        <v>0</v>
      </c>
      <c r="F52" s="231">
        <v>7.0060762550961678E-2</v>
      </c>
      <c r="G52" s="231">
        <v>0.1052190300581291</v>
      </c>
      <c r="H52" s="231">
        <v>3.4998671655093731E-2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8.4112061622382148E-2</v>
      </c>
      <c r="O52" s="231">
        <v>7.4811503091627152E-2</v>
      </c>
      <c r="P52" s="231">
        <v>8.660946032365037E-2</v>
      </c>
      <c r="Q52" s="231">
        <v>0.23349398826525961</v>
      </c>
      <c r="R52" s="231">
        <v>0.21930093356691641</v>
      </c>
      <c r="S52" s="231">
        <v>0.21905457457613031</v>
      </c>
      <c r="T52" s="231">
        <v>0.21672365313367681</v>
      </c>
      <c r="U52" s="231">
        <v>0.1862313329353209</v>
      </c>
      <c r="V52" s="231">
        <v>0.18624051146668719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47.214783844063213</v>
      </c>
      <c r="C53" s="231">
        <v>43.299302177503087</v>
      </c>
      <c r="D53" s="231">
        <v>44.704770033307433</v>
      </c>
      <c r="E53" s="231">
        <v>36.845674417660859</v>
      </c>
      <c r="F53" s="231">
        <v>35.729713327354503</v>
      </c>
      <c r="G53" s="231">
        <v>38.362856277925268</v>
      </c>
      <c r="H53" s="231">
        <v>28.691529748236238</v>
      </c>
      <c r="I53" s="231">
        <v>38.162998646588782</v>
      </c>
      <c r="J53" s="231">
        <v>42.588595236413262</v>
      </c>
      <c r="K53" s="231">
        <v>37.409584540618233</v>
      </c>
      <c r="L53" s="231">
        <v>45.465214284597359</v>
      </c>
      <c r="M53" s="231">
        <v>38.322307390625006</v>
      </c>
      <c r="N53" s="231">
        <v>40.445363457062101</v>
      </c>
      <c r="O53" s="231">
        <v>40.543976820212968</v>
      </c>
      <c r="P53" s="231">
        <v>39.056772256325623</v>
      </c>
      <c r="Q53" s="231">
        <v>38.846409018381877</v>
      </c>
      <c r="R53" s="231">
        <v>38.492532114929588</v>
      </c>
      <c r="S53" s="231">
        <v>47.099380578553081</v>
      </c>
      <c r="T53" s="231">
        <v>38.884020791537957</v>
      </c>
      <c r="U53" s="231">
        <v>37.241382299216767</v>
      </c>
      <c r="V53" s="231">
        <v>42.878102241854712</v>
      </c>
      <c r="W53" s="231">
        <v>42.120341241474463</v>
      </c>
      <c r="DA53" s="73" t="s">
        <v>1034</v>
      </c>
    </row>
    <row r="54" spans="1:105" ht="12" customHeight="1" x14ac:dyDescent="0.25">
      <c r="A54" s="64" t="s">
        <v>36</v>
      </c>
      <c r="B54" s="231">
        <v>1.5088266283274629</v>
      </c>
      <c r="C54" s="231">
        <v>1.322690542464688</v>
      </c>
      <c r="D54" s="231">
        <v>1.264859096387021</v>
      </c>
      <c r="E54" s="231">
        <v>0</v>
      </c>
      <c r="F54" s="231">
        <v>0</v>
      </c>
      <c r="G54" s="231">
        <v>1.3399772048715551E-3</v>
      </c>
      <c r="H54" s="231">
        <v>1.337154109234116E-3</v>
      </c>
      <c r="I54" s="231">
        <v>0.23435166709373059</v>
      </c>
      <c r="J54" s="231">
        <v>0</v>
      </c>
      <c r="K54" s="231">
        <v>0</v>
      </c>
      <c r="L54" s="231">
        <v>1.410361933617468</v>
      </c>
      <c r="M54" s="231">
        <v>2.51122425025306</v>
      </c>
      <c r="N54" s="231">
        <v>1.3345437052721869</v>
      </c>
      <c r="O54" s="231">
        <v>1.438050641589933</v>
      </c>
      <c r="P54" s="231">
        <v>1.093789853226365</v>
      </c>
      <c r="Q54" s="231">
        <v>1.023725204800497</v>
      </c>
      <c r="R54" s="231">
        <v>0.75864416705805127</v>
      </c>
      <c r="S54" s="231">
        <v>0.48743705422652112</v>
      </c>
      <c r="T54" s="231">
        <v>0.82321125119994998</v>
      </c>
      <c r="U54" s="231">
        <v>0.65646708976473045</v>
      </c>
      <c r="V54" s="231">
        <v>0.61046207144452191</v>
      </c>
      <c r="W54" s="231">
        <v>0.64782208979313671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0.1150041708207161</v>
      </c>
      <c r="F55" s="231">
        <v>0.15353997863092039</v>
      </c>
      <c r="G55" s="231">
        <v>0.32829575517073578</v>
      </c>
      <c r="H55" s="231">
        <v>0.29826024698932491</v>
      </c>
      <c r="I55" s="231">
        <v>1.783640579964247</v>
      </c>
      <c r="J55" s="231">
        <v>1.9023617387213929</v>
      </c>
      <c r="K55" s="231">
        <v>1.6305544660819531</v>
      </c>
      <c r="L55" s="231">
        <v>3.2855458827552431</v>
      </c>
      <c r="M55" s="231">
        <v>3.0462099115995329</v>
      </c>
      <c r="N55" s="231">
        <v>3.5643692917357241</v>
      </c>
      <c r="O55" s="231">
        <v>3.5243666522560311</v>
      </c>
      <c r="P55" s="231">
        <v>3.5570499264542681</v>
      </c>
      <c r="Q55" s="231">
        <v>4.0918186985568896</v>
      </c>
      <c r="R55" s="231">
        <v>6.5820735487223976</v>
      </c>
      <c r="S55" s="231">
        <v>4.9677902999531627</v>
      </c>
      <c r="T55" s="231">
        <v>3.918710406501889</v>
      </c>
      <c r="U55" s="231">
        <v>3.825901373056761</v>
      </c>
      <c r="V55" s="231">
        <v>3.9254155073617731</v>
      </c>
      <c r="W55" s="231">
        <v>4.56396798269326</v>
      </c>
      <c r="DA55" s="73" t="s">
        <v>1036</v>
      </c>
    </row>
    <row r="56" spans="1:105" ht="12" customHeight="1" x14ac:dyDescent="0.25">
      <c r="A56" s="64" t="s">
        <v>79</v>
      </c>
      <c r="B56" s="231">
        <v>3.875711249075545</v>
      </c>
      <c r="C56" s="231">
        <v>3.8843838315689241</v>
      </c>
      <c r="D56" s="231">
        <v>3.8127952755747381</v>
      </c>
      <c r="E56" s="231">
        <v>15.02345603583124</v>
      </c>
      <c r="F56" s="231">
        <v>14.28370689090583</v>
      </c>
      <c r="G56" s="231">
        <v>17.516106983357499</v>
      </c>
      <c r="H56" s="231">
        <v>33.075250349590583</v>
      </c>
      <c r="I56" s="231">
        <v>32.898488847883627</v>
      </c>
      <c r="J56" s="231">
        <v>33.758889157855457</v>
      </c>
      <c r="K56" s="231">
        <v>34.378811689210622</v>
      </c>
      <c r="L56" s="231">
        <v>30.072341743104751</v>
      </c>
      <c r="M56" s="231">
        <v>33.246774192979657</v>
      </c>
      <c r="N56" s="231">
        <v>37.015569415424878</v>
      </c>
      <c r="O56" s="231">
        <v>39.15110271248156</v>
      </c>
      <c r="P56" s="231">
        <v>37.274859681069181</v>
      </c>
      <c r="Q56" s="231">
        <v>39.39521952843387</v>
      </c>
      <c r="R56" s="231">
        <v>39.623033627642663</v>
      </c>
      <c r="S56" s="231">
        <v>39.88125029543469</v>
      </c>
      <c r="T56" s="231">
        <v>42.107600224938217</v>
      </c>
      <c r="U56" s="231">
        <v>40.804938365478073</v>
      </c>
      <c r="V56" s="231">
        <v>38.577878234491642</v>
      </c>
      <c r="W56" s="231">
        <v>39.22949828584661</v>
      </c>
      <c r="DA56" s="73" t="s">
        <v>1037</v>
      </c>
    </row>
    <row r="57" spans="1:105" ht="12" customHeight="1" x14ac:dyDescent="0.25">
      <c r="A57" s="60" t="s">
        <v>1038</v>
      </c>
      <c r="B57" s="264">
        <v>63.401406828891282</v>
      </c>
      <c r="C57" s="264">
        <v>68.904114200247733</v>
      </c>
      <c r="D57" s="264">
        <v>67.092004300333073</v>
      </c>
      <c r="E57" s="264">
        <v>68.645861188637582</v>
      </c>
      <c r="F57" s="264">
        <v>69.560451863766104</v>
      </c>
      <c r="G57" s="264">
        <v>70.990629069262297</v>
      </c>
      <c r="H57" s="264">
        <v>74.91248471760963</v>
      </c>
      <c r="I57" s="264">
        <v>61.66766137783744</v>
      </c>
      <c r="J57" s="264">
        <v>59.112565750107919</v>
      </c>
      <c r="K57" s="264">
        <v>47.232227550794533</v>
      </c>
      <c r="L57" s="264">
        <v>60.850367981853204</v>
      </c>
      <c r="M57" s="264">
        <v>59.958200716021267</v>
      </c>
      <c r="N57" s="264">
        <v>58.581049065712293</v>
      </c>
      <c r="O57" s="264">
        <v>62.356286144847971</v>
      </c>
      <c r="P57" s="264">
        <v>62.780533576318227</v>
      </c>
      <c r="Q57" s="264">
        <v>64.574684561453026</v>
      </c>
      <c r="R57" s="264">
        <v>58.579262519145239</v>
      </c>
      <c r="S57" s="264">
        <v>56.657302357801598</v>
      </c>
      <c r="T57" s="264">
        <v>55.028366699555733</v>
      </c>
      <c r="U57" s="264">
        <v>58.57002393029267</v>
      </c>
      <c r="V57" s="264">
        <v>49.45710925667904</v>
      </c>
      <c r="W57" s="264">
        <v>50.634114567024831</v>
      </c>
      <c r="DA57" s="72" t="s">
        <v>1039</v>
      </c>
    </row>
    <row r="58" spans="1:105" ht="12" customHeight="1" x14ac:dyDescent="0.25">
      <c r="A58" s="132" t="s">
        <v>1040</v>
      </c>
      <c r="B58" s="318">
        <v>903.43697626518986</v>
      </c>
      <c r="C58" s="318">
        <v>943.90900101876014</v>
      </c>
      <c r="D58" s="318">
        <v>965.6453382315716</v>
      </c>
      <c r="E58" s="318">
        <v>1000.654993480064</v>
      </c>
      <c r="F58" s="318">
        <v>1011.1555228510809</v>
      </c>
      <c r="G58" s="318">
        <v>1012.938832511792</v>
      </c>
      <c r="H58" s="318">
        <v>1018.742844791531</v>
      </c>
      <c r="I58" s="318">
        <v>1058.8941470875161</v>
      </c>
      <c r="J58" s="318">
        <v>1040.971393058504</v>
      </c>
      <c r="K58" s="318">
        <v>922.89652242170212</v>
      </c>
      <c r="L58" s="318">
        <v>1035.691760552058</v>
      </c>
      <c r="M58" s="318">
        <v>1042.1686288736121</v>
      </c>
      <c r="N58" s="318">
        <v>1023.468818802833</v>
      </c>
      <c r="O58" s="318">
        <v>1020.262584757398</v>
      </c>
      <c r="P58" s="318">
        <v>1038.539140540548</v>
      </c>
      <c r="Q58" s="318">
        <v>1051.292464931724</v>
      </c>
      <c r="R58" s="318">
        <v>1032.752474931674</v>
      </c>
      <c r="S58" s="318">
        <v>1076.551933548915</v>
      </c>
      <c r="T58" s="318">
        <v>1081.7465694986099</v>
      </c>
      <c r="U58" s="318">
        <v>1089.2403820739739</v>
      </c>
      <c r="V58" s="318">
        <v>1066.7926118444141</v>
      </c>
      <c r="W58" s="318">
        <v>1113.1862236314039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2971.2970508126768</v>
      </c>
      <c r="C61" s="225">
        <v>3031.7586864842051</v>
      </c>
      <c r="D61" s="225">
        <v>3124.5431579309752</v>
      </c>
      <c r="E61" s="225">
        <v>3451.4953006982651</v>
      </c>
      <c r="F61" s="225">
        <v>3339.6216141161499</v>
      </c>
      <c r="G61" s="225">
        <v>3537.504465427226</v>
      </c>
      <c r="H61" s="225">
        <v>3599.2294964921089</v>
      </c>
      <c r="I61" s="225">
        <v>4174.8860592528727</v>
      </c>
      <c r="J61" s="225">
        <v>3675.516208952828</v>
      </c>
      <c r="K61" s="225">
        <v>3394.3325413654679</v>
      </c>
      <c r="L61" s="225">
        <v>3600.0440239949371</v>
      </c>
      <c r="M61" s="225">
        <v>4053.3994139916999</v>
      </c>
      <c r="N61" s="225">
        <v>3985.4621251833519</v>
      </c>
      <c r="O61" s="225">
        <v>3486.9645458505211</v>
      </c>
      <c r="P61" s="225">
        <v>2957.4515045725411</v>
      </c>
      <c r="Q61" s="225">
        <v>2835.057675702792</v>
      </c>
      <c r="R61" s="225">
        <v>3162.544995195758</v>
      </c>
      <c r="S61" s="225">
        <v>3075.4191382298118</v>
      </c>
      <c r="T61" s="225">
        <v>3518.6549011894008</v>
      </c>
      <c r="U61" s="225">
        <v>3095.5577918440358</v>
      </c>
      <c r="V61" s="225">
        <v>3240.7569835190961</v>
      </c>
      <c r="W61" s="225">
        <v>3281.9943441520209</v>
      </c>
      <c r="DA61" s="89" t="s">
        <v>1042</v>
      </c>
    </row>
    <row r="62" spans="1:105" ht="12" customHeight="1" x14ac:dyDescent="0.25">
      <c r="A62" s="55" t="s">
        <v>92</v>
      </c>
      <c r="B62" s="261">
        <v>29.477251236622148</v>
      </c>
      <c r="C62" s="261">
        <v>30.65984465237139</v>
      </c>
      <c r="D62" s="261">
        <v>31.166400655282221</v>
      </c>
      <c r="E62" s="261">
        <v>30.79733129918284</v>
      </c>
      <c r="F62" s="261">
        <v>30.970306764956391</v>
      </c>
      <c r="G62" s="261">
        <v>32.370982529301124</v>
      </c>
      <c r="H62" s="261">
        <v>31.583587766106142</v>
      </c>
      <c r="I62" s="261">
        <v>33.762857651929473</v>
      </c>
      <c r="J62" s="261">
        <v>28.81879060279941</v>
      </c>
      <c r="K62" s="261">
        <v>25.405762461344171</v>
      </c>
      <c r="L62" s="261">
        <v>28.459159460270591</v>
      </c>
      <c r="M62" s="261">
        <v>32.132833869330788</v>
      </c>
      <c r="N62" s="261">
        <v>30.845851464862012</v>
      </c>
      <c r="O62" s="261">
        <v>27.127677620824741</v>
      </c>
      <c r="P62" s="261">
        <v>23.004602605246589</v>
      </c>
      <c r="Q62" s="261">
        <v>21.391220766247539</v>
      </c>
      <c r="R62" s="261">
        <v>23.78849558745808</v>
      </c>
      <c r="S62" s="261">
        <v>22.851736891174291</v>
      </c>
      <c r="T62" s="261">
        <v>26.705338175339971</v>
      </c>
      <c r="U62" s="261">
        <v>24.112498977535129</v>
      </c>
      <c r="V62" s="261">
        <v>24.078108923389649</v>
      </c>
      <c r="W62" s="261">
        <v>24.74208017426098</v>
      </c>
      <c r="DA62" s="67" t="s">
        <v>1043</v>
      </c>
    </row>
    <row r="63" spans="1:105" ht="12" customHeight="1" x14ac:dyDescent="0.25">
      <c r="A63" s="202" t="s">
        <v>93</v>
      </c>
      <c r="B63" s="226">
        <v>233.9335513099679</v>
      </c>
      <c r="C63" s="226">
        <v>243.31869632506019</v>
      </c>
      <c r="D63" s="226">
        <v>247.33876060266431</v>
      </c>
      <c r="E63" s="226">
        <v>244.40980008124561</v>
      </c>
      <c r="F63" s="226">
        <v>245.7825456155249</v>
      </c>
      <c r="G63" s="226">
        <v>256.89840757825363</v>
      </c>
      <c r="H63" s="226">
        <v>250.64958702987681</v>
      </c>
      <c r="I63" s="226">
        <v>267.94442702568159</v>
      </c>
      <c r="J63" s="226">
        <v>228.70796113429401</v>
      </c>
      <c r="K63" s="226">
        <v>201.6219283342092</v>
      </c>
      <c r="L63" s="226">
        <v>225.85390294351851</v>
      </c>
      <c r="M63" s="226">
        <v>255.00844296386799</v>
      </c>
      <c r="N63" s="226">
        <v>244.79485954884521</v>
      </c>
      <c r="O63" s="226">
        <v>215.28716886421191</v>
      </c>
      <c r="P63" s="226">
        <v>182.56615383573859</v>
      </c>
      <c r="Q63" s="226">
        <v>169.76224141573829</v>
      </c>
      <c r="R63" s="226">
        <v>188.78718400248181</v>
      </c>
      <c r="S63" s="226">
        <v>181.35300071371219</v>
      </c>
      <c r="T63" s="226">
        <v>211.93545314460681</v>
      </c>
      <c r="U63" s="226">
        <v>191.35849782915989</v>
      </c>
      <c r="V63" s="226">
        <v>191.08557592638769</v>
      </c>
      <c r="W63" s="226">
        <v>196.35489874883191</v>
      </c>
      <c r="DA63" s="174" t="s">
        <v>1044</v>
      </c>
    </row>
    <row r="64" spans="1:105" ht="12" customHeight="1" x14ac:dyDescent="0.25">
      <c r="A64" s="202" t="s">
        <v>94</v>
      </c>
      <c r="B64" s="226">
        <v>261.86101910542021</v>
      </c>
      <c r="C64" s="226">
        <v>272.36658200711707</v>
      </c>
      <c r="D64" s="226">
        <v>276.86656981437221</v>
      </c>
      <c r="E64" s="226">
        <v>273.58794397056568</v>
      </c>
      <c r="F64" s="226">
        <v>275.12457068599798</v>
      </c>
      <c r="G64" s="226">
        <v>287.56746707899282</v>
      </c>
      <c r="H64" s="226">
        <v>280.57264950006117</v>
      </c>
      <c r="I64" s="226">
        <v>299.93218301377169</v>
      </c>
      <c r="J64" s="226">
        <v>256.01158724253992</v>
      </c>
      <c r="K64" s="226">
        <v>225.69196821895281</v>
      </c>
      <c r="L64" s="226">
        <v>252.81680572343939</v>
      </c>
      <c r="M64" s="226">
        <v>285.45187460743489</v>
      </c>
      <c r="N64" s="226">
        <v>274.01897262822177</v>
      </c>
      <c r="O64" s="226">
        <v>240.98859322835861</v>
      </c>
      <c r="P64" s="226">
        <v>204.36127622513629</v>
      </c>
      <c r="Q64" s="226">
        <v>190.02880644445369</v>
      </c>
      <c r="R64" s="226">
        <v>211.3249857496003</v>
      </c>
      <c r="S64" s="226">
        <v>203.003294391894</v>
      </c>
      <c r="T64" s="226">
        <v>237.23674280257461</v>
      </c>
      <c r="U64" s="226">
        <v>214.20326830173249</v>
      </c>
      <c r="V64" s="226">
        <v>213.89776442169509</v>
      </c>
      <c r="W64" s="226">
        <v>219.79614982453259</v>
      </c>
      <c r="DA64" s="174" t="s">
        <v>1045</v>
      </c>
    </row>
    <row r="65" spans="1:105" ht="12" customHeight="1" x14ac:dyDescent="0.25">
      <c r="A65" s="202" t="s">
        <v>95</v>
      </c>
      <c r="B65" s="226">
        <v>421.5740038057005</v>
      </c>
      <c r="C65" s="226">
        <v>438.48706795641323</v>
      </c>
      <c r="D65" s="226">
        <v>445.73166619200492</v>
      </c>
      <c r="E65" s="226">
        <v>440.45335700083092</v>
      </c>
      <c r="F65" s="226">
        <v>442.92719552400081</v>
      </c>
      <c r="G65" s="226">
        <v>462.95920207944238</v>
      </c>
      <c r="H65" s="226">
        <v>451.69813976969277</v>
      </c>
      <c r="I65" s="226">
        <v>482.86534473615598</v>
      </c>
      <c r="J65" s="226">
        <v>412.15691523387937</v>
      </c>
      <c r="K65" s="226">
        <v>363.34490331510131</v>
      </c>
      <c r="L65" s="226">
        <v>407.01358828551281</v>
      </c>
      <c r="M65" s="226">
        <v>459.55327785405473</v>
      </c>
      <c r="N65" s="226">
        <v>441.14727653717063</v>
      </c>
      <c r="O65" s="226">
        <v>387.97117060742221</v>
      </c>
      <c r="P65" s="226">
        <v>329.00430058430987</v>
      </c>
      <c r="Q65" s="226">
        <v>305.93024133521612</v>
      </c>
      <c r="R65" s="226">
        <v>340.21528156802913</v>
      </c>
      <c r="S65" s="226">
        <v>326.81806515113578</v>
      </c>
      <c r="T65" s="226">
        <v>381.93101002498332</v>
      </c>
      <c r="U65" s="226">
        <v>344.84907205632618</v>
      </c>
      <c r="V65" s="226">
        <v>344.35723675252439</v>
      </c>
      <c r="W65" s="226">
        <v>353.85313636659521</v>
      </c>
      <c r="DA65" s="174" t="s">
        <v>1046</v>
      </c>
    </row>
    <row r="66" spans="1:105" ht="12" customHeight="1" x14ac:dyDescent="0.25">
      <c r="A66" s="56" t="s">
        <v>96</v>
      </c>
      <c r="B66" s="262">
        <v>88.975174449778848</v>
      </c>
      <c r="C66" s="262">
        <v>90.598154699898998</v>
      </c>
      <c r="D66" s="262">
        <v>93.399858929016659</v>
      </c>
      <c r="E66" s="262">
        <v>99.620716112714689</v>
      </c>
      <c r="F66" s="262">
        <v>96.721464951940476</v>
      </c>
      <c r="G66" s="262">
        <v>102.3358052218537</v>
      </c>
      <c r="H66" s="262">
        <v>100.02139259139859</v>
      </c>
      <c r="I66" s="262">
        <v>118.54168464743179</v>
      </c>
      <c r="J66" s="262">
        <v>105.5316514001933</v>
      </c>
      <c r="K66" s="262">
        <v>97.419029063707853</v>
      </c>
      <c r="L66" s="262">
        <v>103.9066055855382</v>
      </c>
      <c r="M66" s="262">
        <v>114.93762232430279</v>
      </c>
      <c r="N66" s="262">
        <v>113.3356919992487</v>
      </c>
      <c r="O66" s="262">
        <v>98.731203068263255</v>
      </c>
      <c r="P66" s="262">
        <v>83.299121935822839</v>
      </c>
      <c r="Q66" s="262">
        <v>79.393837272567495</v>
      </c>
      <c r="R66" s="262">
        <v>88.669168175857379</v>
      </c>
      <c r="S66" s="262">
        <v>88.29001844199756</v>
      </c>
      <c r="T66" s="262">
        <v>99.297429904386291</v>
      </c>
      <c r="U66" s="262">
        <v>86.780948557954517</v>
      </c>
      <c r="V66" s="262">
        <v>93.308263270772429</v>
      </c>
      <c r="W66" s="262">
        <v>93.979561759154663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0.91107142361326887</v>
      </c>
      <c r="F67" s="228">
        <v>0.81553111057814154</v>
      </c>
      <c r="G67" s="228">
        <v>1.0050223167535759</v>
      </c>
      <c r="H67" s="228">
        <v>0.99067309680266402</v>
      </c>
      <c r="I67" s="228">
        <v>1.2904558406203279</v>
      </c>
      <c r="J67" s="228">
        <v>1.8784415951027611</v>
      </c>
      <c r="K67" s="228">
        <v>1.011645020800243</v>
      </c>
      <c r="L67" s="228">
        <v>1.075802389915508</v>
      </c>
      <c r="M67" s="228">
        <v>1.174949546430669</v>
      </c>
      <c r="N67" s="228">
        <v>1.1290345011236911</v>
      </c>
      <c r="O67" s="228">
        <v>0.8620099264850406</v>
      </c>
      <c r="P67" s="228">
        <v>0.59965961354981456</v>
      </c>
      <c r="Q67" s="228">
        <v>0.35068773593940727</v>
      </c>
      <c r="R67" s="228">
        <v>0.69774646573760335</v>
      </c>
      <c r="S67" s="228">
        <v>0.61956239231032129</v>
      </c>
      <c r="T67" s="228">
        <v>0.73800581895038031</v>
      </c>
      <c r="U67" s="228">
        <v>0.49595208114125378</v>
      </c>
      <c r="V67" s="228">
        <v>1.1012185976635089</v>
      </c>
      <c r="W67" s="228">
        <v>1.3024422214585509</v>
      </c>
      <c r="DA67" s="69" t="s">
        <v>1048</v>
      </c>
    </row>
    <row r="68" spans="1:105" ht="12" customHeight="1" x14ac:dyDescent="0.25">
      <c r="A68" s="37" t="s">
        <v>162</v>
      </c>
      <c r="B68" s="228">
        <v>54.450828266356893</v>
      </c>
      <c r="C68" s="228">
        <v>51.711860503396203</v>
      </c>
      <c r="D68" s="228">
        <v>55.006273412594084</v>
      </c>
      <c r="E68" s="228">
        <v>61.5652627269425</v>
      </c>
      <c r="F68" s="228">
        <v>56.793126168089842</v>
      </c>
      <c r="G68" s="228">
        <v>61.878435674499457</v>
      </c>
      <c r="H68" s="228">
        <v>57.357278611259503</v>
      </c>
      <c r="I68" s="228">
        <v>81.741501010116096</v>
      </c>
      <c r="J68" s="228">
        <v>75.883064568591436</v>
      </c>
      <c r="K68" s="228">
        <v>73.453078838158291</v>
      </c>
      <c r="L68" s="228">
        <v>75.446604295230415</v>
      </c>
      <c r="M68" s="228">
        <v>81.013485007559581</v>
      </c>
      <c r="N68" s="228">
        <v>82.249230406275217</v>
      </c>
      <c r="O68" s="228">
        <v>70.997731180679239</v>
      </c>
      <c r="P68" s="228">
        <v>59.020914256845678</v>
      </c>
      <c r="Q68" s="228">
        <v>57.23545177609811</v>
      </c>
      <c r="R68" s="228">
        <v>64.910367190869195</v>
      </c>
      <c r="S68" s="228">
        <v>67.254102875355258</v>
      </c>
      <c r="T68" s="228">
        <v>72.09538159806371</v>
      </c>
      <c r="U68" s="228">
        <v>60.83173331839884</v>
      </c>
      <c r="V68" s="228">
        <v>70.255543550125239</v>
      </c>
      <c r="W68" s="228">
        <v>69.561722389482981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5.8140395478899314E-3</v>
      </c>
      <c r="V69" s="228">
        <v>8.3115084387245311E-2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0.69054885482216044</v>
      </c>
      <c r="U70" s="228">
        <v>0.65097480915075234</v>
      </c>
      <c r="V70" s="228">
        <v>0.67483420360911051</v>
      </c>
      <c r="W70" s="228">
        <v>0.73681539035554766</v>
      </c>
      <c r="DA70" s="69" t="s">
        <v>1051</v>
      </c>
    </row>
    <row r="71" spans="1:105" ht="12" customHeight="1" x14ac:dyDescent="0.25">
      <c r="A71" s="37" t="s">
        <v>38</v>
      </c>
      <c r="B71" s="228">
        <v>34.524346183421969</v>
      </c>
      <c r="C71" s="228">
        <v>38.88629419650281</v>
      </c>
      <c r="D71" s="228">
        <v>38.393585516422569</v>
      </c>
      <c r="E71" s="228">
        <v>37.144381962158917</v>
      </c>
      <c r="F71" s="228">
        <v>39.112807673272492</v>
      </c>
      <c r="G71" s="228">
        <v>39.452347230600679</v>
      </c>
      <c r="H71" s="228">
        <v>41.673440883336383</v>
      </c>
      <c r="I71" s="228">
        <v>35.509727796695408</v>
      </c>
      <c r="J71" s="228">
        <v>27.77014523649915</v>
      </c>
      <c r="K71" s="228">
        <v>22.954305204749311</v>
      </c>
      <c r="L71" s="228">
        <v>27.384198900392331</v>
      </c>
      <c r="M71" s="228">
        <v>32.749187770312531</v>
      </c>
      <c r="N71" s="228">
        <v>29.957427091849791</v>
      </c>
      <c r="O71" s="228">
        <v>26.871461961098969</v>
      </c>
      <c r="P71" s="228">
        <v>23.678548065427339</v>
      </c>
      <c r="Q71" s="228">
        <v>21.807697760529969</v>
      </c>
      <c r="R71" s="228">
        <v>23.061054519250579</v>
      </c>
      <c r="S71" s="228">
        <v>20.41635317433197</v>
      </c>
      <c r="T71" s="228">
        <v>25.773493632550039</v>
      </c>
      <c r="U71" s="228">
        <v>24.79647430971578</v>
      </c>
      <c r="V71" s="228">
        <v>21.193551834987328</v>
      </c>
      <c r="W71" s="228">
        <v>22.378581757857589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1141.7661610908588</v>
      </c>
      <c r="C72" s="263">
        <f t="shared" si="2"/>
        <v>1150.1695351581027</v>
      </c>
      <c r="D72" s="263">
        <f t="shared" si="2"/>
        <v>1195.1151332827246</v>
      </c>
      <c r="E72" s="263">
        <f t="shared" si="2"/>
        <v>1435.4075559188586</v>
      </c>
      <c r="F72" s="263">
        <f t="shared" si="2"/>
        <v>1360.1782061477863</v>
      </c>
      <c r="G72" s="263">
        <f t="shared" si="2"/>
        <v>1454.7535842278016</v>
      </c>
      <c r="H72" s="263">
        <f t="shared" si="2"/>
        <v>1550.6684937471314</v>
      </c>
      <c r="I72" s="263">
        <f t="shared" si="2"/>
        <v>1852.3428498318449</v>
      </c>
      <c r="J72" s="263">
        <f t="shared" si="2"/>
        <v>1646.535489463349</v>
      </c>
      <c r="K72" s="263">
        <f t="shared" si="2"/>
        <v>1553.827335859884</v>
      </c>
      <c r="L72" s="263">
        <f t="shared" si="2"/>
        <v>1600.5654431712551</v>
      </c>
      <c r="M72" s="263">
        <f t="shared" si="2"/>
        <v>1817.704471591388</v>
      </c>
      <c r="N72" s="263">
        <f t="shared" si="2"/>
        <v>1805.8107125808137</v>
      </c>
      <c r="O72" s="263">
        <f t="shared" si="2"/>
        <v>1578.5151739624039</v>
      </c>
      <c r="P72" s="263">
        <f t="shared" si="2"/>
        <v>1338.5106050358654</v>
      </c>
      <c r="Q72" s="263">
        <f t="shared" si="2"/>
        <v>1298.6771125358955</v>
      </c>
      <c r="R72" s="263">
        <f t="shared" si="2"/>
        <v>1461.4174907249012</v>
      </c>
      <c r="S72" s="263">
        <f t="shared" si="2"/>
        <v>1413.021612176392</v>
      </c>
      <c r="T72" s="263">
        <f t="shared" si="2"/>
        <v>1622.9294719911843</v>
      </c>
      <c r="U72" s="263">
        <f t="shared" si="2"/>
        <v>1415.6280373554371</v>
      </c>
      <c r="V72" s="263">
        <f t="shared" si="2"/>
        <v>1495.841411080743</v>
      </c>
      <c r="W72" s="263">
        <f t="shared" si="2"/>
        <v>1512.2838980035408</v>
      </c>
      <c r="DA72" s="70"/>
    </row>
    <row r="73" spans="1:105" ht="12" customHeight="1" x14ac:dyDescent="0.25">
      <c r="A73" s="60" t="s">
        <v>1054</v>
      </c>
      <c r="B73" s="264">
        <v>1140.516256854123</v>
      </c>
      <c r="C73" s="264">
        <v>1148.869486200992</v>
      </c>
      <c r="D73" s="264">
        <v>1193.7936051690569</v>
      </c>
      <c r="E73" s="264">
        <v>1434.1016772071021</v>
      </c>
      <c r="F73" s="264">
        <v>1358.8649928726479</v>
      </c>
      <c r="G73" s="264">
        <v>1453.3809790318189</v>
      </c>
      <c r="H73" s="264">
        <v>1549.3292759264709</v>
      </c>
      <c r="I73" s="264">
        <v>1850.9112258827629</v>
      </c>
      <c r="J73" s="264">
        <v>1645.313505493986</v>
      </c>
      <c r="K73" s="264">
        <v>1552.7500722479199</v>
      </c>
      <c r="L73" s="264">
        <v>1599.3587084015239</v>
      </c>
      <c r="M73" s="264">
        <v>1816.341964454301</v>
      </c>
      <c r="N73" s="264">
        <v>1804.5027765008119</v>
      </c>
      <c r="O73" s="264">
        <v>1577.3648971296391</v>
      </c>
      <c r="P73" s="264">
        <v>1337.5351562048361</v>
      </c>
      <c r="Q73" s="264">
        <v>1297.7700748596189</v>
      </c>
      <c r="R73" s="264">
        <v>1460.4088030022349</v>
      </c>
      <c r="S73" s="264">
        <v>1412.052645208347</v>
      </c>
      <c r="T73" s="264">
        <v>1621.7971033364249</v>
      </c>
      <c r="U73" s="264">
        <v>1414.605611132979</v>
      </c>
      <c r="V73" s="264">
        <v>1494.820443076829</v>
      </c>
      <c r="W73" s="264">
        <v>1511.2347760692321</v>
      </c>
      <c r="DA73" s="72" t="s">
        <v>1055</v>
      </c>
    </row>
    <row r="74" spans="1:105" ht="12" customHeight="1" x14ac:dyDescent="0.25">
      <c r="A74" s="64" t="s">
        <v>30</v>
      </c>
      <c r="B74" s="231">
        <v>62.787282735770333</v>
      </c>
      <c r="C74" s="231">
        <v>110.0336398223658</v>
      </c>
      <c r="D74" s="231">
        <v>105.58319187998541</v>
      </c>
      <c r="E74" s="231">
        <v>88.065389601109075</v>
      </c>
      <c r="F74" s="231">
        <v>48.354485806499923</v>
      </c>
      <c r="G74" s="231">
        <v>26.776146534380342</v>
      </c>
      <c r="H74" s="231">
        <v>31.221109898478119</v>
      </c>
      <c r="I74" s="231">
        <v>52.594749782582163</v>
      </c>
      <c r="J74" s="231">
        <v>52.023105910160318</v>
      </c>
      <c r="K74" s="231">
        <v>40.050775577492097</v>
      </c>
      <c r="L74" s="231">
        <v>75.732571230738287</v>
      </c>
      <c r="M74" s="231">
        <v>60.075074090551297</v>
      </c>
      <c r="N74" s="231">
        <v>57.58505007242308</v>
      </c>
      <c r="O74" s="231">
        <v>57.31336072803397</v>
      </c>
      <c r="P74" s="231">
        <v>61.363376918232852</v>
      </c>
      <c r="Q74" s="231">
        <v>105.13921828623749</v>
      </c>
      <c r="R74" s="231">
        <v>102.7076355114727</v>
      </c>
      <c r="S74" s="231">
        <v>98.792807789320207</v>
      </c>
      <c r="T74" s="231">
        <v>51.120321490893303</v>
      </c>
      <c r="U74" s="231">
        <v>43.274175541319337</v>
      </c>
      <c r="V74" s="231">
        <v>65.46754256881546</v>
      </c>
      <c r="W74" s="231">
        <v>19.4723652775291</v>
      </c>
      <c r="DA74" s="73" t="s">
        <v>1056</v>
      </c>
    </row>
    <row r="75" spans="1:105" ht="12" customHeight="1" x14ac:dyDescent="0.25">
      <c r="A75" s="64" t="s">
        <v>32</v>
      </c>
      <c r="B75" s="231">
        <v>24.865159739985181</v>
      </c>
      <c r="C75" s="231">
        <v>5.4468070034608607</v>
      </c>
      <c r="D75" s="231">
        <v>0.73382973805540375</v>
      </c>
      <c r="E75" s="231">
        <v>142.62002958668751</v>
      </c>
      <c r="F75" s="231">
        <v>117.33255024187309</v>
      </c>
      <c r="G75" s="231">
        <v>115.1825741567705</v>
      </c>
      <c r="H75" s="231">
        <v>115.4766168015713</v>
      </c>
      <c r="I75" s="231">
        <v>116.4428938674816</v>
      </c>
      <c r="J75" s="231">
        <v>105.48578414944861</v>
      </c>
      <c r="K75" s="231">
        <v>78.385167059313346</v>
      </c>
      <c r="L75" s="231">
        <v>82.936067483319505</v>
      </c>
      <c r="M75" s="231">
        <v>89.257362891632297</v>
      </c>
      <c r="N75" s="231">
        <v>82.28394401434646</v>
      </c>
      <c r="O75" s="231">
        <v>72.639926662666454</v>
      </c>
      <c r="P75" s="231">
        <v>61.839460003790357</v>
      </c>
      <c r="Q75" s="231">
        <v>65.446161297612448</v>
      </c>
      <c r="R75" s="231">
        <v>91.068432647562091</v>
      </c>
      <c r="S75" s="231">
        <v>60.260174182700723</v>
      </c>
      <c r="T75" s="231">
        <v>69.95994770153267</v>
      </c>
      <c r="U75" s="231">
        <v>73.540076523250548</v>
      </c>
      <c r="V75" s="231">
        <v>64.424483247689636</v>
      </c>
      <c r="W75" s="231">
        <v>66.638219472183238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2.5632451600071762</v>
      </c>
      <c r="J76" s="231">
        <v>0</v>
      </c>
      <c r="K76" s="231">
        <v>0</v>
      </c>
      <c r="L76" s="231">
        <v>0</v>
      </c>
      <c r="M76" s="231">
        <v>0.53081476442923348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10.36240282249392</v>
      </c>
      <c r="F77" s="231">
        <v>10.127374600096701</v>
      </c>
      <c r="G77" s="231">
        <v>12.1707236411886</v>
      </c>
      <c r="H77" s="231">
        <v>9.6887082471851951</v>
      </c>
      <c r="I77" s="231">
        <v>12.20027358581847</v>
      </c>
      <c r="J77" s="231">
        <v>17.52072625306004</v>
      </c>
      <c r="K77" s="231">
        <v>8.8006336688317948</v>
      </c>
      <c r="L77" s="231">
        <v>10.25492510036996</v>
      </c>
      <c r="M77" s="231">
        <v>10.66924881363706</v>
      </c>
      <c r="N77" s="231">
        <v>9.9757691851130854</v>
      </c>
      <c r="O77" s="231">
        <v>7.4456328435769139</v>
      </c>
      <c r="P77" s="231">
        <v>5.246055743947049</v>
      </c>
      <c r="Q77" s="231">
        <v>2.8107177248736619</v>
      </c>
      <c r="R77" s="231">
        <v>5.7126377051903594</v>
      </c>
      <c r="S77" s="231">
        <v>5.4794844824842421</v>
      </c>
      <c r="T77" s="231">
        <v>6.559979614003578</v>
      </c>
      <c r="U77" s="231">
        <v>4.5180776725748384</v>
      </c>
      <c r="V77" s="231">
        <v>10.17872342045875</v>
      </c>
      <c r="W77" s="231">
        <v>12.339065900268389</v>
      </c>
      <c r="DA77" s="73" t="s">
        <v>1059</v>
      </c>
    </row>
    <row r="78" spans="1:105" ht="12" customHeight="1" x14ac:dyDescent="0.25">
      <c r="A78" s="64" t="s">
        <v>70</v>
      </c>
      <c r="B78" s="231">
        <v>55.000446712451129</v>
      </c>
      <c r="C78" s="231">
        <v>77.61854775991786</v>
      </c>
      <c r="D78" s="231">
        <v>88.426054098919749</v>
      </c>
      <c r="E78" s="231">
        <v>205.11949232779011</v>
      </c>
      <c r="F78" s="231">
        <v>191.42787625513211</v>
      </c>
      <c r="G78" s="231">
        <v>199.27338103145669</v>
      </c>
      <c r="H78" s="231">
        <v>178.7950146003474</v>
      </c>
      <c r="I78" s="231">
        <v>187.24545022016679</v>
      </c>
      <c r="J78" s="231">
        <v>169.84650332330651</v>
      </c>
      <c r="K78" s="231">
        <v>171.4454911862631</v>
      </c>
      <c r="L78" s="231">
        <v>161.276285950637</v>
      </c>
      <c r="M78" s="231">
        <v>175.25631506506801</v>
      </c>
      <c r="N78" s="231">
        <v>173.29631215690981</v>
      </c>
      <c r="O78" s="231">
        <v>158.35413030512629</v>
      </c>
      <c r="P78" s="231">
        <v>137.33763949888129</v>
      </c>
      <c r="Q78" s="231">
        <v>137.25687037913701</v>
      </c>
      <c r="R78" s="231">
        <v>78.059139990097435</v>
      </c>
      <c r="S78" s="231">
        <v>77.410172393573788</v>
      </c>
      <c r="T78" s="231">
        <v>77.625445789334918</v>
      </c>
      <c r="U78" s="231">
        <v>62.43149719873044</v>
      </c>
      <c r="V78" s="231">
        <v>49.595790042904348</v>
      </c>
      <c r="W78" s="231">
        <v>58.445182751991872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2.0642936389795161</v>
      </c>
      <c r="D79" s="231">
        <v>6.5555545548675234</v>
      </c>
      <c r="E79" s="231">
        <v>0</v>
      </c>
      <c r="F79" s="231">
        <v>1.3829212325135221</v>
      </c>
      <c r="G79" s="231">
        <v>2.0552439609997291</v>
      </c>
      <c r="H79" s="231">
        <v>0.68426118286749216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1.511334363516504</v>
      </c>
      <c r="O79" s="231">
        <v>1.131555489441576</v>
      </c>
      <c r="P79" s="231">
        <v>1.144993486821408</v>
      </c>
      <c r="Q79" s="231">
        <v>2.7573163375619751</v>
      </c>
      <c r="R79" s="231">
        <v>3.027729708802064</v>
      </c>
      <c r="S79" s="231">
        <v>2.7663719267234779</v>
      </c>
      <c r="T79" s="231">
        <v>3.5717848797789942</v>
      </c>
      <c r="U79" s="231">
        <v>2.771220776463327</v>
      </c>
      <c r="V79" s="231">
        <v>2.8205835894369842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895.71313219097408</v>
      </c>
      <c r="C80" s="231">
        <v>851.32751177275384</v>
      </c>
      <c r="D80" s="231">
        <v>891.26353611853494</v>
      </c>
      <c r="E80" s="231">
        <v>700.23494943910271</v>
      </c>
      <c r="F80" s="231">
        <v>705.2646501824529</v>
      </c>
      <c r="G80" s="231">
        <v>749.34190752706866</v>
      </c>
      <c r="H80" s="231">
        <v>560.94986339141929</v>
      </c>
      <c r="I80" s="231">
        <v>772.80341120350261</v>
      </c>
      <c r="J80" s="231">
        <v>707.78160205552649</v>
      </c>
      <c r="K80" s="231">
        <v>638.9925570840079</v>
      </c>
      <c r="L80" s="231">
        <v>719.18345169841405</v>
      </c>
      <c r="M80" s="231">
        <v>735.65118726271419</v>
      </c>
      <c r="N80" s="231">
        <v>726.72654145605816</v>
      </c>
      <c r="O80" s="231">
        <v>613.24472358902005</v>
      </c>
      <c r="P80" s="231">
        <v>516.33793447790731</v>
      </c>
      <c r="Q80" s="231">
        <v>458.73488665719032</v>
      </c>
      <c r="R80" s="231">
        <v>531.4386088366922</v>
      </c>
      <c r="S80" s="231">
        <v>594.80339294759483</v>
      </c>
      <c r="T80" s="231">
        <v>640.84079204110583</v>
      </c>
      <c r="U80" s="231">
        <v>554.17147450502534</v>
      </c>
      <c r="V80" s="231">
        <v>649.382191753749</v>
      </c>
      <c r="W80" s="231">
        <v>659.01324646770274</v>
      </c>
      <c r="DA80" s="73" t="s">
        <v>1062</v>
      </c>
    </row>
    <row r="81" spans="1:105" ht="12" customHeight="1" x14ac:dyDescent="0.25">
      <c r="A81" s="64" t="s">
        <v>36</v>
      </c>
      <c r="B81" s="231">
        <v>28.623996874705028</v>
      </c>
      <c r="C81" s="231">
        <v>26.006027620160399</v>
      </c>
      <c r="D81" s="231">
        <v>25.217058271358429</v>
      </c>
      <c r="E81" s="231">
        <v>0</v>
      </c>
      <c r="F81" s="231">
        <v>0</v>
      </c>
      <c r="G81" s="231">
        <v>2.6173782980779249E-2</v>
      </c>
      <c r="H81" s="231">
        <v>2.6142782259780409E-2</v>
      </c>
      <c r="I81" s="231">
        <v>4.7456377688877183</v>
      </c>
      <c r="J81" s="231">
        <v>0</v>
      </c>
      <c r="K81" s="231">
        <v>0</v>
      </c>
      <c r="L81" s="231">
        <v>22.309560826301581</v>
      </c>
      <c r="M81" s="231">
        <v>48.206520613461748</v>
      </c>
      <c r="N81" s="231">
        <v>23.9792215585855</v>
      </c>
      <c r="O81" s="231">
        <v>21.751121556708672</v>
      </c>
      <c r="P81" s="231">
        <v>14.460109244596509</v>
      </c>
      <c r="Q81" s="231">
        <v>12.08910881749828</v>
      </c>
      <c r="R81" s="231">
        <v>10.47405246138714</v>
      </c>
      <c r="S81" s="231">
        <v>6.1556905874540551</v>
      </c>
      <c r="T81" s="231">
        <v>13.56720162928552</v>
      </c>
      <c r="U81" s="231">
        <v>9.7685776584773727</v>
      </c>
      <c r="V81" s="231">
        <v>9.2453531572163605</v>
      </c>
      <c r="W81" s="231">
        <v>10.1357996147403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2.1856009155129081</v>
      </c>
      <c r="F82" s="231">
        <v>3.0307077564838418</v>
      </c>
      <c r="G82" s="231">
        <v>6.4126030040738948</v>
      </c>
      <c r="H82" s="231">
        <v>5.8313044397375764</v>
      </c>
      <c r="I82" s="231">
        <v>36.11884740300858</v>
      </c>
      <c r="J82" s="231">
        <v>31.61542736141115</v>
      </c>
      <c r="K82" s="231">
        <v>27.851476581226891</v>
      </c>
      <c r="L82" s="231">
        <v>51.971826501957842</v>
      </c>
      <c r="M82" s="231">
        <v>58.476331168614827</v>
      </c>
      <c r="N82" s="231">
        <v>64.04496205369098</v>
      </c>
      <c r="O82" s="231">
        <v>53.307529823063781</v>
      </c>
      <c r="P82" s="231">
        <v>47.024874452156681</v>
      </c>
      <c r="Q82" s="231">
        <v>48.32003869433732</v>
      </c>
      <c r="R82" s="231">
        <v>90.873938860392883</v>
      </c>
      <c r="S82" s="231">
        <v>62.73667486849709</v>
      </c>
      <c r="T82" s="231">
        <v>64.583585482211831</v>
      </c>
      <c r="U82" s="231">
        <v>56.931436867268417</v>
      </c>
      <c r="V82" s="231">
        <v>59.449807534310317</v>
      </c>
      <c r="W82" s="231">
        <v>71.407668323630375</v>
      </c>
      <c r="DA82" s="73" t="s">
        <v>1064</v>
      </c>
    </row>
    <row r="83" spans="1:105" ht="12" customHeight="1" x14ac:dyDescent="0.25">
      <c r="A83" s="64" t="s">
        <v>79</v>
      </c>
      <c r="B83" s="231">
        <v>73.526238600237875</v>
      </c>
      <c r="C83" s="231">
        <v>76.372658583353271</v>
      </c>
      <c r="D83" s="231">
        <v>76.014380507336043</v>
      </c>
      <c r="E83" s="231">
        <v>285.51381251440603</v>
      </c>
      <c r="F83" s="231">
        <v>281.9444267975959</v>
      </c>
      <c r="G83" s="231">
        <v>342.14222539289949</v>
      </c>
      <c r="H83" s="231">
        <v>646.6562545826049</v>
      </c>
      <c r="I83" s="231">
        <v>666.19671689130746</v>
      </c>
      <c r="J83" s="231">
        <v>561.04035644107307</v>
      </c>
      <c r="K83" s="231">
        <v>587.22397109078497</v>
      </c>
      <c r="L83" s="231">
        <v>475.69401960978621</v>
      </c>
      <c r="M83" s="231">
        <v>638.2191097841918</v>
      </c>
      <c r="N83" s="231">
        <v>665.09964164016844</v>
      </c>
      <c r="O83" s="231">
        <v>592.17691613200179</v>
      </c>
      <c r="P83" s="231">
        <v>492.78071237850293</v>
      </c>
      <c r="Q83" s="231">
        <v>465.21575666517072</v>
      </c>
      <c r="R83" s="231">
        <v>547.04662728063818</v>
      </c>
      <c r="S83" s="231">
        <v>503.64787602999849</v>
      </c>
      <c r="T83" s="231">
        <v>693.96804470827874</v>
      </c>
      <c r="U83" s="231">
        <v>607.19907438986888</v>
      </c>
      <c r="V83" s="231">
        <v>584.25596776224779</v>
      </c>
      <c r="W83" s="231">
        <v>613.78322826118574</v>
      </c>
      <c r="DA83" s="73" t="s">
        <v>1065</v>
      </c>
    </row>
    <row r="84" spans="1:105" ht="12" customHeight="1" x14ac:dyDescent="0.25">
      <c r="A84" s="60" t="s">
        <v>1066</v>
      </c>
      <c r="B84" s="264">
        <v>1.2499042367357811</v>
      </c>
      <c r="C84" s="264">
        <v>1.3000489571106719</v>
      </c>
      <c r="D84" s="264">
        <v>1.3215281136676971</v>
      </c>
      <c r="E84" s="264">
        <v>1.3058787117565429</v>
      </c>
      <c r="F84" s="264">
        <v>1.313213275138529</v>
      </c>
      <c r="G84" s="264">
        <v>1.3726051959826451</v>
      </c>
      <c r="H84" s="264">
        <v>1.3392178206605441</v>
      </c>
      <c r="I84" s="264">
        <v>1.431623949081948</v>
      </c>
      <c r="J84" s="264">
        <v>1.2219839693630801</v>
      </c>
      <c r="K84" s="264">
        <v>1.0772636119641039</v>
      </c>
      <c r="L84" s="264">
        <v>1.206734769731113</v>
      </c>
      <c r="M84" s="264">
        <v>1.362507137086975</v>
      </c>
      <c r="N84" s="264">
        <v>1.3079360800017259</v>
      </c>
      <c r="O84" s="264">
        <v>1.150276832764707</v>
      </c>
      <c r="P84" s="264">
        <v>0.97544883102932156</v>
      </c>
      <c r="Q84" s="264">
        <v>0.90703767627646137</v>
      </c>
      <c r="R84" s="264">
        <v>1.008687722666419</v>
      </c>
      <c r="S84" s="264">
        <v>0.96896696804498672</v>
      </c>
      <c r="T84" s="264">
        <v>1.1323686547594181</v>
      </c>
      <c r="U84" s="264">
        <v>1.022426222458114</v>
      </c>
      <c r="V84" s="264">
        <v>1.02096800391416</v>
      </c>
      <c r="W84" s="264">
        <v>1.0491219343085849</v>
      </c>
      <c r="DA84" s="72" t="s">
        <v>1067</v>
      </c>
    </row>
    <row r="85" spans="1:105" ht="12" customHeight="1" x14ac:dyDescent="0.25">
      <c r="A85" s="57" t="s">
        <v>1012</v>
      </c>
      <c r="B85" s="263">
        <v>593.29442595488638</v>
      </c>
      <c r="C85" s="263">
        <v>600.61134425795672</v>
      </c>
      <c r="D85" s="263">
        <v>624.01259258904565</v>
      </c>
      <c r="E85" s="263">
        <v>705.48080471100377</v>
      </c>
      <c r="F85" s="263">
        <v>670.44316527549097</v>
      </c>
      <c r="G85" s="263">
        <v>711.27481635159859</v>
      </c>
      <c r="H85" s="263">
        <v>707.21975884612459</v>
      </c>
      <c r="I85" s="263">
        <v>860.35893153752909</v>
      </c>
      <c r="J85" s="263">
        <v>770.5938682138634</v>
      </c>
      <c r="K85" s="263">
        <v>719.72188968580031</v>
      </c>
      <c r="L85" s="263">
        <v>757.8635186439991</v>
      </c>
      <c r="M85" s="263">
        <v>838.50628268976561</v>
      </c>
      <c r="N85" s="263">
        <v>830.87033615887253</v>
      </c>
      <c r="O85" s="263">
        <v>724.39519410640764</v>
      </c>
      <c r="P85" s="263">
        <v>615.71625742007723</v>
      </c>
      <c r="Q85" s="263">
        <v>598.28444457604985</v>
      </c>
      <c r="R85" s="263">
        <v>656.79106631448224</v>
      </c>
      <c r="S85" s="263">
        <v>652.5232809529416</v>
      </c>
      <c r="T85" s="263">
        <v>724.57526432097313</v>
      </c>
      <c r="U85" s="263">
        <v>629.52495275579281</v>
      </c>
      <c r="V85" s="263">
        <v>680.57747774866175</v>
      </c>
      <c r="W85" s="263">
        <v>680.51114627402205</v>
      </c>
      <c r="DA85" s="70" t="s">
        <v>1068</v>
      </c>
    </row>
    <row r="86" spans="1:105" ht="12" customHeight="1" x14ac:dyDescent="0.25">
      <c r="A86" s="60" t="s">
        <v>1014</v>
      </c>
      <c r="B86" s="264">
        <v>561.81278168821223</v>
      </c>
      <c r="C86" s="264">
        <v>565.75178184101776</v>
      </c>
      <c r="D86" s="264">
        <v>590.18273445313253</v>
      </c>
      <c r="E86" s="264">
        <v>676.98753116515104</v>
      </c>
      <c r="F86" s="264">
        <v>638.00070196968761</v>
      </c>
      <c r="G86" s="264">
        <v>678.45254886480745</v>
      </c>
      <c r="H86" s="264">
        <v>672.12932503720253</v>
      </c>
      <c r="I86" s="264">
        <v>833.13525946352809</v>
      </c>
      <c r="J86" s="264">
        <v>750.08166611812328</v>
      </c>
      <c r="K86" s="264">
        <v>703.37638822071756</v>
      </c>
      <c r="L86" s="264">
        <v>737.93209676476613</v>
      </c>
      <c r="M86" s="264">
        <v>813.86434100850101</v>
      </c>
      <c r="N86" s="264">
        <v>808.74614600695475</v>
      </c>
      <c r="O86" s="264">
        <v>704.83487685193006</v>
      </c>
      <c r="P86" s="264">
        <v>598.50369106419862</v>
      </c>
      <c r="Q86" s="264">
        <v>583.78919041997642</v>
      </c>
      <c r="R86" s="264">
        <v>639.96058370662786</v>
      </c>
      <c r="S86" s="264">
        <v>637.69428329291713</v>
      </c>
      <c r="T86" s="264">
        <v>703.80116277229399</v>
      </c>
      <c r="U86" s="264">
        <v>608.82497549898608</v>
      </c>
      <c r="V86" s="264">
        <v>663.79084105875472</v>
      </c>
      <c r="W86" s="264">
        <v>661.78556098017702</v>
      </c>
      <c r="DA86" s="72" t="s">
        <v>1069</v>
      </c>
    </row>
    <row r="87" spans="1:105" ht="12" customHeight="1" x14ac:dyDescent="0.25">
      <c r="A87" s="59" t="s">
        <v>30</v>
      </c>
      <c r="B87" s="232">
        <v>34.804803136896709</v>
      </c>
      <c r="C87" s="232">
        <v>59.916211866892027</v>
      </c>
      <c r="D87" s="232">
        <v>57.417248385784042</v>
      </c>
      <c r="E87" s="232">
        <v>59.394526677623588</v>
      </c>
      <c r="F87" s="232">
        <v>32.297972299965849</v>
      </c>
      <c r="G87" s="232">
        <v>18.395140705182989</v>
      </c>
      <c r="H87" s="232">
        <v>26.8808009825668</v>
      </c>
      <c r="I87" s="232">
        <v>42.649636379859281</v>
      </c>
      <c r="J87" s="232">
        <v>41.197987832066786</v>
      </c>
      <c r="K87" s="232">
        <v>32.783795523979038</v>
      </c>
      <c r="L87" s="232">
        <v>57.825707515898372</v>
      </c>
      <c r="M87" s="232">
        <v>49.779907111698343</v>
      </c>
      <c r="N87" s="232">
        <v>48.131948295000392</v>
      </c>
      <c r="O87" s="232">
        <v>48.300444209520052</v>
      </c>
      <c r="P87" s="232">
        <v>50.988438247659452</v>
      </c>
      <c r="Q87" s="232">
        <v>87.193498738503422</v>
      </c>
      <c r="R87" s="232">
        <v>91.554796445925305</v>
      </c>
      <c r="S87" s="232">
        <v>81.134264249673734</v>
      </c>
      <c r="T87" s="232">
        <v>46.355346447768738</v>
      </c>
      <c r="U87" s="232">
        <v>39.654708335611737</v>
      </c>
      <c r="V87" s="232">
        <v>56.10043226508111</v>
      </c>
      <c r="W87" s="232">
        <v>17.198783589085149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2.0785624891962962</v>
      </c>
      <c r="J88" s="297">
        <v>0</v>
      </c>
      <c r="K88" s="297">
        <v>0</v>
      </c>
      <c r="L88" s="297">
        <v>0</v>
      </c>
      <c r="M88" s="297">
        <v>0.43984814112715759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6.988784284866731</v>
      </c>
      <c r="F89" s="297">
        <v>6.7644947278362384</v>
      </c>
      <c r="G89" s="297">
        <v>8.3612544312938599</v>
      </c>
      <c r="H89" s="297">
        <v>8.341799475342615</v>
      </c>
      <c r="I89" s="297">
        <v>9.8933303099823888</v>
      </c>
      <c r="J89" s="297">
        <v>13.87496294875325</v>
      </c>
      <c r="K89" s="297">
        <v>7.2038099267812834</v>
      </c>
      <c r="L89" s="297">
        <v>7.8301619740959278</v>
      </c>
      <c r="M89" s="297">
        <v>8.8408416125113849</v>
      </c>
      <c r="N89" s="297">
        <v>8.3381573171655834</v>
      </c>
      <c r="O89" s="297">
        <v>6.2747563429804316</v>
      </c>
      <c r="P89" s="297">
        <v>4.3590852195186898</v>
      </c>
      <c r="Q89" s="297">
        <v>2.330969512545261</v>
      </c>
      <c r="R89" s="297">
        <v>5.0923125594649576</v>
      </c>
      <c r="S89" s="297">
        <v>4.5000638396869501</v>
      </c>
      <c r="T89" s="297">
        <v>5.9485175137563919</v>
      </c>
      <c r="U89" s="297">
        <v>4.1401840728894994</v>
      </c>
      <c r="V89" s="297">
        <v>8.7223494481132935</v>
      </c>
      <c r="W89" s="297">
        <v>10.898363967888001</v>
      </c>
      <c r="DA89" s="122" t="s">
        <v>1072</v>
      </c>
    </row>
    <row r="90" spans="1:105" ht="12" customHeight="1" x14ac:dyDescent="0.25">
      <c r="A90" s="59" t="s">
        <v>70</v>
      </c>
      <c r="B90" s="297">
        <v>30.488335166918471</v>
      </c>
      <c r="C90" s="297">
        <v>42.265341398244082</v>
      </c>
      <c r="D90" s="297">
        <v>48.0870167075797</v>
      </c>
      <c r="E90" s="297">
        <v>138.3401040334478</v>
      </c>
      <c r="F90" s="297">
        <v>127.8626406962733</v>
      </c>
      <c r="G90" s="297">
        <v>136.90027719875641</v>
      </c>
      <c r="H90" s="297">
        <v>153.93921675991871</v>
      </c>
      <c r="I90" s="297">
        <v>151.8393071301933</v>
      </c>
      <c r="J90" s="297">
        <v>134.50435253359339</v>
      </c>
      <c r="K90" s="297">
        <v>140.33770496362879</v>
      </c>
      <c r="L90" s="297">
        <v>123.1427269545382</v>
      </c>
      <c r="M90" s="297">
        <v>145.22234415437509</v>
      </c>
      <c r="N90" s="297">
        <v>144.84817024488609</v>
      </c>
      <c r="O90" s="297">
        <v>133.45186425978741</v>
      </c>
      <c r="P90" s="297">
        <v>114.117444351198</v>
      </c>
      <c r="Q90" s="297">
        <v>113.8291395858778</v>
      </c>
      <c r="R90" s="297">
        <v>69.582837117684988</v>
      </c>
      <c r="S90" s="297">
        <v>63.573629732102503</v>
      </c>
      <c r="T90" s="297">
        <v>70.389902249893538</v>
      </c>
      <c r="U90" s="297">
        <v>57.209704896800382</v>
      </c>
      <c r="V90" s="297">
        <v>42.499613560574851</v>
      </c>
      <c r="W90" s="297">
        <v>51.621158274799562</v>
      </c>
      <c r="DA90" s="122" t="s">
        <v>1073</v>
      </c>
    </row>
    <row r="91" spans="1:105" ht="12" customHeight="1" x14ac:dyDescent="0.25">
      <c r="A91" s="59" t="s">
        <v>162</v>
      </c>
      <c r="B91" s="297">
        <v>496.519643384397</v>
      </c>
      <c r="C91" s="297">
        <v>463.57022857588157</v>
      </c>
      <c r="D91" s="297">
        <v>484.67846935976883</v>
      </c>
      <c r="E91" s="297">
        <v>472.26411616921303</v>
      </c>
      <c r="F91" s="297">
        <v>471.07559424561219</v>
      </c>
      <c r="G91" s="297">
        <v>514.79587652957423</v>
      </c>
      <c r="H91" s="297">
        <v>482.96750781937442</v>
      </c>
      <c r="I91" s="297">
        <v>626.67442315429685</v>
      </c>
      <c r="J91" s="297">
        <v>560.5043628037098</v>
      </c>
      <c r="K91" s="297">
        <v>523.05107780632841</v>
      </c>
      <c r="L91" s="297">
        <v>549.13350032023357</v>
      </c>
      <c r="M91" s="297">
        <v>609.58139998878914</v>
      </c>
      <c r="N91" s="297">
        <v>607.42787014990267</v>
      </c>
      <c r="O91" s="297">
        <v>516.80781203964216</v>
      </c>
      <c r="P91" s="297">
        <v>429.0387232458225</v>
      </c>
      <c r="Q91" s="297">
        <v>380.43558258304989</v>
      </c>
      <c r="R91" s="297">
        <v>473.73063758355272</v>
      </c>
      <c r="S91" s="297">
        <v>488.48632547145399</v>
      </c>
      <c r="T91" s="297">
        <v>581.10739656087537</v>
      </c>
      <c r="U91" s="297">
        <v>507.82037819368452</v>
      </c>
      <c r="V91" s="297">
        <v>556.46844578498553</v>
      </c>
      <c r="W91" s="297">
        <v>582.06725514840434</v>
      </c>
      <c r="DA91" s="122" t="s">
        <v>1074</v>
      </c>
    </row>
    <row r="92" spans="1:105" ht="12" customHeight="1" x14ac:dyDescent="0.25">
      <c r="A92" s="60" t="s">
        <v>1021</v>
      </c>
      <c r="B92" s="264">
        <v>31.48164426667417</v>
      </c>
      <c r="C92" s="264">
        <v>34.859562416938928</v>
      </c>
      <c r="D92" s="264">
        <v>33.829858135913113</v>
      </c>
      <c r="E92" s="264">
        <v>28.493273545852759</v>
      </c>
      <c r="F92" s="264">
        <v>32.442463305803393</v>
      </c>
      <c r="G92" s="264">
        <v>32.822267486791112</v>
      </c>
      <c r="H92" s="264">
        <v>35.090433808922043</v>
      </c>
      <c r="I92" s="264">
        <v>27.223672074000969</v>
      </c>
      <c r="J92" s="264">
        <v>20.512202095740111</v>
      </c>
      <c r="K92" s="264">
        <v>16.34550146508272</v>
      </c>
      <c r="L92" s="264">
        <v>19.931421879233021</v>
      </c>
      <c r="M92" s="264">
        <v>24.641941681264569</v>
      </c>
      <c r="N92" s="264">
        <v>22.12419015191778</v>
      </c>
      <c r="O92" s="264">
        <v>19.560317254477621</v>
      </c>
      <c r="P92" s="264">
        <v>17.212566355878629</v>
      </c>
      <c r="Q92" s="264">
        <v>14.49525415607347</v>
      </c>
      <c r="R92" s="264">
        <v>16.830482607854361</v>
      </c>
      <c r="S92" s="264">
        <v>14.82899766002447</v>
      </c>
      <c r="T92" s="264">
        <v>20.774101548679099</v>
      </c>
      <c r="U92" s="264">
        <v>20.69997725680668</v>
      </c>
      <c r="V92" s="264">
        <v>16.78663668990702</v>
      </c>
      <c r="W92" s="264">
        <v>18.725585293845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120.45630164002876</v>
      </c>
      <c r="C93" s="263">
        <f t="shared" si="3"/>
        <v>122.38042958629629</v>
      </c>
      <c r="D93" s="263">
        <f t="shared" si="3"/>
        <v>126.37107446578311</v>
      </c>
      <c r="E93" s="263">
        <f t="shared" si="3"/>
        <v>138.19781735358481</v>
      </c>
      <c r="F93" s="263">
        <f t="shared" si="3"/>
        <v>133.46497651921754</v>
      </c>
      <c r="G93" s="263">
        <f t="shared" si="3"/>
        <v>141.53558406517493</v>
      </c>
      <c r="H93" s="263">
        <f t="shared" si="3"/>
        <v>141.14313582439291</v>
      </c>
      <c r="I93" s="263">
        <f t="shared" si="3"/>
        <v>167.55360322321937</v>
      </c>
      <c r="J93" s="263">
        <f t="shared" si="3"/>
        <v>148.98690522882799</v>
      </c>
      <c r="K93" s="263">
        <f t="shared" si="3"/>
        <v>138.38476808784364</v>
      </c>
      <c r="L93" s="263">
        <f t="shared" si="3"/>
        <v>146.36748506558359</v>
      </c>
      <c r="M93" s="263">
        <f t="shared" si="3"/>
        <v>162.94198715031951</v>
      </c>
      <c r="N93" s="263">
        <f t="shared" si="3"/>
        <v>160.96683557896756</v>
      </c>
      <c r="O93" s="263">
        <f t="shared" si="3"/>
        <v>140.36258944680824</v>
      </c>
      <c r="P93" s="263">
        <f t="shared" si="3"/>
        <v>118.58754924912226</v>
      </c>
      <c r="Q93" s="263">
        <f t="shared" si="3"/>
        <v>113.5645478515678</v>
      </c>
      <c r="R93" s="263">
        <f t="shared" si="3"/>
        <v>127.02331934680026</v>
      </c>
      <c r="S93" s="263">
        <f t="shared" si="3"/>
        <v>125.57115106371842</v>
      </c>
      <c r="T93" s="263">
        <f t="shared" si="3"/>
        <v>141.60404197479033</v>
      </c>
      <c r="U93" s="263">
        <f t="shared" si="3"/>
        <v>123.69362980543008</v>
      </c>
      <c r="V93" s="263">
        <f t="shared" si="3"/>
        <v>132.2975446833974</v>
      </c>
      <c r="W93" s="263">
        <f t="shared" si="3"/>
        <v>133.35880255848892</v>
      </c>
      <c r="DA93" s="70"/>
    </row>
    <row r="94" spans="1:105" ht="12" customHeight="1" x14ac:dyDescent="0.25">
      <c r="A94" s="60" t="s">
        <v>1024</v>
      </c>
      <c r="B94" s="264">
        <v>58.407305713133503</v>
      </c>
      <c r="C94" s="264">
        <v>55.469320515055138</v>
      </c>
      <c r="D94" s="264">
        <v>59.003110322467563</v>
      </c>
      <c r="E94" s="264">
        <v>66.575210180258452</v>
      </c>
      <c r="F94" s="264">
        <v>61.384691380587128</v>
      </c>
      <c r="G94" s="264">
        <v>66.96300051103789</v>
      </c>
      <c r="H94" s="264">
        <v>62.065754090490657</v>
      </c>
      <c r="I94" s="264">
        <v>88.50699538152692</v>
      </c>
      <c r="J94" s="264">
        <v>82.651509539202223</v>
      </c>
      <c r="K94" s="264">
        <v>79.486890906855876</v>
      </c>
      <c r="L94" s="264">
        <v>81.651021921318161</v>
      </c>
      <c r="M94" s="264">
        <v>87.664544049946883</v>
      </c>
      <c r="N94" s="264">
        <v>88.978498124595433</v>
      </c>
      <c r="O94" s="264">
        <v>76.725408071966186</v>
      </c>
      <c r="P94" s="264">
        <v>63.695956748152483</v>
      </c>
      <c r="Q94" s="264">
        <v>61.620723740391163</v>
      </c>
      <c r="R94" s="264">
        <v>70.089625587899292</v>
      </c>
      <c r="S94" s="264">
        <v>72.569321599491971</v>
      </c>
      <c r="T94" s="264">
        <v>78.108459529931679</v>
      </c>
      <c r="U94" s="264">
        <v>65.831287272676775</v>
      </c>
      <c r="V94" s="264">
        <v>76.448455268215156</v>
      </c>
      <c r="W94" s="264">
        <v>75.819613344118878</v>
      </c>
      <c r="DA94" s="72" t="s">
        <v>1076</v>
      </c>
    </row>
    <row r="95" spans="1:105" ht="12" customHeight="1" x14ac:dyDescent="0.25">
      <c r="A95" s="60" t="s">
        <v>1026</v>
      </c>
      <c r="B95" s="264">
        <v>25.016059858095652</v>
      </c>
      <c r="C95" s="264">
        <v>25.199279416864631</v>
      </c>
      <c r="D95" s="264">
        <v>26.184644108006509</v>
      </c>
      <c r="E95" s="264">
        <v>31.45555636231223</v>
      </c>
      <c r="F95" s="264">
        <v>29.805316492845741</v>
      </c>
      <c r="G95" s="264">
        <v>31.878428167576711</v>
      </c>
      <c r="H95" s="264">
        <v>33.982956116191438</v>
      </c>
      <c r="I95" s="264">
        <v>40.597848334420263</v>
      </c>
      <c r="J95" s="264">
        <v>36.088272211305437</v>
      </c>
      <c r="K95" s="264">
        <v>34.057987791562532</v>
      </c>
      <c r="L95" s="264">
        <v>35.080300647618458</v>
      </c>
      <c r="M95" s="264">
        <v>39.8396068731982</v>
      </c>
      <c r="N95" s="264">
        <v>39.579926370850409</v>
      </c>
      <c r="O95" s="264">
        <v>34.597888848594458</v>
      </c>
      <c r="P95" s="264">
        <v>29.33746829897855</v>
      </c>
      <c r="Q95" s="264">
        <v>28.46526183176179</v>
      </c>
      <c r="R95" s="264">
        <v>32.03257631238354</v>
      </c>
      <c r="S95" s="264">
        <v>30.97193335301348</v>
      </c>
      <c r="T95" s="264">
        <v>35.572463935460888</v>
      </c>
      <c r="U95" s="264">
        <v>31.027930054509351</v>
      </c>
      <c r="V95" s="264">
        <v>32.787360510107952</v>
      </c>
      <c r="W95" s="264">
        <v>33.147392148588303</v>
      </c>
      <c r="DA95" s="72" t="s">
        <v>1077</v>
      </c>
    </row>
    <row r="96" spans="1:105" ht="12" customHeight="1" x14ac:dyDescent="0.25">
      <c r="A96" s="64" t="s">
        <v>30</v>
      </c>
      <c r="B96" s="231">
        <v>1.37717495371581</v>
      </c>
      <c r="C96" s="231">
        <v>2.4134755674530548</v>
      </c>
      <c r="D96" s="231">
        <v>2.3158595348425139</v>
      </c>
      <c r="E96" s="231">
        <v>1.931624423981918</v>
      </c>
      <c r="F96" s="231">
        <v>1.0606062860334631</v>
      </c>
      <c r="G96" s="231">
        <v>0.58730744121157541</v>
      </c>
      <c r="H96" s="231">
        <v>0.68480317519613254</v>
      </c>
      <c r="I96" s="231">
        <v>1.1536121478984971</v>
      </c>
      <c r="J96" s="231">
        <v>1.141073723089487</v>
      </c>
      <c r="K96" s="231">
        <v>0.8784728785657695</v>
      </c>
      <c r="L96" s="231">
        <v>1.661116642336437</v>
      </c>
      <c r="M96" s="231">
        <v>1.317685425698393</v>
      </c>
      <c r="N96" s="231">
        <v>1.2630692906707279</v>
      </c>
      <c r="O96" s="231">
        <v>1.257110062241322</v>
      </c>
      <c r="P96" s="231">
        <v>1.345943033127444</v>
      </c>
      <c r="Q96" s="231">
        <v>2.3061214272707309</v>
      </c>
      <c r="R96" s="231">
        <v>2.2527871412595739</v>
      </c>
      <c r="S96" s="231">
        <v>2.1669193914200169</v>
      </c>
      <c r="T96" s="231">
        <v>1.121272068412829</v>
      </c>
      <c r="U96" s="231">
        <v>0.94917486633410242</v>
      </c>
      <c r="V96" s="231">
        <v>1.435963717151457</v>
      </c>
      <c r="W96" s="231">
        <v>0.42710645502326772</v>
      </c>
      <c r="DA96" s="73" t="s">
        <v>1078</v>
      </c>
    </row>
    <row r="97" spans="1:105" ht="12" customHeight="1" x14ac:dyDescent="0.25">
      <c r="A97" s="64" t="s">
        <v>32</v>
      </c>
      <c r="B97" s="231">
        <v>0.54539189660681808</v>
      </c>
      <c r="C97" s="231">
        <v>0.11947015153463041</v>
      </c>
      <c r="D97" s="231">
        <v>1.609580621277602E-2</v>
      </c>
      <c r="E97" s="231">
        <v>3.1282247628323652</v>
      </c>
      <c r="F97" s="231">
        <v>2.5735697167963631</v>
      </c>
      <c r="G97" s="231">
        <v>2.5264121860595781</v>
      </c>
      <c r="H97" s="231">
        <v>2.5328617113153231</v>
      </c>
      <c r="I97" s="231">
        <v>2.5540560123829739</v>
      </c>
      <c r="J97" s="231">
        <v>2.313722995706744</v>
      </c>
      <c r="K97" s="231">
        <v>1.7192986240733761</v>
      </c>
      <c r="L97" s="231">
        <v>1.81911797932675</v>
      </c>
      <c r="M97" s="231">
        <v>1.9577691413463401</v>
      </c>
      <c r="N97" s="231">
        <v>1.8048143167207511</v>
      </c>
      <c r="O97" s="231">
        <v>1.593282640699234</v>
      </c>
      <c r="P97" s="231">
        <v>1.356385429624785</v>
      </c>
      <c r="Q97" s="231">
        <v>1.4354947407935641</v>
      </c>
      <c r="R97" s="231">
        <v>1.9974931077074101</v>
      </c>
      <c r="S97" s="231">
        <v>1.3217454072700019</v>
      </c>
      <c r="T97" s="231">
        <v>1.534500037902248</v>
      </c>
      <c r="U97" s="231">
        <v>1.6130265090205309</v>
      </c>
      <c r="V97" s="231">
        <v>1.413085275694778</v>
      </c>
      <c r="W97" s="231">
        <v>1.461641320002921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5.622216603083019E-2</v>
      </c>
      <c r="J98" s="231">
        <v>0</v>
      </c>
      <c r="K98" s="231">
        <v>0</v>
      </c>
      <c r="L98" s="231">
        <v>0</v>
      </c>
      <c r="M98" s="231">
        <v>1.164288000343784E-2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0.2272887279978188</v>
      </c>
      <c r="F99" s="231">
        <v>0.2221336238557278</v>
      </c>
      <c r="G99" s="231">
        <v>0.26695239922674419</v>
      </c>
      <c r="H99" s="231">
        <v>0.212511925194075</v>
      </c>
      <c r="I99" s="231">
        <v>0.26760054709769449</v>
      </c>
      <c r="J99" s="231">
        <v>0.38429924524952941</v>
      </c>
      <c r="K99" s="231">
        <v>0.19303291586209029</v>
      </c>
      <c r="L99" s="231">
        <v>0.22493131387600621</v>
      </c>
      <c r="M99" s="231">
        <v>0.23401908158596171</v>
      </c>
      <c r="N99" s="231">
        <v>0.21880831383647181</v>
      </c>
      <c r="O99" s="231">
        <v>0.16331235594140819</v>
      </c>
      <c r="P99" s="231">
        <v>0.1150668775835534</v>
      </c>
      <c r="Q99" s="231">
        <v>6.1650224121832298E-2</v>
      </c>
      <c r="R99" s="231">
        <v>0.1253008766177848</v>
      </c>
      <c r="S99" s="231">
        <v>0.12018689867992351</v>
      </c>
      <c r="T99" s="231">
        <v>0.14388645642320769</v>
      </c>
      <c r="U99" s="231">
        <v>9.9099421706107152E-2</v>
      </c>
      <c r="V99" s="231">
        <v>0.22325990781362859</v>
      </c>
      <c r="W99" s="231">
        <v>0.27064481483632358</v>
      </c>
      <c r="DA99" s="73" t="s">
        <v>1081</v>
      </c>
    </row>
    <row r="100" spans="1:105" ht="12" customHeight="1" x14ac:dyDescent="0.25">
      <c r="A100" s="64" t="s">
        <v>70</v>
      </c>
      <c r="B100" s="231">
        <v>1.2063786543260639</v>
      </c>
      <c r="C100" s="231">
        <v>1.7024836123041021</v>
      </c>
      <c r="D100" s="231">
        <v>1.9395352315760239</v>
      </c>
      <c r="E100" s="231">
        <v>4.4990866787710342</v>
      </c>
      <c r="F100" s="231">
        <v>4.198775056583008</v>
      </c>
      <c r="G100" s="231">
        <v>4.3708581951810173</v>
      </c>
      <c r="H100" s="231">
        <v>3.9216861317773049</v>
      </c>
      <c r="I100" s="231">
        <v>4.107037810915557</v>
      </c>
      <c r="J100" s="231">
        <v>3.7254096715322209</v>
      </c>
      <c r="K100" s="231">
        <v>3.7604818380635638</v>
      </c>
      <c r="L100" s="231">
        <v>3.5374307019181002</v>
      </c>
      <c r="M100" s="231">
        <v>3.8440683697661422</v>
      </c>
      <c r="N100" s="231">
        <v>3.8010777067415118</v>
      </c>
      <c r="O100" s="231">
        <v>3.4733362007626329</v>
      </c>
      <c r="P100" s="231">
        <v>3.0123609285062658</v>
      </c>
      <c r="Q100" s="231">
        <v>3.0105893403135791</v>
      </c>
      <c r="R100" s="231">
        <v>1.7121475531176999</v>
      </c>
      <c r="S100" s="231">
        <v>1.697913111352372</v>
      </c>
      <c r="T100" s="231">
        <v>1.7026349135378751</v>
      </c>
      <c r="U100" s="231">
        <v>1.3693711611457811</v>
      </c>
      <c r="V100" s="231">
        <v>1.0878330273388901</v>
      </c>
      <c r="W100" s="231">
        <v>1.281935422975889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4.5278173745490667E-2</v>
      </c>
      <c r="D101" s="231">
        <v>0.1437893972681471</v>
      </c>
      <c r="E101" s="231">
        <v>0</v>
      </c>
      <c r="F101" s="231">
        <v>3.0332965552822048E-2</v>
      </c>
      <c r="G101" s="231">
        <v>4.5079678296891551E-2</v>
      </c>
      <c r="H101" s="231">
        <v>1.5008570554180121E-2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3.3149576497585619E-2</v>
      </c>
      <c r="O101" s="231">
        <v>2.4819514572029269E-2</v>
      </c>
      <c r="P101" s="231">
        <v>2.5114263327083459E-2</v>
      </c>
      <c r="Q101" s="231">
        <v>6.0478919203146353E-2</v>
      </c>
      <c r="R101" s="231">
        <v>6.6410160464038595E-2</v>
      </c>
      <c r="S101" s="231">
        <v>6.067754430748229E-2</v>
      </c>
      <c r="T101" s="231">
        <v>7.8343455269327886E-2</v>
      </c>
      <c r="U101" s="231">
        <v>6.078389887683279E-2</v>
      </c>
      <c r="V101" s="231">
        <v>6.1866621789980147E-2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19.646553212996171</v>
      </c>
      <c r="C102" s="231">
        <v>18.672999937847269</v>
      </c>
      <c r="D102" s="231">
        <v>19.548955865283219</v>
      </c>
      <c r="E102" s="231">
        <v>15.358938817949429</v>
      </c>
      <c r="F102" s="231">
        <v>15.469260169449511</v>
      </c>
      <c r="G102" s="231">
        <v>16.436049815355119</v>
      </c>
      <c r="H102" s="231">
        <v>12.30386263734351</v>
      </c>
      <c r="I102" s="231">
        <v>16.95065394905637</v>
      </c>
      <c r="J102" s="231">
        <v>15.524466939487519</v>
      </c>
      <c r="K102" s="231">
        <v>14.0156494577137</v>
      </c>
      <c r="L102" s="231">
        <v>15.77455487242608</v>
      </c>
      <c r="M102" s="231">
        <v>16.135757841807791</v>
      </c>
      <c r="N102" s="231">
        <v>15.940004846293791</v>
      </c>
      <c r="O102" s="231">
        <v>13.450897013321949</v>
      </c>
      <c r="P102" s="231">
        <v>11.3253455163655</v>
      </c>
      <c r="Q102" s="231">
        <v>10.06188146345799</v>
      </c>
      <c r="R102" s="231">
        <v>11.656563393696709</v>
      </c>
      <c r="S102" s="231">
        <v>13.04640525056417</v>
      </c>
      <c r="T102" s="231">
        <v>14.056188604824239</v>
      </c>
      <c r="U102" s="231">
        <v>12.155185596482029</v>
      </c>
      <c r="V102" s="231">
        <v>14.24353548848269</v>
      </c>
      <c r="W102" s="231">
        <v>14.454782842277901</v>
      </c>
      <c r="DA102" s="73" t="s">
        <v>1084</v>
      </c>
    </row>
    <row r="103" spans="1:105" ht="12" customHeight="1" x14ac:dyDescent="0.25">
      <c r="A103" s="64" t="s">
        <v>36</v>
      </c>
      <c r="B103" s="231">
        <v>0.62783815214582306</v>
      </c>
      <c r="C103" s="231">
        <v>0.57041566896352602</v>
      </c>
      <c r="D103" s="231">
        <v>0.55311043167539398</v>
      </c>
      <c r="E103" s="231">
        <v>0</v>
      </c>
      <c r="F103" s="231">
        <v>0</v>
      </c>
      <c r="G103" s="231">
        <v>5.7409521155446887E-4</v>
      </c>
      <c r="H103" s="231">
        <v>5.7341524238481391E-4</v>
      </c>
      <c r="I103" s="231">
        <v>0.1040907201259816</v>
      </c>
      <c r="J103" s="231">
        <v>0</v>
      </c>
      <c r="K103" s="231">
        <v>0</v>
      </c>
      <c r="L103" s="231">
        <v>0.48933744318382771</v>
      </c>
      <c r="M103" s="231">
        <v>1.0573608205666509</v>
      </c>
      <c r="N103" s="231">
        <v>0.52595974696118508</v>
      </c>
      <c r="O103" s="231">
        <v>0.47708864785864702</v>
      </c>
      <c r="P103" s="231">
        <v>0.31716773543868582</v>
      </c>
      <c r="Q103" s="231">
        <v>0.26516226138129467</v>
      </c>
      <c r="R103" s="231">
        <v>0.22973764885528339</v>
      </c>
      <c r="S103" s="231">
        <v>0.13501878932302039</v>
      </c>
      <c r="T103" s="231">
        <v>0.29758271837458738</v>
      </c>
      <c r="U103" s="231">
        <v>0.21426377920028361</v>
      </c>
      <c r="V103" s="231">
        <v>0.20278738387132009</v>
      </c>
      <c r="W103" s="231">
        <v>0.22231841795170251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4.7938925026101337E-2</v>
      </c>
      <c r="F104" s="231">
        <v>6.64754808999551E-2</v>
      </c>
      <c r="G104" s="231">
        <v>0.1406539009260564</v>
      </c>
      <c r="H104" s="231">
        <v>0.12790371030538711</v>
      </c>
      <c r="I104" s="231">
        <v>0.79223004776042694</v>
      </c>
      <c r="J104" s="231">
        <v>0.69345212622733787</v>
      </c>
      <c r="K104" s="231">
        <v>0.61089370809506716</v>
      </c>
      <c r="L104" s="231">
        <v>1.1399489616164511</v>
      </c>
      <c r="M104" s="231">
        <v>1.282618631698291</v>
      </c>
      <c r="N104" s="231">
        <v>1.404760865718655</v>
      </c>
      <c r="O104" s="231">
        <v>1.1692462504824681</v>
      </c>
      <c r="P104" s="231">
        <v>1.0314426182397229</v>
      </c>
      <c r="Q104" s="231">
        <v>1.059850723791697</v>
      </c>
      <c r="R104" s="231">
        <v>1.993227085024601</v>
      </c>
      <c r="S104" s="231">
        <v>1.37606492180755</v>
      </c>
      <c r="T104" s="231">
        <v>1.4165750207978789</v>
      </c>
      <c r="U104" s="231">
        <v>1.248732952222303</v>
      </c>
      <c r="V104" s="231">
        <v>1.303970842057705</v>
      </c>
      <c r="W104" s="231">
        <v>1.566254311918553</v>
      </c>
      <c r="DA104" s="73" t="s">
        <v>1086</v>
      </c>
    </row>
    <row r="105" spans="1:105" ht="12" customHeight="1" x14ac:dyDescent="0.25">
      <c r="A105" s="64" t="s">
        <v>79</v>
      </c>
      <c r="B105" s="231">
        <v>1.6127229883049641</v>
      </c>
      <c r="C105" s="231">
        <v>1.675156305016557</v>
      </c>
      <c r="D105" s="231">
        <v>1.6672978411484389</v>
      </c>
      <c r="E105" s="231">
        <v>6.2624540257535548</v>
      </c>
      <c r="F105" s="231">
        <v>6.1841631936748911</v>
      </c>
      <c r="G105" s="231">
        <v>7.5045404561081721</v>
      </c>
      <c r="H105" s="231">
        <v>14.18374483926314</v>
      </c>
      <c r="I105" s="231">
        <v>14.612344933151929</v>
      </c>
      <c r="J105" s="231">
        <v>12.305847510012599</v>
      </c>
      <c r="K105" s="231">
        <v>12.880158369188971</v>
      </c>
      <c r="L105" s="231">
        <v>10.433862732934809</v>
      </c>
      <c r="M105" s="231">
        <v>13.9986846807252</v>
      </c>
      <c r="N105" s="231">
        <v>14.588281707409729</v>
      </c>
      <c r="O105" s="231">
        <v>12.98879616271477</v>
      </c>
      <c r="P105" s="231">
        <v>10.80864189676551</v>
      </c>
      <c r="Q105" s="231">
        <v>10.20403273142796</v>
      </c>
      <c r="R105" s="231">
        <v>11.99890934564044</v>
      </c>
      <c r="S105" s="231">
        <v>11.04700203828895</v>
      </c>
      <c r="T105" s="231">
        <v>15.22148065991869</v>
      </c>
      <c r="U105" s="231">
        <v>13.31829186952138</v>
      </c>
      <c r="V105" s="231">
        <v>12.81505824590751</v>
      </c>
      <c r="W105" s="231">
        <v>13.462708563601741</v>
      </c>
      <c r="DA105" s="73" t="s">
        <v>1087</v>
      </c>
    </row>
    <row r="106" spans="1:105" ht="12" customHeight="1" x14ac:dyDescent="0.25">
      <c r="A106" s="60" t="s">
        <v>1038</v>
      </c>
      <c r="B106" s="264">
        <v>37.0329360687996</v>
      </c>
      <c r="C106" s="264">
        <v>41.711829654376523</v>
      </c>
      <c r="D106" s="264">
        <v>41.183320035309038</v>
      </c>
      <c r="E106" s="264">
        <v>40.167050811014107</v>
      </c>
      <c r="F106" s="264">
        <v>42.274968645784682</v>
      </c>
      <c r="G106" s="264">
        <v>42.694155386560332</v>
      </c>
      <c r="H106" s="264">
        <v>45.094425617710797</v>
      </c>
      <c r="I106" s="264">
        <v>38.448759507272179</v>
      </c>
      <c r="J106" s="264">
        <v>30.24712347832034</v>
      </c>
      <c r="K106" s="264">
        <v>24.83988938942522</v>
      </c>
      <c r="L106" s="264">
        <v>29.636162496646961</v>
      </c>
      <c r="M106" s="264">
        <v>35.437836227174401</v>
      </c>
      <c r="N106" s="264">
        <v>32.40841108352172</v>
      </c>
      <c r="O106" s="264">
        <v>29.0392925262476</v>
      </c>
      <c r="P106" s="264">
        <v>25.554124201991229</v>
      </c>
      <c r="Q106" s="264">
        <v>23.478562279414849</v>
      </c>
      <c r="R106" s="264">
        <v>24.901117446517439</v>
      </c>
      <c r="S106" s="264">
        <v>22.02989611121296</v>
      </c>
      <c r="T106" s="264">
        <v>27.92311850939776</v>
      </c>
      <c r="U106" s="264">
        <v>26.834412478243941</v>
      </c>
      <c r="V106" s="264">
        <v>23.061728905074279</v>
      </c>
      <c r="W106" s="264">
        <v>24.39179706578172</v>
      </c>
      <c r="DA106" s="72" t="s">
        <v>1088</v>
      </c>
    </row>
    <row r="107" spans="1:105" ht="12" customHeight="1" x14ac:dyDescent="0.25">
      <c r="A107" s="132" t="s">
        <v>1040</v>
      </c>
      <c r="B107" s="318">
        <v>79.959162219413173</v>
      </c>
      <c r="C107" s="318">
        <v>83.1670318409885</v>
      </c>
      <c r="D107" s="318">
        <v>84.54110140008099</v>
      </c>
      <c r="E107" s="318">
        <v>83.539974250277382</v>
      </c>
      <c r="F107" s="318">
        <v>84.009182631233315</v>
      </c>
      <c r="G107" s="318">
        <v>87.808616294806924</v>
      </c>
      <c r="H107" s="318">
        <v>85.672751417324633</v>
      </c>
      <c r="I107" s="318">
        <v>91.584177585309391</v>
      </c>
      <c r="J107" s="318">
        <v>78.173040433080573</v>
      </c>
      <c r="K107" s="318">
        <v>68.914956338625032</v>
      </c>
      <c r="L107" s="318">
        <v>77.197515115818703</v>
      </c>
      <c r="M107" s="318">
        <v>87.162620941235915</v>
      </c>
      <c r="N107" s="318">
        <v>83.671588686349125</v>
      </c>
      <c r="O107" s="318">
        <v>73.585774945819907</v>
      </c>
      <c r="P107" s="318">
        <v>62.40163768122197</v>
      </c>
      <c r="Q107" s="318">
        <v>58.025223505055237</v>
      </c>
      <c r="R107" s="318">
        <v>64.528003726148015</v>
      </c>
      <c r="S107" s="318">
        <v>61.986978446845747</v>
      </c>
      <c r="T107" s="318">
        <v>72.44014885056113</v>
      </c>
      <c r="U107" s="318">
        <v>65.406886204668396</v>
      </c>
      <c r="V107" s="318">
        <v>65.313600711523904</v>
      </c>
      <c r="W107" s="318">
        <v>67.11467044259463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410.42796544139009</v>
      </c>
      <c r="C110" s="225">
        <v>427.80461715322582</v>
      </c>
      <c r="D110" s="225">
        <v>427.14577512899501</v>
      </c>
      <c r="E110" s="225">
        <v>473.41029588492319</v>
      </c>
      <c r="F110" s="225">
        <v>497.92140280801391</v>
      </c>
      <c r="G110" s="225">
        <v>557.22519017835032</v>
      </c>
      <c r="H110" s="225">
        <v>587.70088031448597</v>
      </c>
      <c r="I110" s="225">
        <v>613.37607888481978</v>
      </c>
      <c r="J110" s="225">
        <v>660.0564254919824</v>
      </c>
      <c r="K110" s="225">
        <v>620.40211924721302</v>
      </c>
      <c r="L110" s="225">
        <v>616.12687494028842</v>
      </c>
      <c r="M110" s="225">
        <v>703.74988057705173</v>
      </c>
      <c r="N110" s="225">
        <v>663.456577815993</v>
      </c>
      <c r="O110" s="225">
        <v>802.30247444348936</v>
      </c>
      <c r="P110" s="225">
        <v>1557.196426865386</v>
      </c>
      <c r="Q110" s="225">
        <v>1550.2961689118181</v>
      </c>
      <c r="R110" s="225">
        <v>1877.4147320149029</v>
      </c>
      <c r="S110" s="225">
        <v>1510.396961880195</v>
      </c>
      <c r="T110" s="225">
        <v>1411.1158880290441</v>
      </c>
      <c r="U110" s="225">
        <v>1325.6735454284899</v>
      </c>
      <c r="V110" s="225">
        <v>1289.4645074997611</v>
      </c>
      <c r="W110" s="225">
        <v>1437.445930300913</v>
      </c>
      <c r="DA110" s="89" t="s">
        <v>1090</v>
      </c>
    </row>
    <row r="111" spans="1:105" ht="12" customHeight="1" x14ac:dyDescent="0.25">
      <c r="A111" s="55" t="s">
        <v>92</v>
      </c>
      <c r="B111" s="261">
        <v>1.6284295712557559</v>
      </c>
      <c r="C111" s="261">
        <v>1.7353674169107369</v>
      </c>
      <c r="D111" s="261">
        <v>1.7056086804023041</v>
      </c>
      <c r="E111" s="261">
        <v>1.673304644268681</v>
      </c>
      <c r="F111" s="261">
        <v>1.837396679598829</v>
      </c>
      <c r="G111" s="261">
        <v>2.0258606095285661</v>
      </c>
      <c r="H111" s="261">
        <v>2.0477000798255069</v>
      </c>
      <c r="I111" s="261">
        <v>1.946209711949874</v>
      </c>
      <c r="J111" s="261">
        <v>2.0212901691688492</v>
      </c>
      <c r="K111" s="261">
        <v>1.804735943853554</v>
      </c>
      <c r="L111" s="261">
        <v>1.9026189941050271</v>
      </c>
      <c r="M111" s="261">
        <v>1.967361508504591</v>
      </c>
      <c r="N111" s="261">
        <v>1.9883955247014879</v>
      </c>
      <c r="O111" s="261">
        <v>1.9264875762531291</v>
      </c>
      <c r="P111" s="261">
        <v>7.8084060005291036</v>
      </c>
      <c r="Q111" s="261">
        <v>7.2119521113749414</v>
      </c>
      <c r="R111" s="261">
        <v>7.9747805727513477</v>
      </c>
      <c r="S111" s="261">
        <v>7.6705775461811916</v>
      </c>
      <c r="T111" s="261">
        <v>7.7526682381486056</v>
      </c>
      <c r="U111" s="261">
        <v>7.7045513060536956</v>
      </c>
      <c r="V111" s="261">
        <v>7.1374939251315119</v>
      </c>
      <c r="W111" s="261">
        <v>8.0676914381030311</v>
      </c>
      <c r="DA111" s="67" t="s">
        <v>1091</v>
      </c>
    </row>
    <row r="112" spans="1:105" ht="12" customHeight="1" x14ac:dyDescent="0.25">
      <c r="A112" s="202" t="s">
        <v>93</v>
      </c>
      <c r="B112" s="226">
        <v>12.995069943686969</v>
      </c>
      <c r="C112" s="226">
        <v>13.84844721492018</v>
      </c>
      <c r="D112" s="226">
        <v>13.61096880677224</v>
      </c>
      <c r="E112" s="226">
        <v>13.353178591935929</v>
      </c>
      <c r="F112" s="226">
        <v>14.66265338529335</v>
      </c>
      <c r="G112" s="226">
        <v>16.16661892026605</v>
      </c>
      <c r="H112" s="226">
        <v>16.340900601863709</v>
      </c>
      <c r="I112" s="226">
        <v>15.530994878930111</v>
      </c>
      <c r="J112" s="226">
        <v>16.130146239349209</v>
      </c>
      <c r="K112" s="226">
        <v>14.40201666331658</v>
      </c>
      <c r="L112" s="226">
        <v>15.18313554421384</v>
      </c>
      <c r="M112" s="226">
        <v>15.699788838776479</v>
      </c>
      <c r="N112" s="226">
        <v>15.867642896759801</v>
      </c>
      <c r="O112" s="226">
        <v>15.373609790043229</v>
      </c>
      <c r="P112" s="226">
        <v>62.312048317405612</v>
      </c>
      <c r="Q112" s="226">
        <v>57.55227230709567</v>
      </c>
      <c r="R112" s="226">
        <v>63.639738038252339</v>
      </c>
      <c r="S112" s="226">
        <v>61.212160157612388</v>
      </c>
      <c r="T112" s="226">
        <v>61.867254060764488</v>
      </c>
      <c r="U112" s="226">
        <v>61.483274974971529</v>
      </c>
      <c r="V112" s="226">
        <v>56.958086746238251</v>
      </c>
      <c r="W112" s="226">
        <v>64.381178266976832</v>
      </c>
      <c r="DA112" s="174" t="s">
        <v>1092</v>
      </c>
    </row>
    <row r="113" spans="1:105" ht="12" customHeight="1" x14ac:dyDescent="0.25">
      <c r="A113" s="202" t="s">
        <v>94</v>
      </c>
      <c r="B113" s="226">
        <v>15.933145035290609</v>
      </c>
      <c r="C113" s="226">
        <v>16.979463669303389</v>
      </c>
      <c r="D113" s="226">
        <v>16.688293407337301</v>
      </c>
      <c r="E113" s="226">
        <v>16.372219011472961</v>
      </c>
      <c r="F113" s="226">
        <v>17.977754948796381</v>
      </c>
      <c r="G113" s="226">
        <v>19.821754334766592</v>
      </c>
      <c r="H113" s="226">
        <v>20.035439626336629</v>
      </c>
      <c r="I113" s="226">
        <v>19.042421088973391</v>
      </c>
      <c r="J113" s="226">
        <v>19.77703549005145</v>
      </c>
      <c r="K113" s="226">
        <v>17.658190474670882</v>
      </c>
      <c r="L113" s="226">
        <v>18.615913709179988</v>
      </c>
      <c r="M113" s="226">
        <v>19.24937793145039</v>
      </c>
      <c r="N113" s="226">
        <v>19.455182368225231</v>
      </c>
      <c r="O113" s="226">
        <v>18.849452566411131</v>
      </c>
      <c r="P113" s="226">
        <v>76.400273918462204</v>
      </c>
      <c r="Q113" s="226">
        <v>70.564352924084801</v>
      </c>
      <c r="R113" s="226">
        <v>78.028143023883302</v>
      </c>
      <c r="S113" s="226">
        <v>75.051710374862495</v>
      </c>
      <c r="T113" s="226">
        <v>75.854915453087386</v>
      </c>
      <c r="U113" s="226">
        <v>75.384121952862344</v>
      </c>
      <c r="V113" s="226">
        <v>69.835827047729964</v>
      </c>
      <c r="W113" s="226">
        <v>78.937216599513121</v>
      </c>
      <c r="DA113" s="174" t="s">
        <v>1093</v>
      </c>
    </row>
    <row r="114" spans="1:105" ht="12" customHeight="1" x14ac:dyDescent="0.25">
      <c r="A114" s="202" t="s">
        <v>95</v>
      </c>
      <c r="B114" s="226">
        <v>29.503877432737429</v>
      </c>
      <c r="C114" s="226">
        <v>31.441376693876819</v>
      </c>
      <c r="D114" s="226">
        <v>30.902208080142479</v>
      </c>
      <c r="E114" s="226">
        <v>30.31692374270925</v>
      </c>
      <c r="F114" s="226">
        <v>33.289942277576387</v>
      </c>
      <c r="G114" s="226">
        <v>36.704530656029313</v>
      </c>
      <c r="H114" s="226">
        <v>37.100218050934537</v>
      </c>
      <c r="I114" s="226">
        <v>35.261416160290302</v>
      </c>
      <c r="J114" s="226">
        <v>36.621723444365408</v>
      </c>
      <c r="K114" s="226">
        <v>32.698195258668783</v>
      </c>
      <c r="L114" s="226">
        <v>34.471639789730013</v>
      </c>
      <c r="M114" s="226">
        <v>35.644644286362251</v>
      </c>
      <c r="N114" s="226">
        <v>36.025738468601247</v>
      </c>
      <c r="O114" s="226">
        <v>34.904090621268118</v>
      </c>
      <c r="P114" s="226">
        <v>141.47265417626079</v>
      </c>
      <c r="Q114" s="226">
        <v>130.66610610656829</v>
      </c>
      <c r="R114" s="226">
        <v>144.4870277011679</v>
      </c>
      <c r="S114" s="226">
        <v>138.9754790477788</v>
      </c>
      <c r="T114" s="226">
        <v>140.46279772396051</v>
      </c>
      <c r="U114" s="226">
        <v>139.5910154301319</v>
      </c>
      <c r="V114" s="226">
        <v>129.31707312438289</v>
      </c>
      <c r="W114" s="226">
        <v>146.17038621534169</v>
      </c>
      <c r="DA114" s="174" t="s">
        <v>1094</v>
      </c>
    </row>
    <row r="115" spans="1:105" ht="12" customHeight="1" x14ac:dyDescent="0.25">
      <c r="A115" s="56" t="s">
        <v>96</v>
      </c>
      <c r="B115" s="262">
        <v>23.882299765998951</v>
      </c>
      <c r="C115" s="262">
        <v>24.915301140991961</v>
      </c>
      <c r="D115" s="262">
        <v>24.83500594158297</v>
      </c>
      <c r="E115" s="262">
        <v>26.29885802387351</v>
      </c>
      <c r="F115" s="262">
        <v>27.88082275890611</v>
      </c>
      <c r="G115" s="262">
        <v>31.117635522285791</v>
      </c>
      <c r="H115" s="262">
        <v>31.50816283866337</v>
      </c>
      <c r="I115" s="262">
        <v>33.200668802259948</v>
      </c>
      <c r="J115" s="262">
        <v>35.963416792233843</v>
      </c>
      <c r="K115" s="262">
        <v>33.624089371532698</v>
      </c>
      <c r="L115" s="262">
        <v>33.751899269404653</v>
      </c>
      <c r="M115" s="262">
        <v>38.719945640244177</v>
      </c>
      <c r="N115" s="262">
        <v>35.845709931244087</v>
      </c>
      <c r="O115" s="262">
        <v>44.909673207717347</v>
      </c>
      <c r="P115" s="262">
        <v>72.747510442388574</v>
      </c>
      <c r="Q115" s="262">
        <v>73.270745080831276</v>
      </c>
      <c r="R115" s="262">
        <v>91.328931848385935</v>
      </c>
      <c r="S115" s="262">
        <v>70.385052165048876</v>
      </c>
      <c r="T115" s="262">
        <v>63.233042418059462</v>
      </c>
      <c r="U115" s="262">
        <v>58.108981465481413</v>
      </c>
      <c r="V115" s="262">
        <v>58.234411635291153</v>
      </c>
      <c r="W115" s="262">
        <v>64.518267123509304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0.2405136095599259</v>
      </c>
      <c r="F116" s="228">
        <v>0.2350840980303705</v>
      </c>
      <c r="G116" s="228">
        <v>0.3056009387594335</v>
      </c>
      <c r="H116" s="228">
        <v>0.31207613136777668</v>
      </c>
      <c r="I116" s="228">
        <v>0.36142557865450142</v>
      </c>
      <c r="J116" s="228">
        <v>0.640141389888507</v>
      </c>
      <c r="K116" s="228">
        <v>0.34916835980174549</v>
      </c>
      <c r="L116" s="228">
        <v>0.3494520265924913</v>
      </c>
      <c r="M116" s="228">
        <v>0.39581454399205601</v>
      </c>
      <c r="N116" s="228">
        <v>0.35709000859071832</v>
      </c>
      <c r="O116" s="228">
        <v>0.39210080397263619</v>
      </c>
      <c r="P116" s="228">
        <v>0.52369992605928561</v>
      </c>
      <c r="Q116" s="228">
        <v>0.3236416400277517</v>
      </c>
      <c r="R116" s="228">
        <v>0.71867640948674705</v>
      </c>
      <c r="S116" s="228">
        <v>0.4939168897208106</v>
      </c>
      <c r="T116" s="228">
        <v>0.46996536868476091</v>
      </c>
      <c r="U116" s="228">
        <v>0.33209213277448568</v>
      </c>
      <c r="V116" s="228">
        <v>0.68727907763837215</v>
      </c>
      <c r="W116" s="228">
        <v>0.89414457339511899</v>
      </c>
      <c r="DA116" s="69" t="s">
        <v>1096</v>
      </c>
    </row>
    <row r="117" spans="1:105" ht="12" customHeight="1" x14ac:dyDescent="0.25">
      <c r="A117" s="37" t="s">
        <v>162</v>
      </c>
      <c r="B117" s="228">
        <v>14.615436397914211</v>
      </c>
      <c r="C117" s="228">
        <v>14.221223172490509</v>
      </c>
      <c r="D117" s="228">
        <v>14.626158354953461</v>
      </c>
      <c r="E117" s="228">
        <v>16.252604546893899</v>
      </c>
      <c r="F117" s="228">
        <v>16.371123880345419</v>
      </c>
      <c r="G117" s="228">
        <v>18.815610077371922</v>
      </c>
      <c r="H117" s="228">
        <v>18.068359454350979</v>
      </c>
      <c r="I117" s="228">
        <v>22.89382431596189</v>
      </c>
      <c r="J117" s="228">
        <v>25.859675674015339</v>
      </c>
      <c r="K117" s="228">
        <v>25.35226342538617</v>
      </c>
      <c r="L117" s="228">
        <v>24.50725989980436</v>
      </c>
      <c r="M117" s="228">
        <v>27.291653265357141</v>
      </c>
      <c r="N117" s="228">
        <v>26.013712037254312</v>
      </c>
      <c r="O117" s="228">
        <v>32.294601977139223</v>
      </c>
      <c r="P117" s="228">
        <v>51.544655891177243</v>
      </c>
      <c r="Q117" s="228">
        <v>52.821281106181218</v>
      </c>
      <c r="R117" s="228">
        <v>66.857450265815316</v>
      </c>
      <c r="S117" s="228">
        <v>53.615160838427663</v>
      </c>
      <c r="T117" s="228">
        <v>45.91065777962465</v>
      </c>
      <c r="U117" s="228">
        <v>40.733249897024002</v>
      </c>
      <c r="V117" s="228">
        <v>43.847030255900812</v>
      </c>
      <c r="W117" s="228">
        <v>47.755083155182717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3.8931115866092259E-3</v>
      </c>
      <c r="V118" s="228">
        <v>5.1872769545212617E-2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0.43974456409151441</v>
      </c>
      <c r="U119" s="228">
        <v>0.43589617016198212</v>
      </c>
      <c r="V119" s="228">
        <v>0.42116926648292441</v>
      </c>
      <c r="W119" s="228">
        <v>0.50583394182556141</v>
      </c>
      <c r="DA119" s="69" t="s">
        <v>1099</v>
      </c>
    </row>
    <row r="120" spans="1:105" ht="12" customHeight="1" x14ac:dyDescent="0.25">
      <c r="A120" s="37" t="s">
        <v>38</v>
      </c>
      <c r="B120" s="228">
        <v>9.2668633680847439</v>
      </c>
      <c r="C120" s="228">
        <v>10.694077968501441</v>
      </c>
      <c r="D120" s="228">
        <v>10.20884758662951</v>
      </c>
      <c r="E120" s="228">
        <v>9.8057398674196925</v>
      </c>
      <c r="F120" s="228">
        <v>11.274614780530319</v>
      </c>
      <c r="G120" s="228">
        <v>11.99642450615444</v>
      </c>
      <c r="H120" s="228">
        <v>13.127727252944601</v>
      </c>
      <c r="I120" s="228">
        <v>9.9454189076435568</v>
      </c>
      <c r="J120" s="228">
        <v>9.4635997283300028</v>
      </c>
      <c r="K120" s="228">
        <v>7.922657586344795</v>
      </c>
      <c r="L120" s="228">
        <v>8.8951873430077999</v>
      </c>
      <c r="M120" s="228">
        <v>11.03247783089499</v>
      </c>
      <c r="N120" s="228">
        <v>9.4749078853990625</v>
      </c>
      <c r="O120" s="228">
        <v>12.222970426605491</v>
      </c>
      <c r="P120" s="228">
        <v>20.679154625152051</v>
      </c>
      <c r="Q120" s="228">
        <v>20.125822334622299</v>
      </c>
      <c r="R120" s="228">
        <v>23.752805173083871</v>
      </c>
      <c r="S120" s="228">
        <v>16.275974436900398</v>
      </c>
      <c r="T120" s="228">
        <v>16.412674705658539</v>
      </c>
      <c r="U120" s="228">
        <v>16.603850153934332</v>
      </c>
      <c r="V120" s="228">
        <v>13.22706026572383</v>
      </c>
      <c r="W120" s="228">
        <v>15.3632054531059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147.01640997130704</v>
      </c>
      <c r="C121" s="263">
        <f t="shared" si="4"/>
        <v>151.73871979825148</v>
      </c>
      <c r="D121" s="263">
        <f t="shared" si="4"/>
        <v>152.4442812907553</v>
      </c>
      <c r="E121" s="263">
        <f t="shared" si="4"/>
        <v>181.76508455365342</v>
      </c>
      <c r="F121" s="263">
        <f t="shared" si="4"/>
        <v>188.07738584952818</v>
      </c>
      <c r="G121" s="263">
        <f t="shared" si="4"/>
        <v>212.18882436115314</v>
      </c>
      <c r="H121" s="263">
        <f t="shared" si="4"/>
        <v>234.30892688091836</v>
      </c>
      <c r="I121" s="263">
        <f t="shared" si="4"/>
        <v>248.84013729887215</v>
      </c>
      <c r="J121" s="263">
        <f t="shared" si="4"/>
        <v>269.13308575554117</v>
      </c>
      <c r="K121" s="263">
        <f t="shared" si="4"/>
        <v>257.22813274916501</v>
      </c>
      <c r="L121" s="263">
        <f t="shared" si="4"/>
        <v>249.37241043516565</v>
      </c>
      <c r="M121" s="263">
        <f t="shared" si="4"/>
        <v>293.70742565918448</v>
      </c>
      <c r="N121" s="263">
        <f t="shared" si="4"/>
        <v>273.94114878237747</v>
      </c>
      <c r="O121" s="263">
        <f t="shared" si="4"/>
        <v>344.38924881077276</v>
      </c>
      <c r="P121" s="263">
        <f t="shared" si="4"/>
        <v>560.67978169578839</v>
      </c>
      <c r="Q121" s="263">
        <f t="shared" si="4"/>
        <v>574.85048325285766</v>
      </c>
      <c r="R121" s="263">
        <f t="shared" si="4"/>
        <v>721.96885286600582</v>
      </c>
      <c r="S121" s="263">
        <f t="shared" si="4"/>
        <v>540.28790366246062</v>
      </c>
      <c r="T121" s="263">
        <f t="shared" si="4"/>
        <v>495.69608620270731</v>
      </c>
      <c r="U121" s="263">
        <f t="shared" si="4"/>
        <v>454.65525822837083</v>
      </c>
      <c r="V121" s="263">
        <f t="shared" si="4"/>
        <v>447.7670904310192</v>
      </c>
      <c r="W121" s="263">
        <f t="shared" si="4"/>
        <v>497.95678995797499</v>
      </c>
      <c r="DA121" s="70"/>
    </row>
    <row r="122" spans="1:105" ht="12" customHeight="1" x14ac:dyDescent="0.25">
      <c r="A122" s="60" t="s">
        <v>1054</v>
      </c>
      <c r="B122" s="264">
        <v>146.78873204178959</v>
      </c>
      <c r="C122" s="264">
        <v>151.49609041629449</v>
      </c>
      <c r="D122" s="264">
        <v>152.20581260916441</v>
      </c>
      <c r="E122" s="264">
        <v>181.53113244200929</v>
      </c>
      <c r="F122" s="264">
        <v>187.82049130579259</v>
      </c>
      <c r="G122" s="264">
        <v>211.90557984311559</v>
      </c>
      <c r="H122" s="264">
        <v>234.02262889009529</v>
      </c>
      <c r="I122" s="264">
        <v>248.56802912456419</v>
      </c>
      <c r="J122" s="264">
        <v>268.85048025095341</v>
      </c>
      <c r="K122" s="264">
        <v>256.97580464712411</v>
      </c>
      <c r="L122" s="264">
        <v>249.1063968716166</v>
      </c>
      <c r="M122" s="264">
        <v>293.39593271608629</v>
      </c>
      <c r="N122" s="264">
        <v>273.6604155011886</v>
      </c>
      <c r="O122" s="264">
        <v>344.0341700178314</v>
      </c>
      <c r="P122" s="264">
        <v>560.10166022250291</v>
      </c>
      <c r="Q122" s="264">
        <v>574.28240778062218</v>
      </c>
      <c r="R122" s="264">
        <v>721.26378751130528</v>
      </c>
      <c r="S122" s="264">
        <v>539.76368232073173</v>
      </c>
      <c r="T122" s="264">
        <v>495.20672356830158</v>
      </c>
      <c r="U122" s="264">
        <v>454.19064909192042</v>
      </c>
      <c r="V122" s="264">
        <v>447.334667601722</v>
      </c>
      <c r="W122" s="264">
        <v>497.46801140430398</v>
      </c>
      <c r="DA122" s="72" t="s">
        <v>1101</v>
      </c>
    </row>
    <row r="123" spans="1:105" ht="12" customHeight="1" x14ac:dyDescent="0.25">
      <c r="A123" s="64" t="s">
        <v>30</v>
      </c>
      <c r="B123" s="231">
        <v>8.0809594477458564</v>
      </c>
      <c r="C123" s="231">
        <v>14.50962572126909</v>
      </c>
      <c r="D123" s="231">
        <v>13.461602950777021</v>
      </c>
      <c r="E123" s="231">
        <v>11.147473123641999</v>
      </c>
      <c r="F123" s="231">
        <v>6.6834919794471066</v>
      </c>
      <c r="G123" s="231">
        <v>3.9040106752407682</v>
      </c>
      <c r="H123" s="231">
        <v>4.715876946777052</v>
      </c>
      <c r="I123" s="231">
        <v>7.0632092522540706</v>
      </c>
      <c r="J123" s="231">
        <v>8.5007732334231019</v>
      </c>
      <c r="K123" s="231">
        <v>6.6282916128720863</v>
      </c>
      <c r="L123" s="231">
        <v>11.79564524581688</v>
      </c>
      <c r="M123" s="231">
        <v>9.703999984981218</v>
      </c>
      <c r="N123" s="231">
        <v>8.7330143985893507</v>
      </c>
      <c r="O123" s="231">
        <v>12.50043951458696</v>
      </c>
      <c r="P123" s="231">
        <v>25.696318432693129</v>
      </c>
      <c r="Q123" s="231">
        <v>46.52565550652276</v>
      </c>
      <c r="R123" s="231">
        <v>50.725042223141159</v>
      </c>
      <c r="S123" s="231">
        <v>37.764009649441739</v>
      </c>
      <c r="T123" s="231">
        <v>15.609305788735361</v>
      </c>
      <c r="U123" s="231">
        <v>13.894138213044251</v>
      </c>
      <c r="V123" s="231">
        <v>19.591584748093691</v>
      </c>
      <c r="W123" s="231">
        <v>6.4099099526722689</v>
      </c>
      <c r="DA123" s="73" t="s">
        <v>1102</v>
      </c>
    </row>
    <row r="124" spans="1:105" ht="12" customHeight="1" x14ac:dyDescent="0.25">
      <c r="A124" s="64" t="s">
        <v>32</v>
      </c>
      <c r="B124" s="231">
        <v>3.2002395830082571</v>
      </c>
      <c r="C124" s="231">
        <v>0.71824517596427095</v>
      </c>
      <c r="D124" s="231">
        <v>9.3561526141426904E-2</v>
      </c>
      <c r="E124" s="231">
        <v>18.05309615856855</v>
      </c>
      <c r="F124" s="231">
        <v>16.217547253169649</v>
      </c>
      <c r="G124" s="231">
        <v>16.79382798911583</v>
      </c>
      <c r="H124" s="231">
        <v>17.442477760628329</v>
      </c>
      <c r="I124" s="231">
        <v>15.63769252109665</v>
      </c>
      <c r="J124" s="231">
        <v>17.236778056904679</v>
      </c>
      <c r="K124" s="231">
        <v>12.972526446773941</v>
      </c>
      <c r="L124" s="231">
        <v>12.91761806337958</v>
      </c>
      <c r="M124" s="231">
        <v>14.41785068553237</v>
      </c>
      <c r="N124" s="231">
        <v>12.478705270660731</v>
      </c>
      <c r="O124" s="231">
        <v>15.84326931899048</v>
      </c>
      <c r="P124" s="231">
        <v>25.895681361874921</v>
      </c>
      <c r="Q124" s="231">
        <v>28.960892085647298</v>
      </c>
      <c r="R124" s="231">
        <v>44.976695921763977</v>
      </c>
      <c r="S124" s="231">
        <v>23.03473147727011</v>
      </c>
      <c r="T124" s="231">
        <v>21.361880848728489</v>
      </c>
      <c r="U124" s="231">
        <v>23.611680052373849</v>
      </c>
      <c r="V124" s="231">
        <v>19.279442512639449</v>
      </c>
      <c r="W124" s="231">
        <v>21.935957965826951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0.34423087864853602</v>
      </c>
      <c r="J125" s="231">
        <v>0</v>
      </c>
      <c r="K125" s="231">
        <v>0</v>
      </c>
      <c r="L125" s="231">
        <v>0</v>
      </c>
      <c r="M125" s="231">
        <v>8.5743156276177651E-2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1.3116913180458829</v>
      </c>
      <c r="F126" s="231">
        <v>1.399792093404995</v>
      </c>
      <c r="G126" s="231">
        <v>1.7745135566686969</v>
      </c>
      <c r="H126" s="231">
        <v>1.4634571293436489</v>
      </c>
      <c r="I126" s="231">
        <v>1.6384351219011211</v>
      </c>
      <c r="J126" s="231">
        <v>2.86295326194774</v>
      </c>
      <c r="K126" s="231">
        <v>1.4564803176460781</v>
      </c>
      <c r="L126" s="231">
        <v>1.597244838523197</v>
      </c>
      <c r="M126" s="231">
        <v>1.72341677300701</v>
      </c>
      <c r="N126" s="231">
        <v>1.512867242817884</v>
      </c>
      <c r="O126" s="231">
        <v>1.623943908133618</v>
      </c>
      <c r="P126" s="231">
        <v>2.1968204111672338</v>
      </c>
      <c r="Q126" s="231">
        <v>1.2437840676875851</v>
      </c>
      <c r="R126" s="231">
        <v>2.8213461186040139</v>
      </c>
      <c r="S126" s="231">
        <v>2.0945583944914521</v>
      </c>
      <c r="T126" s="231">
        <v>2.003053282462107</v>
      </c>
      <c r="U126" s="231">
        <v>1.4506295002682379</v>
      </c>
      <c r="V126" s="231">
        <v>3.0460486936669189</v>
      </c>
      <c r="W126" s="231">
        <v>4.0617716540106752</v>
      </c>
      <c r="DA126" s="73" t="s">
        <v>1105</v>
      </c>
    </row>
    <row r="127" spans="1:105" ht="12" customHeight="1" x14ac:dyDescent="0.25">
      <c r="A127" s="64" t="s">
        <v>70</v>
      </c>
      <c r="B127" s="231">
        <v>7.0787643631855204</v>
      </c>
      <c r="C127" s="231">
        <v>10.235197879875461</v>
      </c>
      <c r="D127" s="231">
        <v>11.2741091606384</v>
      </c>
      <c r="E127" s="231">
        <v>25.964388941173031</v>
      </c>
      <c r="F127" s="231">
        <v>26.458903538206741</v>
      </c>
      <c r="G127" s="231">
        <v>29.054419979335972</v>
      </c>
      <c r="H127" s="231">
        <v>27.006576329099229</v>
      </c>
      <c r="I127" s="231">
        <v>25.146118232423891</v>
      </c>
      <c r="J127" s="231">
        <v>27.75356419000903</v>
      </c>
      <c r="K127" s="231">
        <v>28.37375044325675</v>
      </c>
      <c r="L127" s="231">
        <v>25.119414602214199</v>
      </c>
      <c r="M127" s="231">
        <v>28.30936631381984</v>
      </c>
      <c r="N127" s="231">
        <v>26.281112673955629</v>
      </c>
      <c r="O127" s="231">
        <v>34.538128677490249</v>
      </c>
      <c r="P127" s="231">
        <v>57.511041513575513</v>
      </c>
      <c r="Q127" s="231">
        <v>60.738190479765869</v>
      </c>
      <c r="R127" s="231">
        <v>38.551692405161923</v>
      </c>
      <c r="S127" s="231">
        <v>29.590397951538819</v>
      </c>
      <c r="T127" s="231">
        <v>23.702498047248788</v>
      </c>
      <c r="U127" s="231">
        <v>20.04502315932509</v>
      </c>
      <c r="V127" s="231">
        <v>14.84186034251816</v>
      </c>
      <c r="W127" s="231">
        <v>19.2389755054595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0.27220882748896569</v>
      </c>
      <c r="D128" s="231">
        <v>0.83581743427585142</v>
      </c>
      <c r="E128" s="231">
        <v>0</v>
      </c>
      <c r="F128" s="231">
        <v>0.19114551238736979</v>
      </c>
      <c r="G128" s="231">
        <v>0.29965829301332447</v>
      </c>
      <c r="H128" s="231">
        <v>0.10335608017626879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0.2292001959028101</v>
      </c>
      <c r="O128" s="231">
        <v>0.2468000615124368</v>
      </c>
      <c r="P128" s="231">
        <v>0.47947356743302638</v>
      </c>
      <c r="Q128" s="231">
        <v>1.2201531658211671</v>
      </c>
      <c r="R128" s="231">
        <v>1.4953291111651399</v>
      </c>
      <c r="S128" s="231">
        <v>1.057458518210306</v>
      </c>
      <c r="T128" s="231">
        <v>1.0906246434694991</v>
      </c>
      <c r="U128" s="231">
        <v>0.88976217352256426</v>
      </c>
      <c r="V128" s="231">
        <v>0.84407784778925177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115.281649128049</v>
      </c>
      <c r="C129" s="231">
        <v>112.26061031865611</v>
      </c>
      <c r="D129" s="231">
        <v>113.6339566374443</v>
      </c>
      <c r="E129" s="231">
        <v>88.636981162108043</v>
      </c>
      <c r="F129" s="231">
        <v>97.48073119305873</v>
      </c>
      <c r="G129" s="231">
        <v>109.255407705314</v>
      </c>
      <c r="H129" s="231">
        <v>84.730188570082831</v>
      </c>
      <c r="I129" s="231">
        <v>103.7835948787758</v>
      </c>
      <c r="J129" s="231">
        <v>115.65420388881201</v>
      </c>
      <c r="K129" s="231">
        <v>105.7514853517059</v>
      </c>
      <c r="L129" s="231">
        <v>112.0156456467096</v>
      </c>
      <c r="M129" s="231">
        <v>118.8306334735189</v>
      </c>
      <c r="N129" s="231">
        <v>110.2111284507171</v>
      </c>
      <c r="O129" s="231">
        <v>133.75290643381371</v>
      </c>
      <c r="P129" s="231">
        <v>216.2199124227312</v>
      </c>
      <c r="Q129" s="231">
        <v>202.99695635296479</v>
      </c>
      <c r="R129" s="231">
        <v>262.46584042174192</v>
      </c>
      <c r="S129" s="231">
        <v>227.36635969184269</v>
      </c>
      <c r="T129" s="231">
        <v>195.67717090055791</v>
      </c>
      <c r="U129" s="231">
        <v>177.92909891830149</v>
      </c>
      <c r="V129" s="231">
        <v>194.33181305489461</v>
      </c>
      <c r="W129" s="231">
        <v>216.93387050164321</v>
      </c>
      <c r="DA129" s="73" t="s">
        <v>1108</v>
      </c>
    </row>
    <row r="130" spans="1:105" ht="12" customHeight="1" x14ac:dyDescent="0.25">
      <c r="A130" s="64" t="s">
        <v>36</v>
      </c>
      <c r="B130" s="231">
        <v>3.6840160602318428</v>
      </c>
      <c r="C130" s="231">
        <v>3.4292942401494111</v>
      </c>
      <c r="D130" s="231">
        <v>3.215114261950851</v>
      </c>
      <c r="E130" s="231">
        <v>0</v>
      </c>
      <c r="F130" s="231">
        <v>0</v>
      </c>
      <c r="G130" s="231">
        <v>3.8161849778195508E-3</v>
      </c>
      <c r="H130" s="231">
        <v>3.948807219999571E-3</v>
      </c>
      <c r="I130" s="231">
        <v>0.6373151832762356</v>
      </c>
      <c r="J130" s="231">
        <v>0</v>
      </c>
      <c r="K130" s="231">
        <v>0</v>
      </c>
      <c r="L130" s="231">
        <v>3.4748016714665222</v>
      </c>
      <c r="M130" s="231">
        <v>7.786858067023263</v>
      </c>
      <c r="N130" s="231">
        <v>3.6365495362897349</v>
      </c>
      <c r="O130" s="231">
        <v>4.7440697237122613</v>
      </c>
      <c r="P130" s="231">
        <v>6.055266029700479</v>
      </c>
      <c r="Q130" s="231">
        <v>5.3496090363971787</v>
      </c>
      <c r="R130" s="231">
        <v>5.1729041439369068</v>
      </c>
      <c r="S130" s="231">
        <v>2.3530413189523971</v>
      </c>
      <c r="T130" s="231">
        <v>4.1426695441786734</v>
      </c>
      <c r="U130" s="231">
        <v>3.1364195027157948</v>
      </c>
      <c r="V130" s="231">
        <v>2.7667316168965099</v>
      </c>
      <c r="W130" s="231">
        <v>3.3365008258031081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0.2766572381618197</v>
      </c>
      <c r="F131" s="231">
        <v>0.41890034905065782</v>
      </c>
      <c r="G131" s="231">
        <v>0.93496913575076745</v>
      </c>
      <c r="H131" s="231">
        <v>0.88080514326422432</v>
      </c>
      <c r="I131" s="231">
        <v>4.8505787785337038</v>
      </c>
      <c r="J131" s="231">
        <v>5.1660809937268128</v>
      </c>
      <c r="K131" s="231">
        <v>4.6093416661123578</v>
      </c>
      <c r="L131" s="231">
        <v>8.0948159851387391</v>
      </c>
      <c r="M131" s="231">
        <v>9.4457530909852867</v>
      </c>
      <c r="N131" s="231">
        <v>9.7126871482888202</v>
      </c>
      <c r="O131" s="231">
        <v>11.626740148555021</v>
      </c>
      <c r="P131" s="231">
        <v>19.691976042814449</v>
      </c>
      <c r="Q131" s="231">
        <v>21.382330123799878</v>
      </c>
      <c r="R131" s="231">
        <v>44.880639717985503</v>
      </c>
      <c r="S131" s="231">
        <v>23.981385367244609</v>
      </c>
      <c r="T131" s="231">
        <v>19.72023855335809</v>
      </c>
      <c r="U131" s="231">
        <v>18.27910624769153</v>
      </c>
      <c r="V131" s="231">
        <v>17.790738690733981</v>
      </c>
      <c r="W131" s="231">
        <v>23.50596434286075</v>
      </c>
      <c r="DA131" s="73" t="s">
        <v>1110</v>
      </c>
    </row>
    <row r="132" spans="1:105" ht="12" customHeight="1" x14ac:dyDescent="0.25">
      <c r="A132" s="64" t="s">
        <v>79</v>
      </c>
      <c r="B132" s="231">
        <v>9.4631034595690515</v>
      </c>
      <c r="C132" s="231">
        <v>10.07090825289124</v>
      </c>
      <c r="D132" s="231">
        <v>9.6916506379365845</v>
      </c>
      <c r="E132" s="231">
        <v>36.14084450031001</v>
      </c>
      <c r="F132" s="231">
        <v>38.969979387067383</v>
      </c>
      <c r="G132" s="231">
        <v>49.884956323698432</v>
      </c>
      <c r="H132" s="231">
        <v>97.675942123503745</v>
      </c>
      <c r="I132" s="231">
        <v>89.466854277654306</v>
      </c>
      <c r="J132" s="231">
        <v>91.676126626130028</v>
      </c>
      <c r="K132" s="231">
        <v>97.18392880875686</v>
      </c>
      <c r="L132" s="231">
        <v>74.091210818367912</v>
      </c>
      <c r="M132" s="231">
        <v>103.0923111709422</v>
      </c>
      <c r="N132" s="231">
        <v>100.8651505839666</v>
      </c>
      <c r="O132" s="231">
        <v>129.15787223103661</v>
      </c>
      <c r="P132" s="231">
        <v>206.35517044051301</v>
      </c>
      <c r="Q132" s="231">
        <v>205.8648369620156</v>
      </c>
      <c r="R132" s="231">
        <v>270.1742974478048</v>
      </c>
      <c r="S132" s="231">
        <v>192.52173995173959</v>
      </c>
      <c r="T132" s="231">
        <v>211.89928195956281</v>
      </c>
      <c r="U132" s="231">
        <v>194.95479132467759</v>
      </c>
      <c r="V132" s="231">
        <v>174.84237009448941</v>
      </c>
      <c r="W132" s="231">
        <v>202.04506065602749</v>
      </c>
      <c r="DA132" s="73" t="s">
        <v>1111</v>
      </c>
    </row>
    <row r="133" spans="1:105" ht="12" customHeight="1" x14ac:dyDescent="0.25">
      <c r="A133" s="60" t="s">
        <v>1066</v>
      </c>
      <c r="B133" s="264">
        <v>0.22767792951744589</v>
      </c>
      <c r="C133" s="264">
        <v>0.24262938195699291</v>
      </c>
      <c r="D133" s="264">
        <v>0.2384686815908908</v>
      </c>
      <c r="E133" s="264">
        <v>0.23395211164412399</v>
      </c>
      <c r="F133" s="264">
        <v>0.25689454373559112</v>
      </c>
      <c r="G133" s="264">
        <v>0.28324451803754019</v>
      </c>
      <c r="H133" s="264">
        <v>0.28629799082306001</v>
      </c>
      <c r="I133" s="264">
        <v>0.27210817430795647</v>
      </c>
      <c r="J133" s="264">
        <v>0.28260550458774097</v>
      </c>
      <c r="K133" s="264">
        <v>0.25232810204093031</v>
      </c>
      <c r="L133" s="264">
        <v>0.26601356354905181</v>
      </c>
      <c r="M133" s="264">
        <v>0.31149294309817299</v>
      </c>
      <c r="N133" s="264">
        <v>0.28073328118886809</v>
      </c>
      <c r="O133" s="264">
        <v>0.35507879294134159</v>
      </c>
      <c r="P133" s="264">
        <v>0.57812147328549424</v>
      </c>
      <c r="Q133" s="264">
        <v>0.56807547223545096</v>
      </c>
      <c r="R133" s="264">
        <v>0.70506535470059228</v>
      </c>
      <c r="S133" s="264">
        <v>0.5242213417289372</v>
      </c>
      <c r="T133" s="264">
        <v>0.48936263440570632</v>
      </c>
      <c r="U133" s="264">
        <v>0.46460913645040769</v>
      </c>
      <c r="V133" s="264">
        <v>0.43242282929720011</v>
      </c>
      <c r="W133" s="264">
        <v>0.48877855367099732</v>
      </c>
      <c r="DA133" s="72" t="s">
        <v>1112</v>
      </c>
    </row>
    <row r="134" spans="1:105" ht="12" customHeight="1" x14ac:dyDescent="0.25">
      <c r="A134" s="57" t="s">
        <v>1012</v>
      </c>
      <c r="B134" s="263">
        <v>85.734326510073842</v>
      </c>
      <c r="C134" s="263">
        <v>88.923693860424521</v>
      </c>
      <c r="D134" s="263">
        <v>89.328198838358603</v>
      </c>
      <c r="E134" s="263">
        <v>100.26505774292821</v>
      </c>
      <c r="F134" s="263">
        <v>104.0451553582464</v>
      </c>
      <c r="G134" s="263">
        <v>116.4376913957778</v>
      </c>
      <c r="H134" s="263">
        <v>119.9393651174064</v>
      </c>
      <c r="I134" s="263">
        <v>129.72765998465351</v>
      </c>
      <c r="J134" s="263">
        <v>141.3777079045453</v>
      </c>
      <c r="K134" s="263">
        <v>133.73608992985459</v>
      </c>
      <c r="L134" s="263">
        <v>132.53275808958031</v>
      </c>
      <c r="M134" s="263">
        <v>152.07437019746101</v>
      </c>
      <c r="N134" s="263">
        <v>141.47539489982429</v>
      </c>
      <c r="O134" s="263">
        <v>177.39370387085501</v>
      </c>
      <c r="P134" s="263">
        <v>289.49129454249442</v>
      </c>
      <c r="Q134" s="263">
        <v>297.25468057251652</v>
      </c>
      <c r="R134" s="263">
        <v>364.20018018770872</v>
      </c>
      <c r="S134" s="263">
        <v>280.05415207757392</v>
      </c>
      <c r="T134" s="263">
        <v>248.40866999706881</v>
      </c>
      <c r="U134" s="263">
        <v>226.938925805645</v>
      </c>
      <c r="V134" s="263">
        <v>228.6727077210096</v>
      </c>
      <c r="W134" s="263">
        <v>251.5137295787911</v>
      </c>
      <c r="DA134" s="70" t="s">
        <v>1113</v>
      </c>
    </row>
    <row r="135" spans="1:105" ht="12" customHeight="1" x14ac:dyDescent="0.25">
      <c r="A135" s="60" t="s">
        <v>1014</v>
      </c>
      <c r="B135" s="264">
        <v>81.1850547647865</v>
      </c>
      <c r="C135" s="264">
        <v>83.762550824902888</v>
      </c>
      <c r="D135" s="264">
        <v>84.485411480975131</v>
      </c>
      <c r="E135" s="264">
        <v>96.215507849745421</v>
      </c>
      <c r="F135" s="264">
        <v>99.010453970143658</v>
      </c>
      <c r="G135" s="264">
        <v>111.06459373411739</v>
      </c>
      <c r="H135" s="264">
        <v>113.98828088921221</v>
      </c>
      <c r="I135" s="264">
        <v>125.62278800054069</v>
      </c>
      <c r="J135" s="264">
        <v>137.61441801087889</v>
      </c>
      <c r="K135" s="264">
        <v>130.6988286137688</v>
      </c>
      <c r="L135" s="264">
        <v>129.04721451964019</v>
      </c>
      <c r="M135" s="264">
        <v>147.6052232882692</v>
      </c>
      <c r="N135" s="264">
        <v>137.70822642315011</v>
      </c>
      <c r="O135" s="264">
        <v>172.60367053699079</v>
      </c>
      <c r="P135" s="264">
        <v>281.39846272798172</v>
      </c>
      <c r="Q135" s="264">
        <v>290.05278491394853</v>
      </c>
      <c r="R135" s="264">
        <v>354.86743327197689</v>
      </c>
      <c r="S135" s="264">
        <v>273.68974717883441</v>
      </c>
      <c r="T135" s="264">
        <v>241.2866121651229</v>
      </c>
      <c r="U135" s="264">
        <v>219.47674248424241</v>
      </c>
      <c r="V135" s="264">
        <v>223.03243046983161</v>
      </c>
      <c r="W135" s="264">
        <v>244.5928410355427</v>
      </c>
      <c r="DA135" s="72" t="s">
        <v>1114</v>
      </c>
    </row>
    <row r="136" spans="1:105" ht="12" customHeight="1" x14ac:dyDescent="0.25">
      <c r="A136" s="59" t="s">
        <v>30</v>
      </c>
      <c r="B136" s="232">
        <v>5.0294865849362349</v>
      </c>
      <c r="C136" s="232">
        <v>8.870912832841082</v>
      </c>
      <c r="D136" s="232">
        <v>8.2193523679970344</v>
      </c>
      <c r="E136" s="232">
        <v>8.441329100917681</v>
      </c>
      <c r="F136" s="232">
        <v>5.0122780270650518</v>
      </c>
      <c r="G136" s="232">
        <v>3.011336360253229</v>
      </c>
      <c r="H136" s="232">
        <v>4.5587897727245252</v>
      </c>
      <c r="I136" s="232">
        <v>6.4308480146395164</v>
      </c>
      <c r="J136" s="232">
        <v>7.5584264685071174</v>
      </c>
      <c r="K136" s="232">
        <v>6.0917650126646246</v>
      </c>
      <c r="L136" s="232">
        <v>10.11237553600122</v>
      </c>
      <c r="M136" s="232">
        <v>9.0282543837545788</v>
      </c>
      <c r="N136" s="232">
        <v>8.1956065778127005</v>
      </c>
      <c r="O136" s="232">
        <v>11.82806673297139</v>
      </c>
      <c r="P136" s="232">
        <v>23.97323250301049</v>
      </c>
      <c r="Q136" s="232">
        <v>43.321660542052321</v>
      </c>
      <c r="R136" s="232">
        <v>50.768463629937997</v>
      </c>
      <c r="S136" s="232">
        <v>34.821727043511942</v>
      </c>
      <c r="T136" s="232">
        <v>15.89216541794976</v>
      </c>
      <c r="U136" s="232">
        <v>14.295218757295039</v>
      </c>
      <c r="V136" s="232">
        <v>18.849636036755271</v>
      </c>
      <c r="W136" s="232">
        <v>6.3565897904741551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0.31341227244939701</v>
      </c>
      <c r="J137" s="297">
        <v>0</v>
      </c>
      <c r="K137" s="297">
        <v>0</v>
      </c>
      <c r="L137" s="297">
        <v>0</v>
      </c>
      <c r="M137" s="297">
        <v>7.9772364769727766E-2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0.99326708139434405</v>
      </c>
      <c r="F138" s="297">
        <v>1.0497726598324819</v>
      </c>
      <c r="G138" s="297">
        <v>1.3687609075580141</v>
      </c>
      <c r="H138" s="297">
        <v>1.414708964921604</v>
      </c>
      <c r="I138" s="297">
        <v>1.4917478549047629</v>
      </c>
      <c r="J138" s="297">
        <v>2.5455827510047349</v>
      </c>
      <c r="K138" s="297">
        <v>1.338585620379261</v>
      </c>
      <c r="L138" s="297">
        <v>1.369313784323432</v>
      </c>
      <c r="M138" s="297">
        <v>1.603405302969692</v>
      </c>
      <c r="N138" s="297">
        <v>1.419769184005744</v>
      </c>
      <c r="O138" s="297">
        <v>1.5365953247957831</v>
      </c>
      <c r="P138" s="297">
        <v>2.0495109687489799</v>
      </c>
      <c r="Q138" s="297">
        <v>1.1581307255395981</v>
      </c>
      <c r="R138" s="297">
        <v>2.8237612337455991</v>
      </c>
      <c r="S138" s="297">
        <v>1.9313664350458131</v>
      </c>
      <c r="T138" s="297">
        <v>2.039351047170054</v>
      </c>
      <c r="U138" s="297">
        <v>1.492504660897316</v>
      </c>
      <c r="V138" s="297">
        <v>2.9306924357633761</v>
      </c>
      <c r="W138" s="297">
        <v>4.0279842334380582</v>
      </c>
      <c r="DA138" s="122" t="s">
        <v>1117</v>
      </c>
    </row>
    <row r="139" spans="1:105" ht="12" customHeight="1" x14ac:dyDescent="0.25">
      <c r="A139" s="59" t="s">
        <v>70</v>
      </c>
      <c r="B139" s="297">
        <v>4.4057330856297554</v>
      </c>
      <c r="C139" s="297">
        <v>6.2576078779317754</v>
      </c>
      <c r="D139" s="297">
        <v>6.8837177983474538</v>
      </c>
      <c r="E139" s="297">
        <v>19.661312436074549</v>
      </c>
      <c r="F139" s="297">
        <v>19.842827855949398</v>
      </c>
      <c r="G139" s="297">
        <v>22.41096108284756</v>
      </c>
      <c r="H139" s="297">
        <v>26.106979752629751</v>
      </c>
      <c r="I139" s="297">
        <v>22.894814345089259</v>
      </c>
      <c r="J139" s="297">
        <v>24.676963895989459</v>
      </c>
      <c r="K139" s="297">
        <v>26.077039201570852</v>
      </c>
      <c r="L139" s="297">
        <v>21.53480783869669</v>
      </c>
      <c r="M139" s="297">
        <v>26.33802152922744</v>
      </c>
      <c r="N139" s="297">
        <v>24.66383886160769</v>
      </c>
      <c r="O139" s="297">
        <v>32.680394185548437</v>
      </c>
      <c r="P139" s="297">
        <v>53.654595435784152</v>
      </c>
      <c r="Q139" s="297">
        <v>56.555447553748778</v>
      </c>
      <c r="R139" s="297">
        <v>38.584693239567677</v>
      </c>
      <c r="S139" s="297">
        <v>27.284940612565808</v>
      </c>
      <c r="T139" s="297">
        <v>24.13201617571919</v>
      </c>
      <c r="U139" s="297">
        <v>20.62366061599829</v>
      </c>
      <c r="V139" s="297">
        <v>14.27978742720347</v>
      </c>
      <c r="W139" s="297">
        <v>19.07893810991871</v>
      </c>
      <c r="DA139" s="122" t="s">
        <v>1118</v>
      </c>
    </row>
    <row r="140" spans="1:105" ht="12" customHeight="1" x14ac:dyDescent="0.25">
      <c r="A140" s="59" t="s">
        <v>162</v>
      </c>
      <c r="B140" s="297">
        <v>71.749835094220515</v>
      </c>
      <c r="C140" s="297">
        <v>68.634030114130027</v>
      </c>
      <c r="D140" s="297">
        <v>69.382341314630636</v>
      </c>
      <c r="E140" s="297">
        <v>67.119599231358848</v>
      </c>
      <c r="F140" s="297">
        <v>73.105575427296728</v>
      </c>
      <c r="G140" s="297">
        <v>84.273535383458636</v>
      </c>
      <c r="H140" s="297">
        <v>81.907802398936354</v>
      </c>
      <c r="I140" s="297">
        <v>94.491965513457714</v>
      </c>
      <c r="J140" s="297">
        <v>102.8334448953776</v>
      </c>
      <c r="K140" s="297">
        <v>97.191438779154055</v>
      </c>
      <c r="L140" s="297">
        <v>96.030717360618837</v>
      </c>
      <c r="M140" s="297">
        <v>110.5557697075477</v>
      </c>
      <c r="N140" s="297">
        <v>103.42901179972399</v>
      </c>
      <c r="O140" s="297">
        <v>126.55861429367511</v>
      </c>
      <c r="P140" s="297">
        <v>201.72112382043809</v>
      </c>
      <c r="Q140" s="297">
        <v>189.01754609260769</v>
      </c>
      <c r="R140" s="297">
        <v>262.69051516872571</v>
      </c>
      <c r="S140" s="297">
        <v>209.65171308771079</v>
      </c>
      <c r="T140" s="297">
        <v>199.22307952428389</v>
      </c>
      <c r="U140" s="297">
        <v>183.0653584500518</v>
      </c>
      <c r="V140" s="297">
        <v>186.97231457010949</v>
      </c>
      <c r="W140" s="297">
        <v>215.1293289017118</v>
      </c>
      <c r="DA140" s="122" t="s">
        <v>1119</v>
      </c>
    </row>
    <row r="141" spans="1:105" ht="12" customHeight="1" x14ac:dyDescent="0.25">
      <c r="A141" s="60" t="s">
        <v>1021</v>
      </c>
      <c r="B141" s="264">
        <v>4.549271745287343</v>
      </c>
      <c r="C141" s="264">
        <v>5.1611430355216292</v>
      </c>
      <c r="D141" s="264">
        <v>4.8427873573834663</v>
      </c>
      <c r="E141" s="264">
        <v>4.04954989318282</v>
      </c>
      <c r="F141" s="264">
        <v>5.0347013881027598</v>
      </c>
      <c r="G141" s="264">
        <v>5.3730976616603261</v>
      </c>
      <c r="H141" s="264">
        <v>5.95108422819421</v>
      </c>
      <c r="I141" s="264">
        <v>4.1048719841128936</v>
      </c>
      <c r="J141" s="264">
        <v>3.7632898936664239</v>
      </c>
      <c r="K141" s="264">
        <v>3.0372613160858291</v>
      </c>
      <c r="L141" s="264">
        <v>3.485543569940083</v>
      </c>
      <c r="M141" s="264">
        <v>4.4691469091918004</v>
      </c>
      <c r="N141" s="264">
        <v>3.7671684766741649</v>
      </c>
      <c r="O141" s="264">
        <v>4.7900333338642813</v>
      </c>
      <c r="P141" s="264">
        <v>8.0928318145126976</v>
      </c>
      <c r="Q141" s="264">
        <v>7.2018956585680671</v>
      </c>
      <c r="R141" s="264">
        <v>9.3327469157317555</v>
      </c>
      <c r="S141" s="264">
        <v>6.364404898739509</v>
      </c>
      <c r="T141" s="264">
        <v>7.1220578319458507</v>
      </c>
      <c r="U141" s="264">
        <v>7.4621833214025237</v>
      </c>
      <c r="V141" s="264">
        <v>5.6402772511780048</v>
      </c>
      <c r="W141" s="264">
        <v>6.9208885432484024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66.159088122920778</v>
      </c>
      <c r="C142" s="263">
        <f t="shared" si="5"/>
        <v>68.836076104277367</v>
      </c>
      <c r="D142" s="263">
        <f t="shared" si="5"/>
        <v>68.748964003274722</v>
      </c>
      <c r="E142" s="263">
        <f t="shared" si="5"/>
        <v>75.030449978579895</v>
      </c>
      <c r="F142" s="263">
        <f t="shared" si="5"/>
        <v>79.036388544538653</v>
      </c>
      <c r="G142" s="263">
        <f t="shared" si="5"/>
        <v>88.456981891916271</v>
      </c>
      <c r="H142" s="263">
        <f t="shared" si="5"/>
        <v>91.745051845108037</v>
      </c>
      <c r="I142" s="263">
        <f t="shared" si="5"/>
        <v>96.870061959837813</v>
      </c>
      <c r="J142" s="263">
        <f t="shared" si="5"/>
        <v>104.8041216234154</v>
      </c>
      <c r="K142" s="263">
        <f t="shared" si="5"/>
        <v>98.689832575597507</v>
      </c>
      <c r="L142" s="263">
        <f t="shared" si="5"/>
        <v>98.07814174691201</v>
      </c>
      <c r="M142" s="263">
        <f t="shared" si="5"/>
        <v>113.37227958214697</v>
      </c>
      <c r="N142" s="263">
        <f t="shared" si="5"/>
        <v>105.18649453335885</v>
      </c>
      <c r="O142" s="263">
        <f t="shared" si="5"/>
        <v>131.93366750336915</v>
      </c>
      <c r="P142" s="263">
        <f t="shared" si="5"/>
        <v>214.05934295291991</v>
      </c>
      <c r="Q142" s="263">
        <f t="shared" si="5"/>
        <v>216.80062609514539</v>
      </c>
      <c r="R142" s="263">
        <f t="shared" si="5"/>
        <v>270.74462777888357</v>
      </c>
      <c r="S142" s="263">
        <f t="shared" si="5"/>
        <v>206.86875614057291</v>
      </c>
      <c r="T142" s="263">
        <f t="shared" si="5"/>
        <v>186.55918502140992</v>
      </c>
      <c r="U142" s="263">
        <f t="shared" si="5"/>
        <v>171.34094449034259</v>
      </c>
      <c r="V142" s="263">
        <f t="shared" si="5"/>
        <v>170.67771813901786</v>
      </c>
      <c r="W142" s="263">
        <f t="shared" si="5"/>
        <v>189.28489747160427</v>
      </c>
      <c r="DA142" s="70"/>
    </row>
    <row r="143" spans="1:105" ht="12" customHeight="1" x14ac:dyDescent="0.25">
      <c r="A143" s="60" t="s">
        <v>1024</v>
      </c>
      <c r="B143" s="264">
        <v>30.384998183095849</v>
      </c>
      <c r="C143" s="264">
        <v>29.565442214177882</v>
      </c>
      <c r="D143" s="264">
        <v>30.407288769314889</v>
      </c>
      <c r="E143" s="264">
        <v>34.063127653724351</v>
      </c>
      <c r="F143" s="264">
        <v>34.29474209384724</v>
      </c>
      <c r="G143" s="264">
        <v>39.463775210945613</v>
      </c>
      <c r="H143" s="264">
        <v>37.893695889800298</v>
      </c>
      <c r="I143" s="264">
        <v>48.04388068477337</v>
      </c>
      <c r="J143" s="264">
        <v>54.590081989971239</v>
      </c>
      <c r="K143" s="264">
        <v>53.172488900437372</v>
      </c>
      <c r="L143" s="264">
        <v>51.404534177992957</v>
      </c>
      <c r="M143" s="264">
        <v>57.237578629706952</v>
      </c>
      <c r="N143" s="264">
        <v>54.543160697900163</v>
      </c>
      <c r="O143" s="264">
        <v>67.640906218855378</v>
      </c>
      <c r="P143" s="264">
        <v>107.8137922075008</v>
      </c>
      <c r="Q143" s="264">
        <v>110.21871781213549</v>
      </c>
      <c r="R143" s="264">
        <v>139.91820621136719</v>
      </c>
      <c r="S143" s="264">
        <v>112.1260794642172</v>
      </c>
      <c r="T143" s="264">
        <v>96.402631180776694</v>
      </c>
      <c r="U143" s="264">
        <v>85.43502727250322</v>
      </c>
      <c r="V143" s="264">
        <v>92.472594969185778</v>
      </c>
      <c r="W143" s="264">
        <v>100.8824425525201</v>
      </c>
      <c r="DA143" s="72" t="s">
        <v>1121</v>
      </c>
    </row>
    <row r="144" spans="1:105" ht="12" customHeight="1" x14ac:dyDescent="0.25">
      <c r="A144" s="60" t="s">
        <v>1026</v>
      </c>
      <c r="B144" s="264">
        <v>16.50859427235131</v>
      </c>
      <c r="C144" s="264">
        <v>17.038007316651839</v>
      </c>
      <c r="D144" s="264">
        <v>17.11782622076797</v>
      </c>
      <c r="E144" s="264">
        <v>20.415898220528469</v>
      </c>
      <c r="F144" s="264">
        <v>21.12323094471779</v>
      </c>
      <c r="G144" s="264">
        <v>23.83196034884622</v>
      </c>
      <c r="H144" s="264">
        <v>26.319354198084831</v>
      </c>
      <c r="I144" s="264">
        <v>27.955202588215009</v>
      </c>
      <c r="J144" s="264">
        <v>30.236268388272659</v>
      </c>
      <c r="K144" s="264">
        <v>28.900783035053589</v>
      </c>
      <c r="L144" s="264">
        <v>28.015750115138779</v>
      </c>
      <c r="M144" s="264">
        <v>32.996772620047103</v>
      </c>
      <c r="N144" s="264">
        <v>30.777217740569039</v>
      </c>
      <c r="O144" s="264">
        <v>38.6918018137291</v>
      </c>
      <c r="P144" s="264">
        <v>62.991831397870982</v>
      </c>
      <c r="Q144" s="264">
        <v>64.586669125939807</v>
      </c>
      <c r="R144" s="264">
        <v>81.116929519996859</v>
      </c>
      <c r="S144" s="264">
        <v>60.704520779200337</v>
      </c>
      <c r="T144" s="264">
        <v>55.69342255781676</v>
      </c>
      <c r="U144" s="264">
        <v>51.080549875039253</v>
      </c>
      <c r="V144" s="264">
        <v>50.309491939010371</v>
      </c>
      <c r="W144" s="264">
        <v>55.947738286948741</v>
      </c>
      <c r="DA144" s="72" t="s">
        <v>1122</v>
      </c>
    </row>
    <row r="145" spans="1:105" ht="12" customHeight="1" x14ac:dyDescent="0.25">
      <c r="A145" s="64" t="s">
        <v>30</v>
      </c>
      <c r="B145" s="231">
        <v>0.90882507804605206</v>
      </c>
      <c r="C145" s="231">
        <v>1.6318250096193421</v>
      </c>
      <c r="D145" s="231">
        <v>1.513959132139634</v>
      </c>
      <c r="E145" s="231">
        <v>1.253700528646537</v>
      </c>
      <c r="F145" s="231">
        <v>0.75165890376241506</v>
      </c>
      <c r="G145" s="231">
        <v>0.43906454791182331</v>
      </c>
      <c r="H145" s="231">
        <v>0.53037108550343781</v>
      </c>
      <c r="I145" s="231">
        <v>0.7943638056154354</v>
      </c>
      <c r="J145" s="231">
        <v>0.95603943408880665</v>
      </c>
      <c r="K145" s="231">
        <v>0.74545079471483033</v>
      </c>
      <c r="L145" s="231">
        <v>1.3265972042618539</v>
      </c>
      <c r="M145" s="231">
        <v>1.091360326795048</v>
      </c>
      <c r="N145" s="231">
        <v>0.98215843597497432</v>
      </c>
      <c r="O145" s="231">
        <v>1.4058618894101069</v>
      </c>
      <c r="P145" s="231">
        <v>2.889936369078411</v>
      </c>
      <c r="Q145" s="231">
        <v>5.2325076954388283</v>
      </c>
      <c r="R145" s="231">
        <v>5.7047917088848878</v>
      </c>
      <c r="S145" s="231">
        <v>4.2471292225775734</v>
      </c>
      <c r="T145" s="231">
        <v>1.755500524835484</v>
      </c>
      <c r="U145" s="231">
        <v>1.5626042090057659</v>
      </c>
      <c r="V145" s="231">
        <v>2.2033675150663949</v>
      </c>
      <c r="W145" s="231">
        <v>0.72089050200970051</v>
      </c>
      <c r="DA145" s="73" t="s">
        <v>1123</v>
      </c>
    </row>
    <row r="146" spans="1:105" ht="12" customHeight="1" x14ac:dyDescent="0.25">
      <c r="A146" s="64" t="s">
        <v>32</v>
      </c>
      <c r="B146" s="231">
        <v>0.35991493430954458</v>
      </c>
      <c r="C146" s="231">
        <v>8.0777441382163265E-2</v>
      </c>
      <c r="D146" s="231">
        <v>1.052239673363403E-2</v>
      </c>
      <c r="E146" s="231">
        <v>2.030341400842028</v>
      </c>
      <c r="F146" s="231">
        <v>1.8239063991576889</v>
      </c>
      <c r="G146" s="231">
        <v>1.8887178102542781</v>
      </c>
      <c r="H146" s="231">
        <v>1.9616682047007981</v>
      </c>
      <c r="I146" s="231">
        <v>1.7586930385983039</v>
      </c>
      <c r="J146" s="231">
        <v>1.9385341881895739</v>
      </c>
      <c r="K146" s="231">
        <v>1.45895514470531</v>
      </c>
      <c r="L146" s="231">
        <v>1.4527798735451909</v>
      </c>
      <c r="M146" s="231">
        <v>1.6215035305232699</v>
      </c>
      <c r="N146" s="231">
        <v>1.4034175477375299</v>
      </c>
      <c r="O146" s="231">
        <v>1.7818132325057781</v>
      </c>
      <c r="P146" s="231">
        <v>2.9123577202613671</v>
      </c>
      <c r="Q146" s="231">
        <v>3.2570866343554852</v>
      </c>
      <c r="R146" s="231">
        <v>5.0583039607695168</v>
      </c>
      <c r="S146" s="231">
        <v>2.5906010007808482</v>
      </c>
      <c r="T146" s="231">
        <v>2.4024638602748638</v>
      </c>
      <c r="U146" s="231">
        <v>2.655487520406123</v>
      </c>
      <c r="V146" s="231">
        <v>2.168262439569784</v>
      </c>
      <c r="W146" s="231">
        <v>2.4670274413849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3.8713924649242441E-2</v>
      </c>
      <c r="J147" s="231">
        <v>0</v>
      </c>
      <c r="K147" s="231">
        <v>0</v>
      </c>
      <c r="L147" s="231">
        <v>0</v>
      </c>
      <c r="M147" s="231">
        <v>9.6431037921306442E-3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0.14751935982402539</v>
      </c>
      <c r="F148" s="231">
        <v>0.15742761323866131</v>
      </c>
      <c r="G148" s="231">
        <v>0.19957066138762361</v>
      </c>
      <c r="H148" s="231">
        <v>0.1645877012987359</v>
      </c>
      <c r="I148" s="231">
        <v>0.18426660066343281</v>
      </c>
      <c r="J148" s="231">
        <v>0.32198202930688502</v>
      </c>
      <c r="K148" s="231">
        <v>0.16380305419382729</v>
      </c>
      <c r="L148" s="231">
        <v>0.17963413557710889</v>
      </c>
      <c r="M148" s="231">
        <v>0.19382406177905989</v>
      </c>
      <c r="N148" s="231">
        <v>0.17014460955014571</v>
      </c>
      <c r="O148" s="231">
        <v>0.18263684635413391</v>
      </c>
      <c r="P148" s="231">
        <v>0.2470654004072676</v>
      </c>
      <c r="Q148" s="231">
        <v>0.1398821711330232</v>
      </c>
      <c r="R148" s="231">
        <v>0.31730268206586121</v>
      </c>
      <c r="S148" s="231">
        <v>0.23556450303394411</v>
      </c>
      <c r="T148" s="231">
        <v>0.2252733809067467</v>
      </c>
      <c r="U148" s="231">
        <v>0.16314504203643049</v>
      </c>
      <c r="V148" s="231">
        <v>0.34257385644053978</v>
      </c>
      <c r="W148" s="231">
        <v>0.45680713587681782</v>
      </c>
      <c r="DA148" s="73" t="s">
        <v>1126</v>
      </c>
    </row>
    <row r="149" spans="1:105" ht="12" customHeight="1" x14ac:dyDescent="0.25">
      <c r="A149" s="64" t="s">
        <v>70</v>
      </c>
      <c r="B149" s="231">
        <v>0.79611321111582201</v>
      </c>
      <c r="C149" s="231">
        <v>1.151101496319147</v>
      </c>
      <c r="D149" s="231">
        <v>1.26794265013606</v>
      </c>
      <c r="E149" s="231">
        <v>2.9200849179439849</v>
      </c>
      <c r="F149" s="231">
        <v>2.9757005004933381</v>
      </c>
      <c r="G149" s="231">
        <v>3.2676052486154279</v>
      </c>
      <c r="H149" s="231">
        <v>3.0372945191423741</v>
      </c>
      <c r="I149" s="231">
        <v>2.8280581053420271</v>
      </c>
      <c r="J149" s="231">
        <v>3.1213045064935878</v>
      </c>
      <c r="K149" s="231">
        <v>3.1910537514509012</v>
      </c>
      <c r="L149" s="231">
        <v>2.8250548816572199</v>
      </c>
      <c r="M149" s="231">
        <v>3.1838127905428819</v>
      </c>
      <c r="N149" s="231">
        <v>2.9557052515227502</v>
      </c>
      <c r="O149" s="231">
        <v>3.8843305295438042</v>
      </c>
      <c r="P149" s="231">
        <v>6.467979097044565</v>
      </c>
      <c r="Q149" s="231">
        <v>6.830920395046296</v>
      </c>
      <c r="R149" s="231">
        <v>4.3357159611414726</v>
      </c>
      <c r="S149" s="231">
        <v>3.3278840095185158</v>
      </c>
      <c r="T149" s="231">
        <v>2.665701365904781</v>
      </c>
      <c r="U149" s="231">
        <v>2.2543634645128949</v>
      </c>
      <c r="V149" s="231">
        <v>1.6691897752191129</v>
      </c>
      <c r="W149" s="231">
        <v>2.1637113177387168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3.0613964899488762E-2</v>
      </c>
      <c r="D150" s="231">
        <v>9.4000205031333495E-2</v>
      </c>
      <c r="E150" s="231">
        <v>0</v>
      </c>
      <c r="F150" s="231">
        <v>2.149717942985864E-2</v>
      </c>
      <c r="G150" s="231">
        <v>3.3701068950537608E-2</v>
      </c>
      <c r="H150" s="231">
        <v>1.162394122135256E-2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2.5776999287831701E-2</v>
      </c>
      <c r="O150" s="231">
        <v>2.7756368116458961E-2</v>
      </c>
      <c r="P150" s="231">
        <v>5.3923993204159887E-2</v>
      </c>
      <c r="Q150" s="231">
        <v>0.13722452183136299</v>
      </c>
      <c r="R150" s="231">
        <v>0.16817218363077879</v>
      </c>
      <c r="S150" s="231">
        <v>0.118927068816194</v>
      </c>
      <c r="T150" s="231">
        <v>0.1226570969857549</v>
      </c>
      <c r="U150" s="231">
        <v>0.1000670999555177</v>
      </c>
      <c r="V150" s="231">
        <v>9.492921241029055E-2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12.96515029478363</v>
      </c>
      <c r="C151" s="231">
        <v>12.62538917489675</v>
      </c>
      <c r="D151" s="231">
        <v>12.77984256417902</v>
      </c>
      <c r="E151" s="231">
        <v>9.9685577985284706</v>
      </c>
      <c r="F151" s="231">
        <v>10.963170117037331</v>
      </c>
      <c r="G151" s="231">
        <v>12.28740907274728</v>
      </c>
      <c r="H151" s="231">
        <v>9.5291803823545216</v>
      </c>
      <c r="I151" s="231">
        <v>11.672021660981571</v>
      </c>
      <c r="J151" s="231">
        <v>13.00704966474289</v>
      </c>
      <c r="K151" s="231">
        <v>11.893340456628501</v>
      </c>
      <c r="L151" s="231">
        <v>12.59783922386185</v>
      </c>
      <c r="M151" s="231">
        <v>13.364286807670799</v>
      </c>
      <c r="N151" s="231">
        <v>12.39489420327512</v>
      </c>
      <c r="O151" s="231">
        <v>15.04252018768701</v>
      </c>
      <c r="P151" s="231">
        <v>24.317171748400941</v>
      </c>
      <c r="Q151" s="231">
        <v>22.830052036959131</v>
      </c>
      <c r="R151" s="231">
        <v>29.51821989061591</v>
      </c>
      <c r="S151" s="231">
        <v>25.570756904321051</v>
      </c>
      <c r="T151" s="231">
        <v>22.00683238982678</v>
      </c>
      <c r="U151" s="231">
        <v>20.010795531983071</v>
      </c>
      <c r="V151" s="231">
        <v>21.8555267240836</v>
      </c>
      <c r="W151" s="231">
        <v>24.39746704142706</v>
      </c>
      <c r="DA151" s="73" t="s">
        <v>1129</v>
      </c>
    </row>
    <row r="152" spans="1:105" ht="12" customHeight="1" x14ac:dyDescent="0.25">
      <c r="A152" s="64" t="s">
        <v>36</v>
      </c>
      <c r="B152" s="231">
        <v>0.41432285424932541</v>
      </c>
      <c r="C152" s="231">
        <v>0.38567556558101951</v>
      </c>
      <c r="D152" s="231">
        <v>0.36158781502851478</v>
      </c>
      <c r="E152" s="231">
        <v>0</v>
      </c>
      <c r="F152" s="231">
        <v>0</v>
      </c>
      <c r="G152" s="231">
        <v>4.2918723113657931E-4</v>
      </c>
      <c r="H152" s="231">
        <v>4.4410259117263551E-4</v>
      </c>
      <c r="I152" s="231">
        <v>7.1675650017341219E-2</v>
      </c>
      <c r="J152" s="231">
        <v>0</v>
      </c>
      <c r="K152" s="231">
        <v>0</v>
      </c>
      <c r="L152" s="231">
        <v>0.39079355869630278</v>
      </c>
      <c r="M152" s="231">
        <v>0.87574896721824447</v>
      </c>
      <c r="N152" s="231">
        <v>0.40898453178833388</v>
      </c>
      <c r="O152" s="231">
        <v>0.53354178606989422</v>
      </c>
      <c r="P152" s="231">
        <v>0.68100547436446179</v>
      </c>
      <c r="Q152" s="231">
        <v>0.60164376290438204</v>
      </c>
      <c r="R152" s="231">
        <v>0.58177064774772524</v>
      </c>
      <c r="S152" s="231">
        <v>0.26463478429396431</v>
      </c>
      <c r="T152" s="231">
        <v>0.46590531683182801</v>
      </c>
      <c r="U152" s="231">
        <v>0.35273740918672281</v>
      </c>
      <c r="V152" s="231">
        <v>0.3111604623086992</v>
      </c>
      <c r="W152" s="231">
        <v>0.37523955453792951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3.111425539136408E-2</v>
      </c>
      <c r="F153" s="231">
        <v>4.7111626395511599E-2</v>
      </c>
      <c r="G153" s="231">
        <v>0.105151300815693</v>
      </c>
      <c r="H153" s="231">
        <v>9.9059747576603366E-2</v>
      </c>
      <c r="I153" s="231">
        <v>0.54552032657447624</v>
      </c>
      <c r="J153" s="231">
        <v>0.58100328218150665</v>
      </c>
      <c r="K153" s="231">
        <v>0.51838959550947949</v>
      </c>
      <c r="L153" s="231">
        <v>0.91038345347894079</v>
      </c>
      <c r="M153" s="231">
        <v>1.062316590700509</v>
      </c>
      <c r="N153" s="231">
        <v>1.092337328588223</v>
      </c>
      <c r="O153" s="231">
        <v>1.3076012930468559</v>
      </c>
      <c r="P153" s="231">
        <v>2.2146580217011218</v>
      </c>
      <c r="Q153" s="231">
        <v>2.4047636879293539</v>
      </c>
      <c r="R153" s="231">
        <v>5.0475010001235354</v>
      </c>
      <c r="S153" s="231">
        <v>2.6970664274423641</v>
      </c>
      <c r="T153" s="231">
        <v>2.2178365648576239</v>
      </c>
      <c r="U153" s="231">
        <v>2.0557596247812282</v>
      </c>
      <c r="V153" s="231">
        <v>2.000835369074077</v>
      </c>
      <c r="W153" s="231">
        <v>2.6435982034790668</v>
      </c>
      <c r="DA153" s="73" t="s">
        <v>1131</v>
      </c>
    </row>
    <row r="154" spans="1:105" ht="12" customHeight="1" x14ac:dyDescent="0.25">
      <c r="A154" s="64" t="s">
        <v>79</v>
      </c>
      <c r="B154" s="231">
        <v>1.0642678998469319</v>
      </c>
      <c r="C154" s="231">
        <v>1.132624663953933</v>
      </c>
      <c r="D154" s="231">
        <v>1.0899714575197801</v>
      </c>
      <c r="E154" s="231">
        <v>4.0645799593520584</v>
      </c>
      <c r="F154" s="231">
        <v>4.3827586052029917</v>
      </c>
      <c r="G154" s="231">
        <v>5.6103114509324232</v>
      </c>
      <c r="H154" s="231">
        <v>10.98512451369583</v>
      </c>
      <c r="I154" s="231">
        <v>10.06188947577319</v>
      </c>
      <c r="J154" s="231">
        <v>10.31035528326942</v>
      </c>
      <c r="K154" s="231">
        <v>10.929790237850749</v>
      </c>
      <c r="L154" s="231">
        <v>8.3326677840603143</v>
      </c>
      <c r="M154" s="231">
        <v>11.59427644102516</v>
      </c>
      <c r="N154" s="231">
        <v>11.343798832844129</v>
      </c>
      <c r="O154" s="231">
        <v>14.525739680995059</v>
      </c>
      <c r="P154" s="231">
        <v>23.207733573408689</v>
      </c>
      <c r="Q154" s="231">
        <v>23.152588220341951</v>
      </c>
      <c r="R154" s="231">
        <v>30.385151485017179</v>
      </c>
      <c r="S154" s="231">
        <v>21.651956858415879</v>
      </c>
      <c r="T154" s="231">
        <v>23.831252057392899</v>
      </c>
      <c r="U154" s="231">
        <v>21.92558997317149</v>
      </c>
      <c r="V154" s="231">
        <v>19.663646584837871</v>
      </c>
      <c r="W154" s="231">
        <v>22.722997090494552</v>
      </c>
      <c r="DA154" s="73" t="s">
        <v>1132</v>
      </c>
    </row>
    <row r="155" spans="1:105" ht="12" customHeight="1" x14ac:dyDescent="0.25">
      <c r="A155" s="60" t="s">
        <v>1038</v>
      </c>
      <c r="B155" s="264">
        <v>19.265495667473619</v>
      </c>
      <c r="C155" s="264">
        <v>22.23262657344765</v>
      </c>
      <c r="D155" s="264">
        <v>21.22384901319186</v>
      </c>
      <c r="E155" s="264">
        <v>20.551424104327079</v>
      </c>
      <c r="F155" s="264">
        <v>23.618415505973619</v>
      </c>
      <c r="G155" s="264">
        <v>25.161246332124438</v>
      </c>
      <c r="H155" s="264">
        <v>27.532001757222901</v>
      </c>
      <c r="I155" s="264">
        <v>20.87097868684944</v>
      </c>
      <c r="J155" s="264">
        <v>19.9777712451715</v>
      </c>
      <c r="K155" s="264">
        <v>16.616560640106549</v>
      </c>
      <c r="L155" s="264">
        <v>18.65785745378027</v>
      </c>
      <c r="M155" s="264">
        <v>23.13792833239291</v>
      </c>
      <c r="N155" s="264">
        <v>19.866116094889652</v>
      </c>
      <c r="O155" s="264">
        <v>25.60095947078468</v>
      </c>
      <c r="P155" s="264">
        <v>43.253719347548113</v>
      </c>
      <c r="Q155" s="264">
        <v>41.995239157070102</v>
      </c>
      <c r="R155" s="264">
        <v>49.709492047519532</v>
      </c>
      <c r="S155" s="264">
        <v>34.038155897155377</v>
      </c>
      <c r="T155" s="264">
        <v>34.463131282816462</v>
      </c>
      <c r="U155" s="264">
        <v>34.825367342800128</v>
      </c>
      <c r="V155" s="264">
        <v>27.895631230821699</v>
      </c>
      <c r="W155" s="264">
        <v>32.45471663213543</v>
      </c>
      <c r="DA155" s="72" t="s">
        <v>1133</v>
      </c>
    </row>
    <row r="156" spans="1:105" ht="12" customHeight="1" x14ac:dyDescent="0.25">
      <c r="A156" s="132" t="s">
        <v>1040</v>
      </c>
      <c r="B156" s="318">
        <v>27.57531908811875</v>
      </c>
      <c r="C156" s="318">
        <v>29.3861712542693</v>
      </c>
      <c r="D156" s="318">
        <v>28.882246080369089</v>
      </c>
      <c r="E156" s="318">
        <v>28.335219595501311</v>
      </c>
      <c r="F156" s="318">
        <v>31.113903005529512</v>
      </c>
      <c r="G156" s="318">
        <v>34.305292486626783</v>
      </c>
      <c r="H156" s="318">
        <v>34.675115273429398</v>
      </c>
      <c r="I156" s="318">
        <v>32.95650899905246</v>
      </c>
      <c r="J156" s="318">
        <v>34.2278980733116</v>
      </c>
      <c r="K156" s="318">
        <v>30.560836280553399</v>
      </c>
      <c r="L156" s="318">
        <v>32.218357361997079</v>
      </c>
      <c r="M156" s="318">
        <v>33.31468693292129</v>
      </c>
      <c r="N156" s="318">
        <v>33.670870410900498</v>
      </c>
      <c r="O156" s="318">
        <v>32.622540496799381</v>
      </c>
      <c r="P156" s="318">
        <v>132.2251148191375</v>
      </c>
      <c r="Q156" s="318">
        <v>122.1249504613433</v>
      </c>
      <c r="R156" s="318">
        <v>135.0424499978642</v>
      </c>
      <c r="S156" s="318">
        <v>129.8911707081036</v>
      </c>
      <c r="T156" s="318">
        <v>131.28126891383701</v>
      </c>
      <c r="U156" s="318">
        <v>130.46647177463049</v>
      </c>
      <c r="V156" s="318">
        <v>120.86409872994069</v>
      </c>
      <c r="W156" s="318">
        <v>136.61577364909849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1</v>
      </c>
      <c r="D160" s="234">
        <f t="shared" si="6"/>
        <v>1</v>
      </c>
      <c r="E160" s="234">
        <f t="shared" si="6"/>
        <v>0.99999999999999989</v>
      </c>
      <c r="F160" s="234">
        <f t="shared" si="6"/>
        <v>1.0000000000000002</v>
      </c>
      <c r="G160" s="234">
        <f t="shared" si="6"/>
        <v>1</v>
      </c>
      <c r="H160" s="234">
        <f t="shared" si="6"/>
        <v>0.99999999999999978</v>
      </c>
      <c r="I160" s="234">
        <f t="shared" si="6"/>
        <v>1</v>
      </c>
      <c r="J160" s="234">
        <f t="shared" si="6"/>
        <v>1.0000000000000002</v>
      </c>
      <c r="K160" s="234">
        <f t="shared" si="6"/>
        <v>1</v>
      </c>
      <c r="L160" s="234">
        <f t="shared" si="6"/>
        <v>0.99999999999999989</v>
      </c>
      <c r="M160" s="234">
        <f t="shared" si="6"/>
        <v>1</v>
      </c>
      <c r="N160" s="234">
        <f t="shared" si="6"/>
        <v>1</v>
      </c>
      <c r="O160" s="234">
        <f t="shared" si="6"/>
        <v>1</v>
      </c>
      <c r="P160" s="234">
        <f t="shared" si="6"/>
        <v>0.99999999999999989</v>
      </c>
      <c r="Q160" s="234">
        <f t="shared" si="6"/>
        <v>1</v>
      </c>
      <c r="R160" s="234">
        <f t="shared" si="6"/>
        <v>1.0000000000000002</v>
      </c>
      <c r="S160" s="234">
        <f t="shared" si="6"/>
        <v>0.99999999999999989</v>
      </c>
      <c r="T160" s="234">
        <f t="shared" si="6"/>
        <v>1</v>
      </c>
      <c r="U160" s="234">
        <f t="shared" si="6"/>
        <v>1</v>
      </c>
      <c r="V160" s="234">
        <f t="shared" si="6"/>
        <v>0.99999999999999989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2.0835564070823516E-3</v>
      </c>
      <c r="C161" s="268">
        <f t="shared" si="7"/>
        <v>2.0942042068409707E-3</v>
      </c>
      <c r="D161" s="268">
        <f t="shared" si="7"/>
        <v>2.091267923933565E-3</v>
      </c>
      <c r="E161" s="268">
        <f t="shared" si="7"/>
        <v>2.1953954270027801E-3</v>
      </c>
      <c r="F161" s="268">
        <f t="shared" si="7"/>
        <v>2.0941616067488432E-3</v>
      </c>
      <c r="G161" s="268">
        <f t="shared" si="7"/>
        <v>2.1387455865509181E-3</v>
      </c>
      <c r="H161" s="268">
        <f t="shared" si="7"/>
        <v>2.1512837387902186E-3</v>
      </c>
      <c r="I161" s="268">
        <f t="shared" si="7"/>
        <v>2.1799048930935512E-3</v>
      </c>
      <c r="J161" s="268">
        <f t="shared" si="7"/>
        <v>2.2670869324638472E-3</v>
      </c>
      <c r="K161" s="268">
        <f t="shared" si="7"/>
        <v>2.1073087162960355E-3</v>
      </c>
      <c r="L161" s="268">
        <f t="shared" si="7"/>
        <v>2.3120803613611639E-3</v>
      </c>
      <c r="M161" s="268">
        <f t="shared" si="7"/>
        <v>2.255182102651237E-3</v>
      </c>
      <c r="N161" s="268">
        <f t="shared" si="7"/>
        <v>2.2735128682031579E-3</v>
      </c>
      <c r="O161" s="268">
        <f t="shared" si="7"/>
        <v>2.3477946610559516E-3</v>
      </c>
      <c r="P161" s="268">
        <f t="shared" si="7"/>
        <v>2.275904954702175E-3</v>
      </c>
      <c r="Q161" s="268">
        <f t="shared" si="7"/>
        <v>2.3867683537352785E-3</v>
      </c>
      <c r="R161" s="268">
        <f t="shared" si="7"/>
        <v>2.3026786692939495E-3</v>
      </c>
      <c r="S161" s="268">
        <f t="shared" si="7"/>
        <v>2.2606938080486018E-3</v>
      </c>
      <c r="T161" s="268">
        <f t="shared" si="7"/>
        <v>2.1607763243312668E-3</v>
      </c>
      <c r="U161" s="268">
        <f t="shared" si="7"/>
        <v>2.1847610865176441E-3</v>
      </c>
      <c r="V161" s="268">
        <f t="shared" si="7"/>
        <v>2.1315939040201567E-3</v>
      </c>
      <c r="W161" s="268">
        <f t="shared" si="7"/>
        <v>1.9958882545676121E-3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1.648572211461552E-2</v>
      </c>
      <c r="C162" s="269">
        <f t="shared" si="8"/>
        <v>1.6569970694282472E-2</v>
      </c>
      <c r="D162" s="269">
        <f t="shared" si="8"/>
        <v>1.654673794478894E-2</v>
      </c>
      <c r="E162" s="269">
        <f t="shared" si="8"/>
        <v>1.7370625925096451E-2</v>
      </c>
      <c r="F162" s="269">
        <f t="shared" si="8"/>
        <v>1.6569633629598984E-2</v>
      </c>
      <c r="G162" s="269">
        <f t="shared" si="8"/>
        <v>1.6922395426343363E-2</v>
      </c>
      <c r="H162" s="269">
        <f t="shared" si="8"/>
        <v>1.702160104081353E-2</v>
      </c>
      <c r="I162" s="269">
        <f t="shared" si="8"/>
        <v>1.7248060182903664E-2</v>
      </c>
      <c r="J162" s="269">
        <f t="shared" si="8"/>
        <v>1.7937870580912903E-2</v>
      </c>
      <c r="K162" s="269">
        <f t="shared" si="8"/>
        <v>1.6673657496612457E-2</v>
      </c>
      <c r="L162" s="269">
        <f t="shared" si="8"/>
        <v>1.8293872061488879E-2</v>
      </c>
      <c r="M162" s="269">
        <f t="shared" si="8"/>
        <v>1.784367600310096E-2</v>
      </c>
      <c r="N162" s="269">
        <f t="shared" si="8"/>
        <v>1.7988714508422883E-2</v>
      </c>
      <c r="O162" s="269">
        <f t="shared" si="8"/>
        <v>1.8576454293620922E-2</v>
      </c>
      <c r="P162" s="269">
        <f t="shared" si="8"/>
        <v>1.8007641412999535E-2</v>
      </c>
      <c r="Q162" s="269">
        <f t="shared" si="8"/>
        <v>1.8884825818916717E-2</v>
      </c>
      <c r="R162" s="269">
        <f t="shared" si="8"/>
        <v>1.8219483058963946E-2</v>
      </c>
      <c r="S162" s="269">
        <f t="shared" si="8"/>
        <v>1.7887286266422713E-2</v>
      </c>
      <c r="T162" s="269">
        <f t="shared" si="8"/>
        <v>1.7096709219717159E-2</v>
      </c>
      <c r="U162" s="269">
        <f t="shared" si="8"/>
        <v>1.7286483839231041E-2</v>
      </c>
      <c r="V162" s="269">
        <f t="shared" si="8"/>
        <v>1.6865809172929094E-2</v>
      </c>
      <c r="W162" s="269">
        <f t="shared" si="8"/>
        <v>1.5792065443864009E-2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1.8194163520927217E-2</v>
      </c>
      <c r="C163" s="269">
        <f t="shared" si="9"/>
        <v>1.8287142913895847E-2</v>
      </c>
      <c r="D163" s="269">
        <f t="shared" si="9"/>
        <v>1.8261502517898185E-2</v>
      </c>
      <c r="E163" s="269">
        <f t="shared" si="9"/>
        <v>1.917077131015521E-2</v>
      </c>
      <c r="F163" s="269">
        <f t="shared" si="9"/>
        <v>1.8286770918667136E-2</v>
      </c>
      <c r="G163" s="269">
        <f t="shared" si="9"/>
        <v>1.8676089977261071E-2</v>
      </c>
      <c r="H163" s="269">
        <f t="shared" si="9"/>
        <v>1.8785576426160029E-2</v>
      </c>
      <c r="I163" s="269">
        <f t="shared" si="9"/>
        <v>1.9035503886622555E-2</v>
      </c>
      <c r="J163" s="269">
        <f t="shared" si="9"/>
        <v>1.979680042507926E-2</v>
      </c>
      <c r="K163" s="269">
        <f t="shared" si="9"/>
        <v>1.8401574943226338E-2</v>
      </c>
      <c r="L163" s="269">
        <f t="shared" si="9"/>
        <v>2.0189694901054281E-2</v>
      </c>
      <c r="M163" s="269">
        <f t="shared" si="9"/>
        <v>1.9692844314477608E-2</v>
      </c>
      <c r="N163" s="269">
        <f t="shared" si="9"/>
        <v>1.9852913389056911E-2</v>
      </c>
      <c r="O163" s="269">
        <f t="shared" si="9"/>
        <v>2.0501561575972986E-2</v>
      </c>
      <c r="P163" s="269">
        <f t="shared" si="9"/>
        <v>1.9873801718631939E-2</v>
      </c>
      <c r="Q163" s="269">
        <f t="shared" si="9"/>
        <v>2.0841890129215758E-2</v>
      </c>
      <c r="R163" s="269">
        <f t="shared" si="9"/>
        <v>2.0107596848770757E-2</v>
      </c>
      <c r="S163" s="269">
        <f t="shared" si="9"/>
        <v>1.9740973978228472E-2</v>
      </c>
      <c r="T163" s="269">
        <f t="shared" si="9"/>
        <v>1.8868468184205636E-2</v>
      </c>
      <c r="U163" s="269">
        <f t="shared" si="9"/>
        <v>1.9077909447108885E-2</v>
      </c>
      <c r="V163" s="269">
        <f t="shared" si="9"/>
        <v>1.8613639601081124E-2</v>
      </c>
      <c r="W163" s="269">
        <f t="shared" si="9"/>
        <v>1.7428622114412422E-2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2.9602470762549963E-2</v>
      </c>
      <c r="C164" s="269">
        <f t="shared" si="10"/>
        <v>2.9753751131043268E-2</v>
      </c>
      <c r="D164" s="269">
        <f t="shared" si="10"/>
        <v>2.9712033408104934E-2</v>
      </c>
      <c r="E164" s="269">
        <f t="shared" si="10"/>
        <v>3.1191442055121199E-2</v>
      </c>
      <c r="F164" s="269">
        <f t="shared" si="10"/>
        <v>2.9753145883219201E-2</v>
      </c>
      <c r="G164" s="269">
        <f t="shared" si="10"/>
        <v>3.0386580118108561E-2</v>
      </c>
      <c r="H164" s="269">
        <f t="shared" si="10"/>
        <v>3.0564717980764294E-2</v>
      </c>
      <c r="I164" s="269">
        <f t="shared" si="10"/>
        <v>3.0971357743707528E-2</v>
      </c>
      <c r="J164" s="269">
        <f t="shared" si="10"/>
        <v>3.2210010924733058E-2</v>
      </c>
      <c r="K164" s="269">
        <f t="shared" si="10"/>
        <v>2.9939935607106633E-2</v>
      </c>
      <c r="L164" s="269">
        <f t="shared" si="10"/>
        <v>3.2849262475068974E-2</v>
      </c>
      <c r="M164" s="269">
        <f t="shared" si="10"/>
        <v>3.2040871094746688E-2</v>
      </c>
      <c r="N164" s="269">
        <f t="shared" si="10"/>
        <v>3.2301308464938061E-2</v>
      </c>
      <c r="O164" s="269">
        <f t="shared" si="10"/>
        <v>3.335667926922254E-2</v>
      </c>
      <c r="P164" s="269">
        <f t="shared" si="10"/>
        <v>3.2335294427788853E-2</v>
      </c>
      <c r="Q164" s="269">
        <f t="shared" si="10"/>
        <v>3.391040442594339E-2</v>
      </c>
      <c r="R164" s="269">
        <f t="shared" si="10"/>
        <v>3.2715686386803632E-2</v>
      </c>
      <c r="S164" s="269">
        <f t="shared" si="10"/>
        <v>3.2119179556817923E-2</v>
      </c>
      <c r="T164" s="269">
        <f t="shared" si="10"/>
        <v>3.0699585453026982E-2</v>
      </c>
      <c r="U164" s="269">
        <f t="shared" si="10"/>
        <v>3.1040352911472308E-2</v>
      </c>
      <c r="V164" s="269">
        <f t="shared" si="10"/>
        <v>3.028497141085194E-2</v>
      </c>
      <c r="W164" s="269">
        <f t="shared" si="10"/>
        <v>2.835691104897425E-2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6.2890801217511793E-3</v>
      </c>
      <c r="C165" s="270">
        <f t="shared" si="11"/>
        <v>6.1882582529615548E-3</v>
      </c>
      <c r="D165" s="270">
        <f t="shared" si="11"/>
        <v>6.2671378462519729E-3</v>
      </c>
      <c r="E165" s="270">
        <f t="shared" si="11"/>
        <v>7.1014875433183314E-3</v>
      </c>
      <c r="F165" s="270">
        <f t="shared" si="11"/>
        <v>6.5401476319907432E-3</v>
      </c>
      <c r="G165" s="270">
        <f t="shared" si="11"/>
        <v>6.7613101198352238E-3</v>
      </c>
      <c r="H165" s="270">
        <f t="shared" si="11"/>
        <v>6.8128547334936045E-3</v>
      </c>
      <c r="I165" s="270">
        <f t="shared" si="11"/>
        <v>7.6536648959783854E-3</v>
      </c>
      <c r="J165" s="270">
        <f t="shared" si="11"/>
        <v>8.3018552425814397E-3</v>
      </c>
      <c r="K165" s="270">
        <f t="shared" si="11"/>
        <v>8.0805277696903103E-3</v>
      </c>
      <c r="L165" s="270">
        <f t="shared" si="11"/>
        <v>8.4415853014001008E-3</v>
      </c>
      <c r="M165" s="270">
        <f t="shared" si="11"/>
        <v>8.0666793922104726E-3</v>
      </c>
      <c r="N165" s="270">
        <f t="shared" si="11"/>
        <v>8.3534784079643473E-3</v>
      </c>
      <c r="O165" s="270">
        <f t="shared" si="11"/>
        <v>8.5448004316209854E-3</v>
      </c>
      <c r="P165" s="270">
        <f t="shared" si="11"/>
        <v>8.2409980119735465E-3</v>
      </c>
      <c r="Q165" s="270">
        <f t="shared" si="11"/>
        <v>8.8585266055861839E-3</v>
      </c>
      <c r="R165" s="270">
        <f t="shared" si="11"/>
        <v>8.5829976692696278E-3</v>
      </c>
      <c r="S165" s="270">
        <f t="shared" si="11"/>
        <v>8.734421324508029E-3</v>
      </c>
      <c r="T165" s="270">
        <f t="shared" si="11"/>
        <v>8.0343313458755318E-3</v>
      </c>
      <c r="U165" s="270">
        <f t="shared" si="11"/>
        <v>7.862961016075018E-3</v>
      </c>
      <c r="V165" s="270">
        <f t="shared" si="11"/>
        <v>8.2604213568232936E-3</v>
      </c>
      <c r="W165" s="270">
        <f t="shared" si="11"/>
        <v>7.5811209956242031E-3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0.74624635735484168</v>
      </c>
      <c r="C166" s="319">
        <f t="shared" si="12"/>
        <v>0.74808036269075573</v>
      </c>
      <c r="D166" s="319">
        <f t="shared" si="12"/>
        <v>0.74448939082725218</v>
      </c>
      <c r="E166" s="319">
        <f t="shared" si="12"/>
        <v>0.70262422574445771</v>
      </c>
      <c r="F166" s="319">
        <f t="shared" si="12"/>
        <v>0.72478656519301443</v>
      </c>
      <c r="G166" s="319">
        <f t="shared" si="12"/>
        <v>0.71741861230460668</v>
      </c>
      <c r="H166" s="319">
        <f t="shared" si="12"/>
        <v>0.70339902185338987</v>
      </c>
      <c r="I166" s="319">
        <f t="shared" si="12"/>
        <v>0.67538171279204673</v>
      </c>
      <c r="J166" s="319">
        <f t="shared" si="12"/>
        <v>0.65465156156915605</v>
      </c>
      <c r="K166" s="319">
        <f t="shared" si="12"/>
        <v>0.66346893092257697</v>
      </c>
      <c r="L166" s="319">
        <f t="shared" si="12"/>
        <v>0.65204363371442708</v>
      </c>
      <c r="M166" s="319">
        <f t="shared" si="12"/>
        <v>0.658643458604666</v>
      </c>
      <c r="N166" s="319">
        <f t="shared" si="12"/>
        <v>0.64970712532926433</v>
      </c>
      <c r="O166" s="319">
        <f t="shared" si="12"/>
        <v>0.64178743799510429</v>
      </c>
      <c r="P166" s="319">
        <f t="shared" si="12"/>
        <v>0.65092578060535244</v>
      </c>
      <c r="Q166" s="319">
        <f t="shared" si="12"/>
        <v>0.62429458755891631</v>
      </c>
      <c r="R166" s="319">
        <f t="shared" si="12"/>
        <v>0.63537713509968863</v>
      </c>
      <c r="S166" s="319">
        <f t="shared" si="12"/>
        <v>0.63809342672252867</v>
      </c>
      <c r="T166" s="319">
        <f t="shared" si="12"/>
        <v>0.6567171005253879</v>
      </c>
      <c r="U166" s="319">
        <f t="shared" si="12"/>
        <v>0.66093196501607265</v>
      </c>
      <c r="V166" s="319">
        <f t="shared" si="12"/>
        <v>0.65433320137075224</v>
      </c>
      <c r="W166" s="319">
        <f t="shared" si="12"/>
        <v>0.67892716072870729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8.8834050858158986E-2</v>
      </c>
      <c r="C167" s="271">
        <f t="shared" si="13"/>
        <v>8.647279158643055E-2</v>
      </c>
      <c r="D167" s="271">
        <f t="shared" si="13"/>
        <v>8.8269767378108377E-2</v>
      </c>
      <c r="E167" s="271">
        <f t="shared" si="13"/>
        <v>0.11265210753098685</v>
      </c>
      <c r="F167" s="271">
        <f t="shared" si="13"/>
        <v>0.10125132229008119</v>
      </c>
      <c r="G167" s="271">
        <f t="shared" si="13"/>
        <v>0.10581382753288897</v>
      </c>
      <c r="H167" s="271">
        <f t="shared" si="13"/>
        <v>0.11628927589459841</v>
      </c>
      <c r="I167" s="271">
        <f t="shared" si="13"/>
        <v>0.1316872246810934</v>
      </c>
      <c r="J167" s="271">
        <f t="shared" si="13"/>
        <v>0.14262668618992505</v>
      </c>
      <c r="K167" s="271">
        <f t="shared" si="13"/>
        <v>0.14192444201482796</v>
      </c>
      <c r="L167" s="271">
        <f t="shared" si="13"/>
        <v>0.14318134647457073</v>
      </c>
      <c r="M167" s="271">
        <f t="shared" si="13"/>
        <v>0.14047204713296932</v>
      </c>
      <c r="N167" s="271">
        <f t="shared" si="13"/>
        <v>0.14656082985140301</v>
      </c>
      <c r="O167" s="271">
        <f t="shared" si="13"/>
        <v>0.15043170357369326</v>
      </c>
      <c r="P167" s="271">
        <f t="shared" si="13"/>
        <v>0.14581570397338325</v>
      </c>
      <c r="Q167" s="271">
        <f t="shared" si="13"/>
        <v>0.15956298920551867</v>
      </c>
      <c r="R167" s="271">
        <f t="shared" si="13"/>
        <v>0.15577598621843752</v>
      </c>
      <c r="S167" s="271">
        <f t="shared" si="13"/>
        <v>0.15393349340354823</v>
      </c>
      <c r="T167" s="271">
        <f t="shared" si="13"/>
        <v>0.14459988852624844</v>
      </c>
      <c r="U167" s="271">
        <f t="shared" si="13"/>
        <v>0.14123970865564769</v>
      </c>
      <c r="V167" s="271">
        <f t="shared" si="13"/>
        <v>0.14582461229329502</v>
      </c>
      <c r="W167" s="271">
        <f t="shared" si="13"/>
        <v>0.13433576674802677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5.0674343022376958E-2</v>
      </c>
      <c r="C168" s="271">
        <f t="shared" si="14"/>
        <v>4.9572655965131614E-2</v>
      </c>
      <c r="D168" s="271">
        <f t="shared" si="14"/>
        <v>5.0595973924202682E-2</v>
      </c>
      <c r="E168" s="271">
        <f t="shared" si="14"/>
        <v>6.0769330438322354E-2</v>
      </c>
      <c r="F168" s="271">
        <f t="shared" si="14"/>
        <v>5.4780530442084023E-2</v>
      </c>
      <c r="G168" s="271">
        <f t="shared" si="14"/>
        <v>5.6785866423334344E-2</v>
      </c>
      <c r="H168" s="271">
        <f t="shared" si="14"/>
        <v>5.8209007868867298E-2</v>
      </c>
      <c r="I168" s="271">
        <f t="shared" si="14"/>
        <v>6.71239645561829E-2</v>
      </c>
      <c r="J168" s="271">
        <f t="shared" si="14"/>
        <v>7.3251673416800334E-2</v>
      </c>
      <c r="K168" s="271">
        <f t="shared" si="14"/>
        <v>7.2137356137001563E-2</v>
      </c>
      <c r="L168" s="271">
        <f t="shared" si="14"/>
        <v>7.4399743286255593E-2</v>
      </c>
      <c r="M168" s="271">
        <f t="shared" si="14"/>
        <v>7.1111278683111304E-2</v>
      </c>
      <c r="N168" s="271">
        <f t="shared" si="14"/>
        <v>7.4000301143128694E-2</v>
      </c>
      <c r="O168" s="271">
        <f t="shared" si="14"/>
        <v>7.5756976721130367E-2</v>
      </c>
      <c r="P168" s="271">
        <f t="shared" si="14"/>
        <v>7.3607079416873902E-2</v>
      </c>
      <c r="Q168" s="271">
        <f t="shared" si="14"/>
        <v>8.0664415590038049E-2</v>
      </c>
      <c r="R168" s="271">
        <f t="shared" si="14"/>
        <v>7.6823338541568961E-2</v>
      </c>
      <c r="S168" s="271">
        <f t="shared" si="14"/>
        <v>7.8004223912704784E-2</v>
      </c>
      <c r="T168" s="271">
        <f t="shared" si="14"/>
        <v>7.0842652546141485E-2</v>
      </c>
      <c r="U168" s="271">
        <f t="shared" si="14"/>
        <v>6.8924600585191856E-2</v>
      </c>
      <c r="V168" s="271">
        <f t="shared" si="14"/>
        <v>7.2804671579181815E-2</v>
      </c>
      <c r="W168" s="271">
        <f t="shared" si="14"/>
        <v>6.6333793575925865E-2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4.7985439215619825E-2</v>
      </c>
      <c r="C169" s="320">
        <f t="shared" si="15"/>
        <v>4.6695452410268797E-2</v>
      </c>
      <c r="D169" s="320">
        <f t="shared" si="15"/>
        <v>4.7852993028572967E-2</v>
      </c>
      <c r="E169" s="320">
        <f t="shared" si="15"/>
        <v>5.831495160361154E-2</v>
      </c>
      <c r="F169" s="320">
        <f t="shared" si="15"/>
        <v>5.2129723571662012E-2</v>
      </c>
      <c r="G169" s="320">
        <f t="shared" si="15"/>
        <v>5.4165443410501946E-2</v>
      </c>
      <c r="H169" s="320">
        <f t="shared" si="15"/>
        <v>5.5320825925198047E-2</v>
      </c>
      <c r="I169" s="320">
        <f t="shared" si="15"/>
        <v>6.5000012874622787E-2</v>
      </c>
      <c r="J169" s="320">
        <f t="shared" si="15"/>
        <v>7.1301809563796559E-2</v>
      </c>
      <c r="K169" s="320">
        <f t="shared" si="15"/>
        <v>7.0499054902424252E-2</v>
      </c>
      <c r="L169" s="320">
        <f t="shared" si="15"/>
        <v>7.2443068192832125E-2</v>
      </c>
      <c r="M169" s="320">
        <f t="shared" si="15"/>
        <v>6.9021467290681093E-2</v>
      </c>
      <c r="N169" s="320">
        <f t="shared" si="15"/>
        <v>7.2029841177788573E-2</v>
      </c>
      <c r="O169" s="320">
        <f t="shared" si="15"/>
        <v>7.3711366105597032E-2</v>
      </c>
      <c r="P169" s="320">
        <f t="shared" si="15"/>
        <v>7.1549367405120134E-2</v>
      </c>
      <c r="Q169" s="320">
        <f t="shared" si="15"/>
        <v>7.8710075616921615E-2</v>
      </c>
      <c r="R169" s="320">
        <f t="shared" si="15"/>
        <v>7.4854715748849554E-2</v>
      </c>
      <c r="S169" s="320">
        <f t="shared" si="15"/>
        <v>7.6231529378060381E-2</v>
      </c>
      <c r="T169" s="320">
        <f t="shared" si="15"/>
        <v>6.8811542003952994E-2</v>
      </c>
      <c r="U169" s="320">
        <f t="shared" si="15"/>
        <v>6.6658228683169063E-2</v>
      </c>
      <c r="V169" s="320">
        <f t="shared" si="15"/>
        <v>7.1008923687008577E-2</v>
      </c>
      <c r="W169" s="320">
        <f t="shared" si="15"/>
        <v>6.4508490469178309E-2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2.6889038067571531E-3</v>
      </c>
      <c r="C170" s="320">
        <f t="shared" si="16"/>
        <v>2.8772035548628467E-3</v>
      </c>
      <c r="D170" s="320">
        <f t="shared" si="16"/>
        <v>2.74298089562974E-3</v>
      </c>
      <c r="E170" s="320">
        <f t="shared" si="16"/>
        <v>2.4543788347108054E-3</v>
      </c>
      <c r="F170" s="320">
        <f t="shared" si="16"/>
        <v>2.6508068704220187E-3</v>
      </c>
      <c r="G170" s="320">
        <f t="shared" si="16"/>
        <v>2.6204230128324024E-3</v>
      </c>
      <c r="H170" s="320">
        <f t="shared" si="16"/>
        <v>2.8881819436692669E-3</v>
      </c>
      <c r="I170" s="320">
        <f t="shared" si="16"/>
        <v>2.1239516815601029E-3</v>
      </c>
      <c r="J170" s="320">
        <f t="shared" si="16"/>
        <v>1.9498638530037686E-3</v>
      </c>
      <c r="K170" s="320">
        <f t="shared" si="16"/>
        <v>1.638301234577299E-3</v>
      </c>
      <c r="L170" s="320">
        <f t="shared" si="16"/>
        <v>1.9566750934234814E-3</v>
      </c>
      <c r="M170" s="320">
        <f t="shared" si="16"/>
        <v>2.0898113924302129E-3</v>
      </c>
      <c r="N170" s="320">
        <f t="shared" si="16"/>
        <v>1.9704599653401346E-3</v>
      </c>
      <c r="O170" s="320">
        <f t="shared" si="16"/>
        <v>2.0456106155333172E-3</v>
      </c>
      <c r="P170" s="320">
        <f t="shared" si="16"/>
        <v>2.0577120117537713E-3</v>
      </c>
      <c r="Q170" s="320">
        <f t="shared" si="16"/>
        <v>1.9543399731164323E-3</v>
      </c>
      <c r="R170" s="320">
        <f t="shared" si="16"/>
        <v>1.9686227927194241E-3</v>
      </c>
      <c r="S170" s="320">
        <f t="shared" si="16"/>
        <v>1.7726945346444182E-3</v>
      </c>
      <c r="T170" s="320">
        <f t="shared" si="16"/>
        <v>2.0311105421884799E-3</v>
      </c>
      <c r="U170" s="320">
        <f t="shared" si="16"/>
        <v>2.2663719020227947E-3</v>
      </c>
      <c r="V170" s="320">
        <f t="shared" si="16"/>
        <v>1.7957478921732163E-3</v>
      </c>
      <c r="W170" s="320">
        <f t="shared" si="16"/>
        <v>1.8253031067475469E-3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8.2488441876789644E-3</v>
      </c>
      <c r="C171" s="271">
        <f t="shared" si="17"/>
        <v>8.0931991913034736E-3</v>
      </c>
      <c r="D171" s="271">
        <f t="shared" si="17"/>
        <v>8.2137119324192324E-3</v>
      </c>
      <c r="E171" s="271">
        <f t="shared" si="17"/>
        <v>9.6152181464523E-3</v>
      </c>
      <c r="F171" s="271">
        <f t="shared" si="17"/>
        <v>8.7942813068367081E-3</v>
      </c>
      <c r="G171" s="271">
        <f t="shared" si="17"/>
        <v>9.1189501152945975E-3</v>
      </c>
      <c r="H171" s="271">
        <f t="shared" si="17"/>
        <v>9.4289182755273124E-3</v>
      </c>
      <c r="I171" s="271">
        <f t="shared" si="17"/>
        <v>1.0616030053856584E-2</v>
      </c>
      <c r="J171" s="271">
        <f t="shared" si="17"/>
        <v>1.1501085887067343E-2</v>
      </c>
      <c r="K171" s="271">
        <f t="shared" si="17"/>
        <v>1.1279836715310319E-2</v>
      </c>
      <c r="L171" s="271">
        <f t="shared" si="17"/>
        <v>1.1657785427036629E-2</v>
      </c>
      <c r="M171" s="271">
        <f t="shared" si="17"/>
        <v>1.1231234452089862E-2</v>
      </c>
      <c r="N171" s="271">
        <f t="shared" si="17"/>
        <v>1.1657897358843178E-2</v>
      </c>
      <c r="O171" s="271">
        <f t="shared" si="17"/>
        <v>1.1939271623145767E-2</v>
      </c>
      <c r="P171" s="271">
        <f t="shared" si="17"/>
        <v>1.1534563528364314E-2</v>
      </c>
      <c r="Q171" s="271">
        <f t="shared" si="17"/>
        <v>1.2472681745424038E-2</v>
      </c>
      <c r="R171" s="271">
        <f t="shared" si="17"/>
        <v>1.2109747424083552E-2</v>
      </c>
      <c r="S171" s="271">
        <f t="shared" si="17"/>
        <v>1.2210030244471551E-2</v>
      </c>
      <c r="T171" s="271">
        <f t="shared" si="17"/>
        <v>1.1280246615237069E-2</v>
      </c>
      <c r="U171" s="271">
        <f t="shared" si="17"/>
        <v>1.1032705991305949E-2</v>
      </c>
      <c r="V171" s="271">
        <f t="shared" si="17"/>
        <v>1.1516662649953557E-2</v>
      </c>
      <c r="W171" s="271">
        <f t="shared" si="17"/>
        <v>1.0581089940626049E-2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3.6903201471033087E-3</v>
      </c>
      <c r="C172" s="320">
        <f t="shared" si="18"/>
        <v>3.3867295363870019E-3</v>
      </c>
      <c r="D172" s="320">
        <f t="shared" si="18"/>
        <v>3.5389670945097903E-3</v>
      </c>
      <c r="E172" s="320">
        <f t="shared" si="18"/>
        <v>4.2421967636101466E-3</v>
      </c>
      <c r="F172" s="320">
        <f t="shared" si="18"/>
        <v>3.7102515449555402E-3</v>
      </c>
      <c r="G172" s="320">
        <f t="shared" si="18"/>
        <v>3.9547291247201289E-3</v>
      </c>
      <c r="H172" s="320">
        <f t="shared" si="18"/>
        <v>3.7789127094964509E-3</v>
      </c>
      <c r="I172" s="320">
        <f t="shared" si="18"/>
        <v>5.1080429224452375E-3</v>
      </c>
      <c r="J172" s="320">
        <f t="shared" si="18"/>
        <v>5.8119491233676714E-3</v>
      </c>
      <c r="K172" s="320">
        <f t="shared" si="18"/>
        <v>5.8934558195571779E-3</v>
      </c>
      <c r="L172" s="320">
        <f t="shared" si="18"/>
        <v>5.9295409433148183E-3</v>
      </c>
      <c r="M172" s="320">
        <f t="shared" si="18"/>
        <v>5.4996513429736334E-3</v>
      </c>
      <c r="N172" s="320">
        <f t="shared" si="18"/>
        <v>5.862249746244024E-3</v>
      </c>
      <c r="O172" s="320">
        <f t="shared" si="18"/>
        <v>5.9356091234276367E-3</v>
      </c>
      <c r="P172" s="320">
        <f t="shared" si="18"/>
        <v>5.6328714873869591E-3</v>
      </c>
      <c r="Q172" s="320">
        <f t="shared" si="18"/>
        <v>6.1458235558506215E-3</v>
      </c>
      <c r="R172" s="320">
        <f t="shared" si="18"/>
        <v>6.0645515520451323E-3</v>
      </c>
      <c r="S172" s="320">
        <f t="shared" si="18"/>
        <v>6.417327222208659E-3</v>
      </c>
      <c r="T172" s="320">
        <f t="shared" si="18"/>
        <v>5.6492187928902007E-3</v>
      </c>
      <c r="U172" s="320">
        <f t="shared" si="18"/>
        <v>5.3317854949346205E-3</v>
      </c>
      <c r="V172" s="320">
        <f t="shared" si="18"/>
        <v>6.049638181329111E-3</v>
      </c>
      <c r="W172" s="320">
        <f t="shared" si="18"/>
        <v>5.4671396785625648E-3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2.2186902062210985E-3</v>
      </c>
      <c r="C173" s="320">
        <f t="shared" si="19"/>
        <v>2.15971616676299E-3</v>
      </c>
      <c r="D173" s="320">
        <f t="shared" si="19"/>
        <v>2.204596846539464E-3</v>
      </c>
      <c r="E173" s="320">
        <f t="shared" si="19"/>
        <v>2.8135622013707902E-3</v>
      </c>
      <c r="F173" s="320">
        <f t="shared" si="19"/>
        <v>2.5288199171579987E-3</v>
      </c>
      <c r="G173" s="320">
        <f t="shared" si="19"/>
        <v>2.6427715562002524E-3</v>
      </c>
      <c r="H173" s="320">
        <f t="shared" si="19"/>
        <v>2.9044029290958731E-3</v>
      </c>
      <c r="I173" s="320">
        <f t="shared" si="19"/>
        <v>3.2889770629833262E-3</v>
      </c>
      <c r="J173" s="320">
        <f t="shared" si="19"/>
        <v>3.5621974765129459E-3</v>
      </c>
      <c r="K173" s="320">
        <f t="shared" si="19"/>
        <v>3.5446584556238577E-3</v>
      </c>
      <c r="L173" s="320">
        <f t="shared" si="19"/>
        <v>3.5760504904128513E-3</v>
      </c>
      <c r="M173" s="320">
        <f t="shared" si="19"/>
        <v>3.5083839159758714E-3</v>
      </c>
      <c r="N173" s="320">
        <f t="shared" si="19"/>
        <v>3.6604553621690326E-3</v>
      </c>
      <c r="O173" s="320">
        <f t="shared" si="19"/>
        <v>3.7571330385127223E-3</v>
      </c>
      <c r="P173" s="320">
        <f t="shared" si="19"/>
        <v>3.6418453418897126E-3</v>
      </c>
      <c r="Q173" s="320">
        <f t="shared" si="19"/>
        <v>3.9851930425970428E-3</v>
      </c>
      <c r="R173" s="320">
        <f t="shared" si="19"/>
        <v>3.8906100943108882E-3</v>
      </c>
      <c r="S173" s="320">
        <f t="shared" si="19"/>
        <v>3.8445925962463786E-3</v>
      </c>
      <c r="T173" s="320">
        <f t="shared" si="19"/>
        <v>3.6114795328438401E-3</v>
      </c>
      <c r="U173" s="320">
        <f t="shared" si="19"/>
        <v>3.5275567791472101E-3</v>
      </c>
      <c r="V173" s="320">
        <f t="shared" si="19"/>
        <v>3.6420678331748808E-3</v>
      </c>
      <c r="W173" s="320">
        <f t="shared" si="19"/>
        <v>3.3551261835953359E-3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2.3398338343545576E-3</v>
      </c>
      <c r="C174" s="320">
        <f t="shared" si="20"/>
        <v>2.5467534881534822E-3</v>
      </c>
      <c r="D174" s="320">
        <f t="shared" si="20"/>
        <v>2.4701479913699785E-3</v>
      </c>
      <c r="E174" s="320">
        <f t="shared" si="20"/>
        <v>2.5594591814713631E-3</v>
      </c>
      <c r="F174" s="320">
        <f t="shared" si="20"/>
        <v>2.5552098447231687E-3</v>
      </c>
      <c r="G174" s="320">
        <f t="shared" si="20"/>
        <v>2.5214494343742161E-3</v>
      </c>
      <c r="H174" s="320">
        <f t="shared" si="20"/>
        <v>2.7456026369349893E-3</v>
      </c>
      <c r="I174" s="320">
        <f t="shared" si="20"/>
        <v>2.2190100684280215E-3</v>
      </c>
      <c r="J174" s="320">
        <f t="shared" si="20"/>
        <v>2.1269392871867254E-3</v>
      </c>
      <c r="K174" s="320">
        <f t="shared" si="20"/>
        <v>1.8417224401292829E-3</v>
      </c>
      <c r="L174" s="320">
        <f t="shared" si="20"/>
        <v>2.1521939933089609E-3</v>
      </c>
      <c r="M174" s="320">
        <f t="shared" si="20"/>
        <v>2.2231991931403578E-3</v>
      </c>
      <c r="N174" s="320">
        <f t="shared" si="20"/>
        <v>2.1351922504301204E-3</v>
      </c>
      <c r="O174" s="320">
        <f t="shared" si="20"/>
        <v>2.2465294612054086E-3</v>
      </c>
      <c r="P174" s="320">
        <f t="shared" si="20"/>
        <v>2.2598466990876405E-3</v>
      </c>
      <c r="Q174" s="320">
        <f t="shared" si="20"/>
        <v>2.3416651469763739E-3</v>
      </c>
      <c r="R174" s="320">
        <f t="shared" si="20"/>
        <v>2.15458577772753E-3</v>
      </c>
      <c r="S174" s="320">
        <f t="shared" si="20"/>
        <v>1.9481104260165125E-3</v>
      </c>
      <c r="T174" s="320">
        <f t="shared" si="20"/>
        <v>2.0195482895030282E-3</v>
      </c>
      <c r="U174" s="320">
        <f t="shared" si="20"/>
        <v>2.1733637172241184E-3</v>
      </c>
      <c r="V174" s="320">
        <f t="shared" si="20"/>
        <v>1.8249566354495664E-3</v>
      </c>
      <c r="W174" s="320">
        <f t="shared" si="20"/>
        <v>1.7588240784681478E-3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3.3341411650017055E-2</v>
      </c>
      <c r="C175" s="321">
        <f t="shared" si="21"/>
        <v>3.4887663367354535E-2</v>
      </c>
      <c r="D175" s="321">
        <f t="shared" si="21"/>
        <v>3.5552476297040045E-2</v>
      </c>
      <c r="E175" s="321">
        <f t="shared" si="21"/>
        <v>3.7309395879086764E-2</v>
      </c>
      <c r="F175" s="321">
        <f t="shared" si="21"/>
        <v>3.7143441097758835E-2</v>
      </c>
      <c r="G175" s="321">
        <f t="shared" si="21"/>
        <v>3.5977622395776267E-2</v>
      </c>
      <c r="H175" s="321">
        <f t="shared" si="21"/>
        <v>3.733774218759528E-2</v>
      </c>
      <c r="I175" s="321">
        <f t="shared" si="21"/>
        <v>3.8102576314514677E-2</v>
      </c>
      <c r="J175" s="321">
        <f t="shared" si="21"/>
        <v>3.7455368831280762E-2</v>
      </c>
      <c r="K175" s="321">
        <f t="shared" si="21"/>
        <v>3.5986429677351398E-2</v>
      </c>
      <c r="L175" s="321">
        <f t="shared" si="21"/>
        <v>3.6630995997336567E-2</v>
      </c>
      <c r="M175" s="321">
        <f t="shared" si="21"/>
        <v>3.8642728219976455E-2</v>
      </c>
      <c r="N175" s="321">
        <f t="shared" si="21"/>
        <v>3.7303918678775319E-2</v>
      </c>
      <c r="O175" s="321">
        <f t="shared" si="21"/>
        <v>3.6757319855432888E-2</v>
      </c>
      <c r="P175" s="321">
        <f t="shared" si="21"/>
        <v>3.7383231949929999E-2</v>
      </c>
      <c r="Q175" s="321">
        <f t="shared" si="21"/>
        <v>3.8122910566705616E-2</v>
      </c>
      <c r="R175" s="321">
        <f t="shared" si="21"/>
        <v>3.7985350083119498E-2</v>
      </c>
      <c r="S175" s="321">
        <f t="shared" si="21"/>
        <v>3.7016270782720934E-2</v>
      </c>
      <c r="T175" s="321">
        <f t="shared" si="21"/>
        <v>3.9700241259828704E-2</v>
      </c>
      <c r="U175" s="321">
        <f t="shared" si="21"/>
        <v>4.0418551451376905E-2</v>
      </c>
      <c r="V175" s="321">
        <f t="shared" si="21"/>
        <v>3.9364416661111679E-2</v>
      </c>
      <c r="W175" s="321">
        <f t="shared" si="21"/>
        <v>3.866758114927147E-2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0.99999999999999989</v>
      </c>
      <c r="C178" s="234">
        <f t="shared" si="22"/>
        <v>0.99999999999999978</v>
      </c>
      <c r="D178" s="234">
        <f t="shared" si="22"/>
        <v>0.99999999999999978</v>
      </c>
      <c r="E178" s="234">
        <f t="shared" si="22"/>
        <v>0.99999999999999978</v>
      </c>
      <c r="F178" s="234">
        <f t="shared" si="22"/>
        <v>0.99999999999999967</v>
      </c>
      <c r="G178" s="234">
        <f t="shared" si="22"/>
        <v>0.99999999999999989</v>
      </c>
      <c r="H178" s="234">
        <f t="shared" si="22"/>
        <v>1</v>
      </c>
      <c r="I178" s="234">
        <f t="shared" si="22"/>
        <v>1.0000000000000002</v>
      </c>
      <c r="J178" s="234">
        <f t="shared" si="22"/>
        <v>0.99999999999999978</v>
      </c>
      <c r="K178" s="234">
        <f t="shared" si="22"/>
        <v>0.99999999999999989</v>
      </c>
      <c r="L178" s="234">
        <f t="shared" si="22"/>
        <v>0.99999999999999978</v>
      </c>
      <c r="M178" s="234">
        <f t="shared" si="22"/>
        <v>1</v>
      </c>
      <c r="N178" s="234">
        <f t="shared" si="22"/>
        <v>0.99999999999999989</v>
      </c>
      <c r="O178" s="234">
        <f t="shared" si="22"/>
        <v>0.99999999999999978</v>
      </c>
      <c r="P178" s="234">
        <f t="shared" si="22"/>
        <v>0.99999999999999989</v>
      </c>
      <c r="Q178" s="234">
        <f t="shared" si="22"/>
        <v>0.99999999999999978</v>
      </c>
      <c r="R178" s="234">
        <f t="shared" si="22"/>
        <v>1</v>
      </c>
      <c r="S178" s="234">
        <f t="shared" si="22"/>
        <v>0.99999999999999989</v>
      </c>
      <c r="T178" s="234">
        <f t="shared" si="22"/>
        <v>0.99999999999999978</v>
      </c>
      <c r="U178" s="234">
        <f t="shared" si="22"/>
        <v>1.0000000000000002</v>
      </c>
      <c r="V178" s="234">
        <f t="shared" si="22"/>
        <v>0.99999999999999978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9.9206678876350828E-3</v>
      </c>
      <c r="C179" s="268">
        <f t="shared" si="23"/>
        <v>1.0112890840902064E-2</v>
      </c>
      <c r="D179" s="268">
        <f t="shared" si="23"/>
        <v>9.9747064066543854E-3</v>
      </c>
      <c r="E179" s="268">
        <f t="shared" si="23"/>
        <v>8.9228953297292024E-3</v>
      </c>
      <c r="F179" s="268">
        <f t="shared" si="23"/>
        <v>9.2735975339388443E-3</v>
      </c>
      <c r="G179" s="268">
        <f t="shared" si="23"/>
        <v>9.1507962309785133E-3</v>
      </c>
      <c r="H179" s="268">
        <f t="shared" si="23"/>
        <v>8.7750969469682968E-3</v>
      </c>
      <c r="I179" s="268">
        <f t="shared" si="23"/>
        <v>8.0871327199697491E-3</v>
      </c>
      <c r="J179" s="268">
        <f t="shared" si="23"/>
        <v>7.8407464324609846E-3</v>
      </c>
      <c r="K179" s="268">
        <f t="shared" si="23"/>
        <v>7.4847594193360829E-3</v>
      </c>
      <c r="L179" s="268">
        <f t="shared" si="23"/>
        <v>7.9052254001854439E-3</v>
      </c>
      <c r="M179" s="268">
        <f t="shared" si="23"/>
        <v>7.9273791174916727E-3</v>
      </c>
      <c r="N179" s="268">
        <f t="shared" si="23"/>
        <v>7.7395921717466941E-3</v>
      </c>
      <c r="O179" s="268">
        <f t="shared" si="23"/>
        <v>7.7797400186091969E-3</v>
      </c>
      <c r="P179" s="268">
        <f t="shared" si="23"/>
        <v>7.7785223425232758E-3</v>
      </c>
      <c r="Q179" s="268">
        <f t="shared" si="23"/>
        <v>7.5452506485409673E-3</v>
      </c>
      <c r="R179" s="268">
        <f t="shared" si="23"/>
        <v>7.5219469204692215E-3</v>
      </c>
      <c r="S179" s="268">
        <f t="shared" si="23"/>
        <v>7.4304463437551409E-3</v>
      </c>
      <c r="T179" s="268">
        <f t="shared" si="23"/>
        <v>7.5896440330970915E-3</v>
      </c>
      <c r="U179" s="268">
        <f t="shared" si="23"/>
        <v>7.7893874380459294E-3</v>
      </c>
      <c r="V179" s="268">
        <f t="shared" si="23"/>
        <v>7.4297792293094257E-3</v>
      </c>
      <c r="W179" s="268">
        <f t="shared" si="23"/>
        <v>7.5387333370477419E-3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7.8731122236999143E-2</v>
      </c>
      <c r="C180" s="269">
        <f t="shared" si="24"/>
        <v>8.025661719377343E-2</v>
      </c>
      <c r="D180" s="269">
        <f t="shared" si="24"/>
        <v>7.9159975747125938E-2</v>
      </c>
      <c r="E180" s="269">
        <f t="shared" si="24"/>
        <v>7.0812728625705951E-2</v>
      </c>
      <c r="F180" s="269">
        <f t="shared" si="24"/>
        <v>7.3595926130263917E-2</v>
      </c>
      <c r="G180" s="269">
        <f t="shared" si="24"/>
        <v>7.2621366301859322E-2</v>
      </c>
      <c r="H180" s="269">
        <f t="shared" si="24"/>
        <v>6.9639790203477048E-2</v>
      </c>
      <c r="I180" s="269">
        <f t="shared" si="24"/>
        <v>6.4180057425000062E-2</v>
      </c>
      <c r="J180" s="269">
        <f t="shared" si="24"/>
        <v>6.2224718415662759E-2</v>
      </c>
      <c r="K180" s="269">
        <f t="shared" si="24"/>
        <v>5.9399580293656488E-2</v>
      </c>
      <c r="L180" s="269">
        <f t="shared" si="24"/>
        <v>6.273642806536861E-2</v>
      </c>
      <c r="M180" s="269">
        <f t="shared" si="24"/>
        <v>6.2912241533271754E-2</v>
      </c>
      <c r="N180" s="269">
        <f t="shared" si="24"/>
        <v>6.1421951046036698E-2</v>
      </c>
      <c r="O180" s="269">
        <f t="shared" si="24"/>
        <v>6.1740567199171294E-2</v>
      </c>
      <c r="P180" s="269">
        <f t="shared" si="24"/>
        <v>6.1730903635603657E-2</v>
      </c>
      <c r="Q180" s="269">
        <f t="shared" si="24"/>
        <v>5.9879642968341147E-2</v>
      </c>
      <c r="R180" s="269">
        <f t="shared" si="24"/>
        <v>5.9694702933640348E-2</v>
      </c>
      <c r="S180" s="269">
        <f t="shared" si="24"/>
        <v>5.8968547883231817E-2</v>
      </c>
      <c r="T180" s="269">
        <f t="shared" si="24"/>
        <v>6.0231952008981293E-2</v>
      </c>
      <c r="U180" s="269">
        <f t="shared" si="24"/>
        <v>6.1817129802369766E-2</v>
      </c>
      <c r="V180" s="269">
        <f t="shared" si="24"/>
        <v>5.8963253615792667E-2</v>
      </c>
      <c r="W180" s="269">
        <f t="shared" si="24"/>
        <v>5.9827921123235435E-2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8.8130205303370401E-2</v>
      </c>
      <c r="C181" s="269">
        <f t="shared" si="25"/>
        <v>8.9837816981063356E-2</v>
      </c>
      <c r="D181" s="269">
        <f t="shared" si="25"/>
        <v>8.8610256226292303E-2</v>
      </c>
      <c r="E181" s="269">
        <f t="shared" si="25"/>
        <v>7.9266497600392685E-2</v>
      </c>
      <c r="F181" s="269">
        <f t="shared" si="25"/>
        <v>8.2381958939025279E-2</v>
      </c>
      <c r="G181" s="269">
        <f t="shared" si="25"/>
        <v>8.1291054156807457E-2</v>
      </c>
      <c r="H181" s="269">
        <f t="shared" si="25"/>
        <v>7.7953531380400634E-2</v>
      </c>
      <c r="I181" s="269">
        <f t="shared" si="25"/>
        <v>7.1842004489925365E-2</v>
      </c>
      <c r="J181" s="269">
        <f t="shared" si="25"/>
        <v>6.9653233093883923E-2</v>
      </c>
      <c r="K181" s="269">
        <f t="shared" si="25"/>
        <v>6.6490824180756816E-2</v>
      </c>
      <c r="L181" s="269">
        <f t="shared" si="25"/>
        <v>7.0226031692493252E-2</v>
      </c>
      <c r="M181" s="269">
        <f t="shared" si="25"/>
        <v>7.0422834133270884E-2</v>
      </c>
      <c r="N181" s="269">
        <f t="shared" si="25"/>
        <v>6.8754629706991754E-2</v>
      </c>
      <c r="O181" s="269">
        <f t="shared" si="25"/>
        <v>6.9111282910844174E-2</v>
      </c>
      <c r="P181" s="269">
        <f t="shared" si="25"/>
        <v>6.9100465691211366E-2</v>
      </c>
      <c r="Q181" s="269">
        <f t="shared" si="25"/>
        <v>6.7028197723472002E-2</v>
      </c>
      <c r="R181" s="269">
        <f t="shared" si="25"/>
        <v>6.682117916760881E-2</v>
      </c>
      <c r="S181" s="269">
        <f t="shared" si="25"/>
        <v>6.6008334235944557E-2</v>
      </c>
      <c r="T181" s="269">
        <f t="shared" si="25"/>
        <v>6.7422566140937029E-2</v>
      </c>
      <c r="U181" s="269">
        <f t="shared" si="25"/>
        <v>6.9196985714852624E-2</v>
      </c>
      <c r="V181" s="269">
        <f t="shared" si="25"/>
        <v>6.6002407927985479E-2</v>
      </c>
      <c r="W181" s="269">
        <f t="shared" si="25"/>
        <v>6.6970301218274034E-2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0.1418821466168777</v>
      </c>
      <c r="C182" s="269">
        <f t="shared" si="26"/>
        <v>0.14463125640942981</v>
      </c>
      <c r="D182" s="269">
        <f t="shared" si="26"/>
        <v>0.14265498783737768</v>
      </c>
      <c r="E182" s="269">
        <f t="shared" si="26"/>
        <v>0.12761232991153826</v>
      </c>
      <c r="F182" s="269">
        <f t="shared" si="26"/>
        <v>0.13262795810513522</v>
      </c>
      <c r="G182" s="269">
        <f t="shared" si="26"/>
        <v>0.13087169404421672</v>
      </c>
      <c r="H182" s="269">
        <f t="shared" si="26"/>
        <v>0.12549856579301988</v>
      </c>
      <c r="I182" s="269">
        <f t="shared" si="26"/>
        <v>0.11565952648359662</v>
      </c>
      <c r="J182" s="269">
        <f t="shared" si="26"/>
        <v>0.11213579040406541</v>
      </c>
      <c r="K182" s="269">
        <f t="shared" si="26"/>
        <v>0.10704458060226926</v>
      </c>
      <c r="L182" s="269">
        <f t="shared" si="26"/>
        <v>0.11305794750639005</v>
      </c>
      <c r="M182" s="269">
        <f t="shared" si="26"/>
        <v>0.11337478272379198</v>
      </c>
      <c r="N182" s="269">
        <f t="shared" si="26"/>
        <v>0.11068911525959504</v>
      </c>
      <c r="O182" s="269">
        <f t="shared" si="26"/>
        <v>0.11126329663119372</v>
      </c>
      <c r="P182" s="269">
        <f t="shared" si="26"/>
        <v>0.11124588182617146</v>
      </c>
      <c r="Q182" s="269">
        <f t="shared" si="26"/>
        <v>0.10790970637286172</v>
      </c>
      <c r="R182" s="269">
        <f t="shared" si="26"/>
        <v>0.10757642407771345</v>
      </c>
      <c r="S182" s="269">
        <f t="shared" si="26"/>
        <v>0.1062678127636449</v>
      </c>
      <c r="T182" s="269">
        <f t="shared" si="26"/>
        <v>0.10854460603564171</v>
      </c>
      <c r="U182" s="269">
        <f t="shared" si="26"/>
        <v>0.11140127086785812</v>
      </c>
      <c r="V182" s="269">
        <f t="shared" si="26"/>
        <v>0.10625827191108644</v>
      </c>
      <c r="W182" s="269">
        <f t="shared" si="26"/>
        <v>0.10781649791600155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2.9944893737717446E-2</v>
      </c>
      <c r="C183" s="270">
        <f t="shared" si="27"/>
        <v>2.9883036240249589E-2</v>
      </c>
      <c r="D183" s="270">
        <f t="shared" si="27"/>
        <v>2.9892324800168426E-2</v>
      </c>
      <c r="E183" s="270">
        <f t="shared" si="27"/>
        <v>2.8863060046050368E-2</v>
      </c>
      <c r="F183" s="270">
        <f t="shared" si="27"/>
        <v>2.8961803499866965E-2</v>
      </c>
      <c r="G183" s="270">
        <f t="shared" si="27"/>
        <v>2.8928813015503731E-2</v>
      </c>
      <c r="H183" s="270">
        <f t="shared" si="27"/>
        <v>2.7789667952233033E-2</v>
      </c>
      <c r="I183" s="270">
        <f t="shared" si="27"/>
        <v>2.8393992785672749E-2</v>
      </c>
      <c r="J183" s="270">
        <f t="shared" si="27"/>
        <v>2.8712062578622057E-2</v>
      </c>
      <c r="K183" s="270">
        <f t="shared" si="27"/>
        <v>2.8700496452984021E-2</v>
      </c>
      <c r="L183" s="270">
        <f t="shared" si="27"/>
        <v>2.886259303858011E-2</v>
      </c>
      <c r="M183" s="270">
        <f t="shared" si="27"/>
        <v>2.8355859017385784E-2</v>
      </c>
      <c r="N183" s="270">
        <f t="shared" si="27"/>
        <v>2.8437277394534183E-2</v>
      </c>
      <c r="O183" s="270">
        <f t="shared" si="27"/>
        <v>2.8314369638702847E-2</v>
      </c>
      <c r="P183" s="270">
        <f t="shared" si="27"/>
        <v>2.8165845427062238E-2</v>
      </c>
      <c r="Q183" s="270">
        <f t="shared" si="27"/>
        <v>2.8004311147880365E-2</v>
      </c>
      <c r="R183" s="270">
        <f t="shared" si="27"/>
        <v>2.8037282729749386E-2</v>
      </c>
      <c r="S183" s="270">
        <f t="shared" si="27"/>
        <v>2.8708288032835951E-2</v>
      </c>
      <c r="T183" s="270">
        <f t="shared" si="27"/>
        <v>2.8220280957595774E-2</v>
      </c>
      <c r="U183" s="270">
        <f t="shared" si="27"/>
        <v>2.8034026302658291E-2</v>
      </c>
      <c r="V183" s="270">
        <f t="shared" si="27"/>
        <v>2.8792119787226438E-2</v>
      </c>
      <c r="W183" s="270">
        <f t="shared" si="27"/>
        <v>2.8634894489264106E-2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0.38426523554034264</v>
      </c>
      <c r="C184" s="271">
        <f t="shared" si="28"/>
        <v>0.37937370816669541</v>
      </c>
      <c r="D184" s="271">
        <f t="shared" si="28"/>
        <v>0.38249275906117158</v>
      </c>
      <c r="E184" s="271">
        <f t="shared" si="28"/>
        <v>0.41587991026047877</v>
      </c>
      <c r="F184" s="271">
        <f t="shared" si="28"/>
        <v>0.40728512487716828</v>
      </c>
      <c r="G184" s="271">
        <f t="shared" si="28"/>
        <v>0.41123724321634469</v>
      </c>
      <c r="H184" s="271">
        <f t="shared" si="28"/>
        <v>0.43083345901072667</v>
      </c>
      <c r="I184" s="271">
        <f t="shared" si="28"/>
        <v>0.44368704284191546</v>
      </c>
      <c r="J184" s="271">
        <f t="shared" si="28"/>
        <v>0.44797394321176309</v>
      </c>
      <c r="K184" s="271">
        <f t="shared" si="28"/>
        <v>0.45777109841889924</v>
      </c>
      <c r="L184" s="271">
        <f t="shared" si="28"/>
        <v>0.44459607507663801</v>
      </c>
      <c r="M184" s="271">
        <f t="shared" si="28"/>
        <v>0.44843951605582139</v>
      </c>
      <c r="N184" s="271">
        <f t="shared" si="28"/>
        <v>0.45309945393038631</v>
      </c>
      <c r="O184" s="271">
        <f t="shared" si="28"/>
        <v>0.45269034233251176</v>
      </c>
      <c r="P184" s="271">
        <f t="shared" si="28"/>
        <v>0.45258919815468918</v>
      </c>
      <c r="Q184" s="271">
        <f t="shared" si="28"/>
        <v>0.45807784570518906</v>
      </c>
      <c r="R184" s="271">
        <f t="shared" si="28"/>
        <v>0.46210172280392836</v>
      </c>
      <c r="S184" s="271">
        <f t="shared" si="28"/>
        <v>0.45945659718750292</v>
      </c>
      <c r="T184" s="271">
        <f t="shared" si="28"/>
        <v>0.46123576126848648</v>
      </c>
      <c r="U184" s="271">
        <f t="shared" si="28"/>
        <v>0.45730951658703872</v>
      </c>
      <c r="V184" s="271">
        <f t="shared" si="28"/>
        <v>0.46157160771013078</v>
      </c>
      <c r="W184" s="271">
        <f t="shared" si="28"/>
        <v>0.46078199394163621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0.38384457607231875</v>
      </c>
      <c r="C185" s="320">
        <f t="shared" si="29"/>
        <v>0.37894489799690639</v>
      </c>
      <c r="D185" s="320">
        <f t="shared" si="29"/>
        <v>0.38206980823384395</v>
      </c>
      <c r="E185" s="320">
        <f t="shared" si="29"/>
        <v>0.41550155867718314</v>
      </c>
      <c r="F185" s="320">
        <f t="shared" si="29"/>
        <v>0.40689190270206088</v>
      </c>
      <c r="G185" s="320">
        <f t="shared" si="29"/>
        <v>0.41084922810303603</v>
      </c>
      <c r="H185" s="320">
        <f t="shared" si="29"/>
        <v>0.43046137442374333</v>
      </c>
      <c r="I185" s="320">
        <f t="shared" si="29"/>
        <v>0.44334412954350122</v>
      </c>
      <c r="J185" s="320">
        <f t="shared" si="29"/>
        <v>0.44764147726687448</v>
      </c>
      <c r="K185" s="320">
        <f t="shared" si="29"/>
        <v>0.45745372715405236</v>
      </c>
      <c r="L185" s="320">
        <f t="shared" si="29"/>
        <v>0.44426087507305806</v>
      </c>
      <c r="M185" s="320">
        <f t="shared" si="29"/>
        <v>0.4481033766829326</v>
      </c>
      <c r="N185" s="320">
        <f t="shared" si="29"/>
        <v>0.45277127716219245</v>
      </c>
      <c r="O185" s="320">
        <f t="shared" si="29"/>
        <v>0.45236046320192708</v>
      </c>
      <c r="P185" s="320">
        <f t="shared" si="29"/>
        <v>0.45225937065641197</v>
      </c>
      <c r="Q185" s="320">
        <f t="shared" si="29"/>
        <v>0.45775790947106937</v>
      </c>
      <c r="R185" s="320">
        <f t="shared" si="29"/>
        <v>0.46178277470225754</v>
      </c>
      <c r="S185" s="320">
        <f t="shared" si="29"/>
        <v>0.45914152892379867</v>
      </c>
      <c r="T185" s="320">
        <f t="shared" si="29"/>
        <v>0.46091394265127095</v>
      </c>
      <c r="U185" s="320">
        <f t="shared" si="29"/>
        <v>0.45697922838335797</v>
      </c>
      <c r="V185" s="320">
        <f t="shared" si="29"/>
        <v>0.46125656773363571</v>
      </c>
      <c r="W185" s="320">
        <f t="shared" si="29"/>
        <v>0.46046233405673176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4.2065946802387897E-4</v>
      </c>
      <c r="C186" s="320">
        <f t="shared" si="30"/>
        <v>4.288101697890344E-4</v>
      </c>
      <c r="D186" s="320">
        <f t="shared" si="30"/>
        <v>4.2295082732759972E-4</v>
      </c>
      <c r="E186" s="320">
        <f t="shared" si="30"/>
        <v>3.7835158329560905E-4</v>
      </c>
      <c r="F186" s="320">
        <f t="shared" si="30"/>
        <v>3.9322217510742708E-4</v>
      </c>
      <c r="G186" s="320">
        <f t="shared" si="30"/>
        <v>3.880151133086626E-4</v>
      </c>
      <c r="H186" s="320">
        <f t="shared" si="30"/>
        <v>3.7208458698334638E-4</v>
      </c>
      <c r="I186" s="320">
        <f t="shared" si="30"/>
        <v>3.4291329841422018E-4</v>
      </c>
      <c r="J186" s="320">
        <f t="shared" si="30"/>
        <v>3.3246594488865798E-4</v>
      </c>
      <c r="K186" s="320">
        <f t="shared" si="30"/>
        <v>3.1737126484688612E-4</v>
      </c>
      <c r="L186" s="320">
        <f t="shared" si="30"/>
        <v>3.3520000357995905E-4</v>
      </c>
      <c r="M186" s="320">
        <f t="shared" si="30"/>
        <v>3.3613937288879395E-4</v>
      </c>
      <c r="N186" s="320">
        <f t="shared" si="30"/>
        <v>3.2817676819386514E-4</v>
      </c>
      <c r="O186" s="320">
        <f t="shared" si="30"/>
        <v>3.2987913058466097E-4</v>
      </c>
      <c r="P186" s="320">
        <f t="shared" si="30"/>
        <v>3.2982749827720648E-4</v>
      </c>
      <c r="Q186" s="320">
        <f t="shared" si="30"/>
        <v>3.1993623411968603E-4</v>
      </c>
      <c r="R186" s="320">
        <f t="shared" si="30"/>
        <v>3.1894810167087674E-4</v>
      </c>
      <c r="S186" s="320">
        <f t="shared" si="30"/>
        <v>3.1506826370428221E-4</v>
      </c>
      <c r="T186" s="320">
        <f t="shared" si="30"/>
        <v>3.2181861721552937E-4</v>
      </c>
      <c r="U186" s="320">
        <f t="shared" si="30"/>
        <v>3.3028820368074949E-4</v>
      </c>
      <c r="V186" s="320">
        <f t="shared" si="30"/>
        <v>3.1503997649509158E-4</v>
      </c>
      <c r="W186" s="320">
        <f t="shared" si="30"/>
        <v>3.1965988490441772E-4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0.19967523132452036</v>
      </c>
      <c r="C187" s="271">
        <f t="shared" si="31"/>
        <v>0.19810657983286223</v>
      </c>
      <c r="D187" s="271">
        <f t="shared" si="31"/>
        <v>0.19971322559751656</v>
      </c>
      <c r="E187" s="271">
        <f t="shared" si="31"/>
        <v>0.20439859922981191</v>
      </c>
      <c r="F187" s="271">
        <f t="shared" si="31"/>
        <v>0.20075422989287595</v>
      </c>
      <c r="G187" s="271">
        <f t="shared" si="31"/>
        <v>0.20106683208545367</v>
      </c>
      <c r="H187" s="271">
        <f t="shared" si="31"/>
        <v>0.19649198794780859</v>
      </c>
      <c r="I187" s="271">
        <f t="shared" si="31"/>
        <v>0.20607961973733405</v>
      </c>
      <c r="J187" s="271">
        <f t="shared" si="31"/>
        <v>0.20965595698825915</v>
      </c>
      <c r="K187" s="271">
        <f t="shared" si="31"/>
        <v>0.21203635204117963</v>
      </c>
      <c r="L187" s="271">
        <f t="shared" si="31"/>
        <v>0.21051506970267675</v>
      </c>
      <c r="M187" s="271">
        <f t="shared" si="31"/>
        <v>0.20686495384475886</v>
      </c>
      <c r="N187" s="271">
        <f t="shared" si="31"/>
        <v>0.20847528092382717</v>
      </c>
      <c r="O187" s="271">
        <f t="shared" si="31"/>
        <v>0.20774377960579957</v>
      </c>
      <c r="P187" s="271">
        <f t="shared" si="31"/>
        <v>0.20819149746601526</v>
      </c>
      <c r="Q187" s="271">
        <f t="shared" si="31"/>
        <v>0.21103078420714635</v>
      </c>
      <c r="R187" s="271">
        <f t="shared" si="31"/>
        <v>0.20767801479890963</v>
      </c>
      <c r="S187" s="271">
        <f t="shared" si="31"/>
        <v>0.21217377262226739</v>
      </c>
      <c r="T187" s="271">
        <f t="shared" si="31"/>
        <v>0.20592393532996006</v>
      </c>
      <c r="U187" s="271">
        <f t="shared" si="31"/>
        <v>0.20336397996329519</v>
      </c>
      <c r="V187" s="271">
        <f t="shared" si="31"/>
        <v>0.21000571200177789</v>
      </c>
      <c r="W187" s="271">
        <f t="shared" si="31"/>
        <v>0.20734683698848599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0.18907997823191433</v>
      </c>
      <c r="C188" s="320">
        <f t="shared" si="32"/>
        <v>0.18660844755328954</v>
      </c>
      <c r="D188" s="320">
        <f t="shared" si="32"/>
        <v>0.18888608818062944</v>
      </c>
      <c r="E188" s="320">
        <f t="shared" si="32"/>
        <v>0.19614325739577018</v>
      </c>
      <c r="F188" s="320">
        <f t="shared" si="32"/>
        <v>0.19103981698793088</v>
      </c>
      <c r="G188" s="320">
        <f t="shared" si="32"/>
        <v>0.1917884642960784</v>
      </c>
      <c r="H188" s="320">
        <f t="shared" si="32"/>
        <v>0.1867425585649026</v>
      </c>
      <c r="I188" s="320">
        <f t="shared" si="32"/>
        <v>0.19955880175868176</v>
      </c>
      <c r="J188" s="320">
        <f t="shared" si="32"/>
        <v>0.20407518930023305</v>
      </c>
      <c r="K188" s="320">
        <f t="shared" si="32"/>
        <v>0.20722082460953109</v>
      </c>
      <c r="L188" s="320">
        <f t="shared" si="32"/>
        <v>0.20497863132959396</v>
      </c>
      <c r="M188" s="320">
        <f t="shared" si="32"/>
        <v>0.2007856265531516</v>
      </c>
      <c r="N188" s="320">
        <f t="shared" si="32"/>
        <v>0.20292405763854757</v>
      </c>
      <c r="O188" s="320">
        <f t="shared" si="32"/>
        <v>0.20213422522195754</v>
      </c>
      <c r="P188" s="320">
        <f t="shared" si="32"/>
        <v>0.20237143031385196</v>
      </c>
      <c r="Q188" s="320">
        <f t="shared" si="32"/>
        <v>0.20591792379506316</v>
      </c>
      <c r="R188" s="320">
        <f t="shared" si="32"/>
        <v>0.2023561987825615</v>
      </c>
      <c r="S188" s="320">
        <f t="shared" si="32"/>
        <v>0.20735199159226445</v>
      </c>
      <c r="T188" s="320">
        <f t="shared" si="32"/>
        <v>0.20001994584191535</v>
      </c>
      <c r="U188" s="320">
        <f t="shared" si="32"/>
        <v>0.19667698568027919</v>
      </c>
      <c r="V188" s="320">
        <f t="shared" si="32"/>
        <v>0.20482586149917134</v>
      </c>
      <c r="W188" s="320">
        <f t="shared" si="32"/>
        <v>0.20164128623785446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1.0595253092606022E-2</v>
      </c>
      <c r="C189" s="320">
        <f t="shared" si="33"/>
        <v>1.1498132279572687E-2</v>
      </c>
      <c r="D189" s="320">
        <f t="shared" si="33"/>
        <v>1.0827137416887123E-2</v>
      </c>
      <c r="E189" s="320">
        <f t="shared" si="33"/>
        <v>8.2553418340417101E-3</v>
      </c>
      <c r="F189" s="320">
        <f t="shared" si="33"/>
        <v>9.7144129049450655E-3</v>
      </c>
      <c r="G189" s="320">
        <f t="shared" si="33"/>
        <v>9.278367789375257E-3</v>
      </c>
      <c r="H189" s="320">
        <f t="shared" si="33"/>
        <v>9.7494293829059747E-3</v>
      </c>
      <c r="I189" s="320">
        <f t="shared" si="33"/>
        <v>6.5208179786522963E-3</v>
      </c>
      <c r="J189" s="320">
        <f t="shared" si="33"/>
        <v>5.5807676880260948E-3</v>
      </c>
      <c r="K189" s="320">
        <f t="shared" si="33"/>
        <v>4.8155274316485416E-3</v>
      </c>
      <c r="L189" s="320">
        <f t="shared" si="33"/>
        <v>5.5364383730828097E-3</v>
      </c>
      <c r="M189" s="320">
        <f t="shared" si="33"/>
        <v>6.0793272916072486E-3</v>
      </c>
      <c r="N189" s="320">
        <f t="shared" si="33"/>
        <v>5.5512232852796091E-3</v>
      </c>
      <c r="O189" s="320">
        <f t="shared" si="33"/>
        <v>5.6095543838420581E-3</v>
      </c>
      <c r="P189" s="320">
        <f t="shared" si="33"/>
        <v>5.8200671521633175E-3</v>
      </c>
      <c r="Q189" s="320">
        <f t="shared" si="33"/>
        <v>5.1128604120832186E-3</v>
      </c>
      <c r="R189" s="320">
        <f t="shared" si="33"/>
        <v>5.3218160163481156E-3</v>
      </c>
      <c r="S189" s="320">
        <f t="shared" si="33"/>
        <v>4.8217810300029314E-3</v>
      </c>
      <c r="T189" s="320">
        <f t="shared" si="33"/>
        <v>5.9039894880446751E-3</v>
      </c>
      <c r="U189" s="320">
        <f t="shared" si="33"/>
        <v>6.6869942830159934E-3</v>
      </c>
      <c r="V189" s="320">
        <f t="shared" si="33"/>
        <v>5.1798505026065325E-3</v>
      </c>
      <c r="W189" s="320">
        <f t="shared" si="33"/>
        <v>5.7055507506315302E-3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4.0539972806516555E-2</v>
      </c>
      <c r="C190" s="271">
        <f t="shared" si="34"/>
        <v>4.0366151215094036E-2</v>
      </c>
      <c r="D190" s="271">
        <f t="shared" si="34"/>
        <v>4.0444656411615744E-2</v>
      </c>
      <c r="E190" s="271">
        <f t="shared" si="34"/>
        <v>4.0039984213690309E-2</v>
      </c>
      <c r="F190" s="271">
        <f t="shared" si="34"/>
        <v>3.9964101308686675E-2</v>
      </c>
      <c r="G190" s="271">
        <f t="shared" si="34"/>
        <v>4.0010008594598793E-2</v>
      </c>
      <c r="H190" s="271">
        <f t="shared" si="34"/>
        <v>3.9214819716818346E-2</v>
      </c>
      <c r="I190" s="271">
        <f t="shared" si="34"/>
        <v>4.0133694870993518E-2</v>
      </c>
      <c r="J190" s="271">
        <f t="shared" si="34"/>
        <v>4.0534960739916061E-2</v>
      </c>
      <c r="K190" s="271">
        <f t="shared" si="34"/>
        <v>4.0769360809938315E-2</v>
      </c>
      <c r="L190" s="271">
        <f t="shared" si="34"/>
        <v>4.0657137548879438E-2</v>
      </c>
      <c r="M190" s="271">
        <f t="shared" si="34"/>
        <v>4.019884805525685E-2</v>
      </c>
      <c r="N190" s="271">
        <f t="shared" si="34"/>
        <v>4.0388499632664873E-2</v>
      </c>
      <c r="O190" s="271">
        <f t="shared" si="34"/>
        <v>4.0253517809304765E-2</v>
      </c>
      <c r="P190" s="271">
        <f t="shared" si="34"/>
        <v>4.0097884636746552E-2</v>
      </c>
      <c r="Q190" s="271">
        <f t="shared" si="34"/>
        <v>4.0057226639460125E-2</v>
      </c>
      <c r="R190" s="271">
        <f t="shared" si="34"/>
        <v>4.0164905017877117E-2</v>
      </c>
      <c r="S190" s="271">
        <f t="shared" si="34"/>
        <v>4.0830581270296783E-2</v>
      </c>
      <c r="T190" s="271">
        <f t="shared" si="34"/>
        <v>4.0243799392467937E-2</v>
      </c>
      <c r="U190" s="271">
        <f t="shared" si="34"/>
        <v>3.9958430151531853E-2</v>
      </c>
      <c r="V190" s="271">
        <f t="shared" si="34"/>
        <v>4.0823037752043108E-2</v>
      </c>
      <c r="W190" s="271">
        <f t="shared" si="34"/>
        <v>4.0633465074707567E-2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1.9657174868180402E-2</v>
      </c>
      <c r="C191" s="320">
        <f t="shared" si="35"/>
        <v>1.8296086941992216E-2</v>
      </c>
      <c r="D191" s="320">
        <f t="shared" si="35"/>
        <v>1.88837559093082E-2</v>
      </c>
      <c r="E191" s="320">
        <f t="shared" si="35"/>
        <v>1.928880220894108E-2</v>
      </c>
      <c r="F191" s="320">
        <f t="shared" si="35"/>
        <v>1.8380732452180196E-2</v>
      </c>
      <c r="G191" s="320">
        <f t="shared" si="35"/>
        <v>1.8929446214268095E-2</v>
      </c>
      <c r="H191" s="320">
        <f t="shared" si="35"/>
        <v>1.7244177997257845E-2</v>
      </c>
      <c r="I191" s="320">
        <f t="shared" si="35"/>
        <v>2.1199858900428512E-2</v>
      </c>
      <c r="J191" s="320">
        <f t="shared" si="35"/>
        <v>2.2487048033655668E-2</v>
      </c>
      <c r="K191" s="320">
        <f t="shared" si="35"/>
        <v>2.3417532000232361E-2</v>
      </c>
      <c r="L191" s="320">
        <f t="shared" si="35"/>
        <v>2.2680562064546852E-2</v>
      </c>
      <c r="M191" s="320">
        <f t="shared" si="35"/>
        <v>2.1627413214533611E-2</v>
      </c>
      <c r="N191" s="320">
        <f t="shared" si="35"/>
        <v>2.2325766831996167E-2</v>
      </c>
      <c r="O191" s="320">
        <f t="shared" si="35"/>
        <v>2.200349532181772E-2</v>
      </c>
      <c r="P191" s="320">
        <f t="shared" si="35"/>
        <v>2.1537447579333631E-2</v>
      </c>
      <c r="Q191" s="320">
        <f t="shared" si="35"/>
        <v>2.1735262837330387E-2</v>
      </c>
      <c r="R191" s="320">
        <f t="shared" si="35"/>
        <v>2.2162412137810807E-2</v>
      </c>
      <c r="S191" s="320">
        <f t="shared" si="35"/>
        <v>2.3596563049699409E-2</v>
      </c>
      <c r="T191" s="320">
        <f t="shared" si="35"/>
        <v>2.2198385952407241E-2</v>
      </c>
      <c r="U191" s="320">
        <f t="shared" si="35"/>
        <v>2.126637320295701E-2</v>
      </c>
      <c r="V191" s="320">
        <f t="shared" si="35"/>
        <v>2.358969082130952E-2</v>
      </c>
      <c r="W191" s="320">
        <f t="shared" si="35"/>
        <v>2.3101689215039956E-2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8.4192389486111904E-3</v>
      </c>
      <c r="C192" s="320">
        <f t="shared" si="36"/>
        <v>8.3117695116055254E-3</v>
      </c>
      <c r="D192" s="320">
        <f t="shared" si="36"/>
        <v>8.3803112277525977E-3</v>
      </c>
      <c r="E192" s="320">
        <f t="shared" si="36"/>
        <v>9.1136025466841929E-3</v>
      </c>
      <c r="F192" s="320">
        <f t="shared" si="36"/>
        <v>8.9247585315840906E-3</v>
      </c>
      <c r="G192" s="320">
        <f t="shared" si="36"/>
        <v>9.011558424627102E-3</v>
      </c>
      <c r="H192" s="320">
        <f t="shared" si="36"/>
        <v>9.4417308341443636E-3</v>
      </c>
      <c r="I192" s="320">
        <f t="shared" si="36"/>
        <v>9.7243009170136611E-3</v>
      </c>
      <c r="J192" s="320">
        <f t="shared" si="36"/>
        <v>9.8185588526045857E-3</v>
      </c>
      <c r="K192" s="320">
        <f t="shared" si="36"/>
        <v>1.003378053756092E-2</v>
      </c>
      <c r="L192" s="320">
        <f t="shared" si="36"/>
        <v>9.744408794393063E-3</v>
      </c>
      <c r="M192" s="320">
        <f t="shared" si="36"/>
        <v>9.8286901447901028E-3</v>
      </c>
      <c r="N192" s="320">
        <f t="shared" si="36"/>
        <v>9.9310757768221233E-3</v>
      </c>
      <c r="O192" s="320">
        <f t="shared" si="36"/>
        <v>9.9220649919615211E-3</v>
      </c>
      <c r="P192" s="320">
        <f t="shared" si="36"/>
        <v>9.9198476301706508E-3</v>
      </c>
      <c r="Q192" s="320">
        <f t="shared" si="36"/>
        <v>1.0040452466176174E-2</v>
      </c>
      <c r="R192" s="320">
        <f t="shared" si="36"/>
        <v>1.0128733776450431E-2</v>
      </c>
      <c r="S192" s="320">
        <f t="shared" si="36"/>
        <v>1.0070800746476687E-2</v>
      </c>
      <c r="T192" s="320">
        <f t="shared" si="36"/>
        <v>1.0109676832313516E-2</v>
      </c>
      <c r="U192" s="320">
        <f t="shared" si="36"/>
        <v>1.0023372891392828E-2</v>
      </c>
      <c r="V192" s="320">
        <f t="shared" si="36"/>
        <v>1.0117191963744403E-2</v>
      </c>
      <c r="W192" s="320">
        <f t="shared" si="36"/>
        <v>1.0099771258793164E-2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1.246355898972496E-2</v>
      </c>
      <c r="C193" s="320">
        <f t="shared" si="37"/>
        <v>1.3758294761496294E-2</v>
      </c>
      <c r="D193" s="320">
        <f t="shared" si="37"/>
        <v>1.3180589274554941E-2</v>
      </c>
      <c r="E193" s="320">
        <f t="shared" si="37"/>
        <v>1.1637579458065029E-2</v>
      </c>
      <c r="F193" s="320">
        <f t="shared" si="37"/>
        <v>1.2658610324922394E-2</v>
      </c>
      <c r="G193" s="320">
        <f t="shared" si="37"/>
        <v>1.2069003955703598E-2</v>
      </c>
      <c r="H193" s="320">
        <f t="shared" si="37"/>
        <v>1.252891088541613E-2</v>
      </c>
      <c r="I193" s="320">
        <f t="shared" si="37"/>
        <v>9.209535053551347E-3</v>
      </c>
      <c r="J193" s="320">
        <f t="shared" si="37"/>
        <v>8.2293538536558075E-3</v>
      </c>
      <c r="K193" s="320">
        <f t="shared" si="37"/>
        <v>7.3180482721450328E-3</v>
      </c>
      <c r="L193" s="320">
        <f t="shared" si="37"/>
        <v>8.232166689939523E-3</v>
      </c>
      <c r="M193" s="320">
        <f t="shared" si="37"/>
        <v>8.7427446959331325E-3</v>
      </c>
      <c r="N193" s="320">
        <f t="shared" si="37"/>
        <v>8.1316570238465797E-3</v>
      </c>
      <c r="O193" s="320">
        <f t="shared" si="37"/>
        <v>8.3279574955255238E-3</v>
      </c>
      <c r="P193" s="320">
        <f t="shared" si="37"/>
        <v>8.6405894272422647E-3</v>
      </c>
      <c r="Q193" s="320">
        <f t="shared" si="37"/>
        <v>8.2815113359535689E-3</v>
      </c>
      <c r="R193" s="320">
        <f t="shared" si="37"/>
        <v>7.8737591036158808E-3</v>
      </c>
      <c r="S193" s="320">
        <f t="shared" si="37"/>
        <v>7.1632174741206832E-3</v>
      </c>
      <c r="T193" s="320">
        <f t="shared" si="37"/>
        <v>7.9357366077471795E-3</v>
      </c>
      <c r="U193" s="320">
        <f t="shared" si="37"/>
        <v>8.6686840571820103E-3</v>
      </c>
      <c r="V193" s="320">
        <f t="shared" si="37"/>
        <v>7.1161549669891775E-3</v>
      </c>
      <c r="W193" s="320">
        <f t="shared" si="37"/>
        <v>7.432004600874443E-3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2.6910524546020605E-2</v>
      </c>
      <c r="C194" s="321">
        <f t="shared" si="38"/>
        <v>2.7431943119930031E-2</v>
      </c>
      <c r="D194" s="321">
        <f t="shared" si="38"/>
        <v>2.7057107912077237E-2</v>
      </c>
      <c r="E194" s="321">
        <f t="shared" si="38"/>
        <v>2.4203994782602364E-2</v>
      </c>
      <c r="F194" s="321">
        <f t="shared" si="38"/>
        <v>2.5155299713038547E-2</v>
      </c>
      <c r="G194" s="321">
        <f t="shared" si="38"/>
        <v>2.4822192354236997E-2</v>
      </c>
      <c r="H194" s="321">
        <f t="shared" si="38"/>
        <v>2.3803081048547545E-2</v>
      </c>
      <c r="I194" s="321">
        <f t="shared" si="38"/>
        <v>2.1936928645592563E-2</v>
      </c>
      <c r="J194" s="321">
        <f t="shared" si="38"/>
        <v>2.1268588135366282E-2</v>
      </c>
      <c r="K194" s="321">
        <f t="shared" si="38"/>
        <v>2.0302947780980237E-2</v>
      </c>
      <c r="L194" s="321">
        <f t="shared" si="38"/>
        <v>2.144349196878801E-2</v>
      </c>
      <c r="M194" s="321">
        <f t="shared" si="38"/>
        <v>2.1503585518950884E-2</v>
      </c>
      <c r="N194" s="321">
        <f t="shared" si="38"/>
        <v>2.0994199934217115E-2</v>
      </c>
      <c r="O194" s="321">
        <f t="shared" si="38"/>
        <v>2.1103103853862465E-2</v>
      </c>
      <c r="P194" s="321">
        <f t="shared" si="38"/>
        <v>2.1099800819977019E-2</v>
      </c>
      <c r="Q194" s="321">
        <f t="shared" si="38"/>
        <v>2.0467034587108062E-2</v>
      </c>
      <c r="R194" s="321">
        <f t="shared" si="38"/>
        <v>2.0403821550103764E-2</v>
      </c>
      <c r="S194" s="321">
        <f t="shared" si="38"/>
        <v>2.0155619660520482E-2</v>
      </c>
      <c r="T194" s="321">
        <f t="shared" si="38"/>
        <v>2.0587454832832398E-2</v>
      </c>
      <c r="U194" s="321">
        <f t="shared" si="38"/>
        <v>2.1129273172349743E-2</v>
      </c>
      <c r="V194" s="321">
        <f t="shared" si="38"/>
        <v>2.0153810064647521E-2</v>
      </c>
      <c r="W194" s="321">
        <f t="shared" si="38"/>
        <v>2.0449355911347635E-2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0.99999999999999978</v>
      </c>
      <c r="D197" s="234">
        <f t="shared" si="39"/>
        <v>1</v>
      </c>
      <c r="E197" s="234">
        <f t="shared" si="39"/>
        <v>1</v>
      </c>
      <c r="F197" s="234">
        <f t="shared" si="39"/>
        <v>0.99999999999999978</v>
      </c>
      <c r="G197" s="234">
        <f t="shared" si="39"/>
        <v>0.99999999999999967</v>
      </c>
      <c r="H197" s="234">
        <f t="shared" si="39"/>
        <v>1</v>
      </c>
      <c r="I197" s="234">
        <f t="shared" si="39"/>
        <v>0.99999999999999978</v>
      </c>
      <c r="J197" s="234">
        <f t="shared" si="39"/>
        <v>0.99999999999999967</v>
      </c>
      <c r="K197" s="234">
        <f t="shared" si="39"/>
        <v>1</v>
      </c>
      <c r="L197" s="234">
        <f t="shared" si="39"/>
        <v>1.0000000000000002</v>
      </c>
      <c r="M197" s="234">
        <f t="shared" si="39"/>
        <v>0.99999999999999989</v>
      </c>
      <c r="N197" s="234">
        <f t="shared" si="39"/>
        <v>0.99999999999999989</v>
      </c>
      <c r="O197" s="234">
        <f t="shared" si="39"/>
        <v>1</v>
      </c>
      <c r="P197" s="234">
        <f t="shared" si="39"/>
        <v>1.0000000000000004</v>
      </c>
      <c r="Q197" s="234">
        <f t="shared" si="39"/>
        <v>0.99999999999999978</v>
      </c>
      <c r="R197" s="234">
        <f t="shared" si="39"/>
        <v>1</v>
      </c>
      <c r="S197" s="234">
        <f t="shared" si="39"/>
        <v>0.99999999999999978</v>
      </c>
      <c r="T197" s="234">
        <f t="shared" si="39"/>
        <v>0.99999999999999967</v>
      </c>
      <c r="U197" s="234">
        <f t="shared" si="39"/>
        <v>1</v>
      </c>
      <c r="V197" s="234">
        <f t="shared" si="39"/>
        <v>1</v>
      </c>
      <c r="W197" s="234">
        <f t="shared" si="39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3.9676379495838686E-3</v>
      </c>
      <c r="C198" s="268">
        <f t="shared" si="40"/>
        <v>4.0564485452694032E-3</v>
      </c>
      <c r="D198" s="268">
        <f t="shared" si="40"/>
        <v>3.9930365222205985E-3</v>
      </c>
      <c r="E198" s="268">
        <f t="shared" si="40"/>
        <v>3.5345759456727756E-3</v>
      </c>
      <c r="F198" s="268">
        <f t="shared" si="40"/>
        <v>3.6901339633863529E-3</v>
      </c>
      <c r="G198" s="268">
        <f t="shared" si="40"/>
        <v>3.6356228060690356E-3</v>
      </c>
      <c r="H198" s="268">
        <f t="shared" si="40"/>
        <v>3.484255593984745E-3</v>
      </c>
      <c r="I198" s="268">
        <f t="shared" si="40"/>
        <v>3.1729468737813865E-3</v>
      </c>
      <c r="J198" s="268">
        <f t="shared" si="40"/>
        <v>3.0622990567242066E-3</v>
      </c>
      <c r="K198" s="268">
        <f t="shared" si="40"/>
        <v>2.9089777224542601E-3</v>
      </c>
      <c r="L198" s="268">
        <f t="shared" si="40"/>
        <v>3.0880311693746816E-3</v>
      </c>
      <c r="M198" s="268">
        <f t="shared" si="40"/>
        <v>2.7955408061901472E-3</v>
      </c>
      <c r="N198" s="268">
        <f t="shared" si="40"/>
        <v>2.9970243587711652E-3</v>
      </c>
      <c r="O198" s="268">
        <f t="shared" si="40"/>
        <v>2.4011985973113464E-3</v>
      </c>
      <c r="P198" s="268">
        <f t="shared" si="40"/>
        <v>5.014400152617427E-3</v>
      </c>
      <c r="Q198" s="268">
        <f t="shared" si="40"/>
        <v>4.6519834441938572E-3</v>
      </c>
      <c r="R198" s="268">
        <f t="shared" si="40"/>
        <v>4.2477458159671262E-3</v>
      </c>
      <c r="S198" s="268">
        <f t="shared" si="40"/>
        <v>5.0785175948927942E-3</v>
      </c>
      <c r="T198" s="268">
        <f t="shared" si="40"/>
        <v>5.4939982633014171E-3</v>
      </c>
      <c r="U198" s="268">
        <f t="shared" si="40"/>
        <v>5.8118013538268187E-3</v>
      </c>
      <c r="V198" s="268">
        <f t="shared" si="40"/>
        <v>5.5352387627720994E-3</v>
      </c>
      <c r="W198" s="268">
        <f t="shared" si="40"/>
        <v>5.612518194972489E-3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3.1662242921755027E-2</v>
      </c>
      <c r="C199" s="269">
        <f t="shared" si="41"/>
        <v>3.2370962490010043E-2</v>
      </c>
      <c r="D199" s="269">
        <f t="shared" si="41"/>
        <v>3.1864926681439899E-2</v>
      </c>
      <c r="E199" s="269">
        <f t="shared" si="41"/>
        <v>2.8206354420271897E-2</v>
      </c>
      <c r="F199" s="269">
        <f t="shared" si="41"/>
        <v>2.9447726694622332E-2</v>
      </c>
      <c r="G199" s="269">
        <f t="shared" si="41"/>
        <v>2.9012720898514335E-2</v>
      </c>
      <c r="H199" s="269">
        <f t="shared" si="41"/>
        <v>2.7804791772847934E-2</v>
      </c>
      <c r="I199" s="269">
        <f t="shared" si="41"/>
        <v>2.5320509575735398E-2</v>
      </c>
      <c r="J199" s="269">
        <f t="shared" si="41"/>
        <v>2.4437526272585525E-2</v>
      </c>
      <c r="K199" s="269">
        <f t="shared" si="41"/>
        <v>2.3214003009518695E-2</v>
      </c>
      <c r="L199" s="269">
        <f t="shared" si="41"/>
        <v>2.4642871722947168E-2</v>
      </c>
      <c r="M199" s="269">
        <f t="shared" si="41"/>
        <v>2.2308762348781031E-2</v>
      </c>
      <c r="N199" s="269">
        <f t="shared" si="41"/>
        <v>2.3916626087262378E-2</v>
      </c>
      <c r="O199" s="269">
        <f t="shared" si="41"/>
        <v>1.9161862613856464E-2</v>
      </c>
      <c r="P199" s="269">
        <f t="shared" si="41"/>
        <v>4.0015535126059126E-2</v>
      </c>
      <c r="Q199" s="269">
        <f t="shared" si="41"/>
        <v>3.7123404844309642E-2</v>
      </c>
      <c r="R199" s="269">
        <f t="shared" si="41"/>
        <v>3.3897538435714782E-2</v>
      </c>
      <c r="S199" s="269">
        <f t="shared" si="41"/>
        <v>4.052720026754645E-2</v>
      </c>
      <c r="T199" s="269">
        <f t="shared" si="41"/>
        <v>4.3842787531204602E-2</v>
      </c>
      <c r="U199" s="269">
        <f t="shared" si="41"/>
        <v>4.6378895608947708E-2</v>
      </c>
      <c r="V199" s="269">
        <f t="shared" si="41"/>
        <v>4.41718918318105E-2</v>
      </c>
      <c r="W199" s="269">
        <f t="shared" si="41"/>
        <v>4.478859128530794E-2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3.8820807490921067E-2</v>
      </c>
      <c r="C200" s="269">
        <f t="shared" si="42"/>
        <v>3.9689762542281987E-2</v>
      </c>
      <c r="D200" s="269">
        <f t="shared" si="42"/>
        <v>3.9069316329530722E-2</v>
      </c>
      <c r="E200" s="269">
        <f t="shared" si="42"/>
        <v>3.4583571911694817E-2</v>
      </c>
      <c r="F200" s="269">
        <f t="shared" si="42"/>
        <v>3.6105607928101364E-2</v>
      </c>
      <c r="G200" s="269">
        <f t="shared" si="42"/>
        <v>3.5572251011161696E-2</v>
      </c>
      <c r="H200" s="269">
        <f t="shared" si="42"/>
        <v>3.4091219355695736E-2</v>
      </c>
      <c r="I200" s="269">
        <f t="shared" si="42"/>
        <v>3.1045262025207201E-2</v>
      </c>
      <c r="J200" s="269">
        <f t="shared" si="42"/>
        <v>2.9962643686576276E-2</v>
      </c>
      <c r="K200" s="269">
        <f t="shared" si="42"/>
        <v>2.846249219151133E-2</v>
      </c>
      <c r="L200" s="269">
        <f t="shared" si="42"/>
        <v>3.0214416001548609E-2</v>
      </c>
      <c r="M200" s="269">
        <f t="shared" si="42"/>
        <v>2.7352584295526321E-2</v>
      </c>
      <c r="N200" s="269">
        <f t="shared" si="42"/>
        <v>2.9323972387566028E-2</v>
      </c>
      <c r="O200" s="269">
        <f t="shared" si="42"/>
        <v>2.3494197222170981E-2</v>
      </c>
      <c r="P200" s="269">
        <f t="shared" si="42"/>
        <v>4.9062708210970439E-2</v>
      </c>
      <c r="Q200" s="269">
        <f t="shared" si="42"/>
        <v>4.5516691803228308E-2</v>
      </c>
      <c r="R200" s="269">
        <f t="shared" si="42"/>
        <v>4.1561484361071856E-2</v>
      </c>
      <c r="S200" s="269">
        <f t="shared" si="42"/>
        <v>4.9690056501064131E-2</v>
      </c>
      <c r="T200" s="269">
        <f t="shared" si="42"/>
        <v>5.3755269922611849E-2</v>
      </c>
      <c r="U200" s="269">
        <f t="shared" si="42"/>
        <v>5.6864770525760444E-2</v>
      </c>
      <c r="V200" s="269">
        <f t="shared" si="42"/>
        <v>5.4158781914160521E-2</v>
      </c>
      <c r="W200" s="269">
        <f t="shared" si="42"/>
        <v>5.4914911883321073E-2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7.1885641128298414E-2</v>
      </c>
      <c r="C201" s="269">
        <f t="shared" si="43"/>
        <v>7.349471098068007E-2</v>
      </c>
      <c r="D201" s="269">
        <f t="shared" si="43"/>
        <v>7.2345812318546823E-2</v>
      </c>
      <c r="E201" s="269">
        <f t="shared" si="43"/>
        <v>6.4039426278296882E-2</v>
      </c>
      <c r="F201" s="269">
        <f t="shared" si="43"/>
        <v>6.6857825531978915E-2</v>
      </c>
      <c r="G201" s="269">
        <f t="shared" si="43"/>
        <v>6.5870192703027908E-2</v>
      </c>
      <c r="H201" s="269">
        <f t="shared" si="43"/>
        <v>6.3127722441187695E-2</v>
      </c>
      <c r="I201" s="269">
        <f t="shared" si="43"/>
        <v>5.7487432872177134E-2</v>
      </c>
      <c r="J201" s="269">
        <f t="shared" si="43"/>
        <v>5.5482716370905544E-2</v>
      </c>
      <c r="K201" s="269">
        <f t="shared" si="43"/>
        <v>5.2704841334752853E-2</v>
      </c>
      <c r="L201" s="269">
        <f t="shared" si="43"/>
        <v>5.5948930637169193E-2</v>
      </c>
      <c r="M201" s="269">
        <f t="shared" si="43"/>
        <v>5.0649591950388421E-2</v>
      </c>
      <c r="N201" s="269">
        <f t="shared" si="43"/>
        <v>5.4300069775768865E-2</v>
      </c>
      <c r="O201" s="269">
        <f t="shared" si="43"/>
        <v>4.3504902119962996E-2</v>
      </c>
      <c r="P201" s="269">
        <f t="shared" si="43"/>
        <v>9.0850872590969911E-2</v>
      </c>
      <c r="Q201" s="269">
        <f t="shared" si="43"/>
        <v>8.4284608790774013E-2</v>
      </c>
      <c r="R201" s="269">
        <f t="shared" si="43"/>
        <v>7.6960633810569765E-2</v>
      </c>
      <c r="S201" s="269">
        <f t="shared" si="43"/>
        <v>9.2012552034517636E-2</v>
      </c>
      <c r="T201" s="269">
        <f t="shared" si="43"/>
        <v>9.9540228350876211E-2</v>
      </c>
      <c r="U201" s="269">
        <f t="shared" si="43"/>
        <v>0.10529818288333777</v>
      </c>
      <c r="V201" s="269">
        <f t="shared" si="43"/>
        <v>0.10028742347870079</v>
      </c>
      <c r="W201" s="269">
        <f t="shared" si="43"/>
        <v>0.10168757177860775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5.8188773126887208E-2</v>
      </c>
      <c r="C202" s="270">
        <f t="shared" si="44"/>
        <v>5.8239907055673744E-2</v>
      </c>
      <c r="D202" s="270">
        <f t="shared" si="44"/>
        <v>5.8141757188357943E-2</v>
      </c>
      <c r="E202" s="270">
        <f t="shared" si="44"/>
        <v>5.5551935081416669E-2</v>
      </c>
      <c r="F202" s="270">
        <f t="shared" si="44"/>
        <v>5.5994425227903412E-2</v>
      </c>
      <c r="G202" s="270">
        <f t="shared" si="44"/>
        <v>5.5843913862411734E-2</v>
      </c>
      <c r="H202" s="270">
        <f t="shared" si="44"/>
        <v>5.3612584044119456E-2</v>
      </c>
      <c r="I202" s="270">
        <f t="shared" si="44"/>
        <v>5.4127752850457012E-2</v>
      </c>
      <c r="J202" s="270">
        <f t="shared" si="44"/>
        <v>5.4485367316026052E-2</v>
      </c>
      <c r="K202" s="270">
        <f t="shared" si="44"/>
        <v>5.4197250989941305E-2</v>
      </c>
      <c r="L202" s="270">
        <f t="shared" si="44"/>
        <v>5.4780761304521412E-2</v>
      </c>
      <c r="M202" s="270">
        <f t="shared" si="44"/>
        <v>5.5019470281821005E-2</v>
      </c>
      <c r="N202" s="270">
        <f t="shared" si="44"/>
        <v>5.4028720386258271E-2</v>
      </c>
      <c r="O202" s="270">
        <f t="shared" si="44"/>
        <v>5.5975987409073592E-2</v>
      </c>
      <c r="P202" s="270">
        <f t="shared" si="44"/>
        <v>4.6716977503492137E-2</v>
      </c>
      <c r="Q202" s="270">
        <f t="shared" si="44"/>
        <v>4.7262417691621712E-2</v>
      </c>
      <c r="R202" s="270">
        <f t="shared" si="44"/>
        <v>4.8646114409877213E-2</v>
      </c>
      <c r="S202" s="270">
        <f t="shared" si="44"/>
        <v>4.6600366619799806E-2</v>
      </c>
      <c r="T202" s="270">
        <f t="shared" si="44"/>
        <v>4.4810665767770007E-2</v>
      </c>
      <c r="U202" s="270">
        <f t="shared" si="44"/>
        <v>4.3833552887788209E-2</v>
      </c>
      <c r="V202" s="270">
        <f t="shared" si="44"/>
        <v>4.5161701851108876E-2</v>
      </c>
      <c r="W202" s="270">
        <f t="shared" si="44"/>
        <v>4.4883961033583455E-2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0.35820271119488634</v>
      </c>
      <c r="C203" s="271">
        <f t="shared" si="45"/>
        <v>0.35469163658863356</v>
      </c>
      <c r="D203" s="271">
        <f t="shared" si="45"/>
        <v>0.35689052816855837</v>
      </c>
      <c r="E203" s="271">
        <f t="shared" si="45"/>
        <v>0.38394831319392547</v>
      </c>
      <c r="F203" s="271">
        <f t="shared" si="45"/>
        <v>0.37772504814790248</v>
      </c>
      <c r="G203" s="271">
        <f t="shared" si="45"/>
        <v>0.38079546312907742</v>
      </c>
      <c r="H203" s="271">
        <f t="shared" si="45"/>
        <v>0.39868738456804215</v>
      </c>
      <c r="I203" s="271">
        <f t="shared" si="45"/>
        <v>0.40568934111563149</v>
      </c>
      <c r="J203" s="271">
        <f t="shared" si="45"/>
        <v>0.40774254345746125</v>
      </c>
      <c r="K203" s="271">
        <f t="shared" si="45"/>
        <v>0.4146151742055329</v>
      </c>
      <c r="L203" s="271">
        <f t="shared" si="45"/>
        <v>0.4047419786051914</v>
      </c>
      <c r="M203" s="271">
        <f t="shared" si="45"/>
        <v>0.41734632397856192</v>
      </c>
      <c r="N203" s="271">
        <f t="shared" si="45"/>
        <v>0.41289989117924447</v>
      </c>
      <c r="O203" s="271">
        <f t="shared" si="45"/>
        <v>0.42925113629950545</v>
      </c>
      <c r="P203" s="271">
        <f t="shared" si="45"/>
        <v>0.36005719768085309</v>
      </c>
      <c r="Q203" s="271">
        <f t="shared" si="45"/>
        <v>0.37080042818938008</v>
      </c>
      <c r="R203" s="271">
        <f t="shared" si="45"/>
        <v>0.38455480323794267</v>
      </c>
      <c r="S203" s="271">
        <f t="shared" si="45"/>
        <v>0.35771252015092198</v>
      </c>
      <c r="T203" s="271">
        <f t="shared" si="45"/>
        <v>0.35127950185229911</v>
      </c>
      <c r="U203" s="271">
        <f t="shared" si="45"/>
        <v>0.3429617041059797</v>
      </c>
      <c r="V203" s="271">
        <f t="shared" si="45"/>
        <v>0.34725041893493308</v>
      </c>
      <c r="W203" s="271">
        <f t="shared" si="45"/>
        <v>0.34641775350376719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0.35764797821202882</v>
      </c>
      <c r="C204" s="320">
        <f t="shared" si="46"/>
        <v>0.35412448660420481</v>
      </c>
      <c r="D204" s="320">
        <f t="shared" si="46"/>
        <v>0.35633224409910019</v>
      </c>
      <c r="E204" s="320">
        <f t="shared" si="46"/>
        <v>0.38345412852224064</v>
      </c>
      <c r="F204" s="320">
        <f t="shared" si="46"/>
        <v>0.37720911422281539</v>
      </c>
      <c r="G204" s="320">
        <f t="shared" si="46"/>
        <v>0.38028715064961666</v>
      </c>
      <c r="H204" s="320">
        <f t="shared" si="46"/>
        <v>0.39820023540694188</v>
      </c>
      <c r="I204" s="320">
        <f t="shared" si="46"/>
        <v>0.4052457174014451</v>
      </c>
      <c r="J204" s="320">
        <f t="shared" si="46"/>
        <v>0.4073143899031994</v>
      </c>
      <c r="K204" s="320">
        <f t="shared" si="46"/>
        <v>0.41420845718408383</v>
      </c>
      <c r="L204" s="320">
        <f t="shared" si="46"/>
        <v>0.40431022733062666</v>
      </c>
      <c r="M204" s="320">
        <f t="shared" si="46"/>
        <v>0.41690370515659808</v>
      </c>
      <c r="N204" s="320">
        <f t="shared" si="46"/>
        <v>0.41247675379455989</v>
      </c>
      <c r="O204" s="320">
        <f t="shared" si="46"/>
        <v>0.42880856157955632</v>
      </c>
      <c r="P204" s="320">
        <f t="shared" si="46"/>
        <v>0.35968593978216318</v>
      </c>
      <c r="Q204" s="320">
        <f t="shared" si="46"/>
        <v>0.37043399790100867</v>
      </c>
      <c r="R204" s="320">
        <f t="shared" si="46"/>
        <v>0.38417925203837161</v>
      </c>
      <c r="S204" s="320">
        <f t="shared" si="46"/>
        <v>0.35736544494158345</v>
      </c>
      <c r="T204" s="320">
        <f t="shared" si="46"/>
        <v>0.3509327106081801</v>
      </c>
      <c r="U204" s="320">
        <f t="shared" si="46"/>
        <v>0.342611233857816</v>
      </c>
      <c r="V204" s="320">
        <f t="shared" si="46"/>
        <v>0.34691506823176743</v>
      </c>
      <c r="W204" s="320">
        <f t="shared" si="46"/>
        <v>0.34607772085045641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5.5473298285752101E-4</v>
      </c>
      <c r="C205" s="320">
        <f t="shared" si="47"/>
        <v>5.671499844287349E-4</v>
      </c>
      <c r="D205" s="320">
        <f t="shared" si="47"/>
        <v>5.5828406945819596E-4</v>
      </c>
      <c r="E205" s="320">
        <f t="shared" si="47"/>
        <v>4.9418467168486164E-4</v>
      </c>
      <c r="F205" s="320">
        <f t="shared" si="47"/>
        <v>5.1593392508705491E-4</v>
      </c>
      <c r="G205" s="320">
        <f t="shared" si="47"/>
        <v>5.0831247946074099E-4</v>
      </c>
      <c r="H205" s="320">
        <f t="shared" si="47"/>
        <v>4.871491611002155E-4</v>
      </c>
      <c r="I205" s="320">
        <f t="shared" si="47"/>
        <v>4.4362371418637137E-4</v>
      </c>
      <c r="J205" s="320">
        <f t="shared" si="47"/>
        <v>4.2815355426181474E-4</v>
      </c>
      <c r="K205" s="320">
        <f t="shared" si="47"/>
        <v>4.0671702144909111E-4</v>
      </c>
      <c r="L205" s="320">
        <f t="shared" si="47"/>
        <v>4.317512745647272E-4</v>
      </c>
      <c r="M205" s="320">
        <f t="shared" si="47"/>
        <v>4.4261882196379063E-4</v>
      </c>
      <c r="N205" s="320">
        <f t="shared" si="47"/>
        <v>4.231373846846211E-4</v>
      </c>
      <c r="O205" s="320">
        <f t="shared" si="47"/>
        <v>4.4257471994915525E-4</v>
      </c>
      <c r="P205" s="320">
        <f t="shared" si="47"/>
        <v>3.7125789868991957E-4</v>
      </c>
      <c r="Q205" s="320">
        <f t="shared" si="47"/>
        <v>3.6643028837141084E-4</v>
      </c>
      <c r="R205" s="320">
        <f t="shared" si="47"/>
        <v>3.7555119957106818E-4</v>
      </c>
      <c r="S205" s="320">
        <f t="shared" si="47"/>
        <v>3.470752093385888E-4</v>
      </c>
      <c r="T205" s="320">
        <f t="shared" si="47"/>
        <v>3.4679124411901888E-4</v>
      </c>
      <c r="U205" s="320">
        <f t="shared" si="47"/>
        <v>3.5047024816372473E-4</v>
      </c>
      <c r="V205" s="320">
        <f t="shared" si="47"/>
        <v>3.3535070316565514E-4</v>
      </c>
      <c r="W205" s="320">
        <f t="shared" si="47"/>
        <v>3.4003265331077677E-4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0.20889007019263864</v>
      </c>
      <c r="C206" s="271">
        <f t="shared" si="48"/>
        <v>0.20786052860335288</v>
      </c>
      <c r="D206" s="271">
        <f t="shared" si="48"/>
        <v>0.20912813385870929</v>
      </c>
      <c r="E206" s="271">
        <f t="shared" si="48"/>
        <v>0.21179314986275813</v>
      </c>
      <c r="F206" s="271">
        <f t="shared" si="48"/>
        <v>0.20895899387229921</v>
      </c>
      <c r="G206" s="271">
        <f t="shared" si="48"/>
        <v>0.20895984863589845</v>
      </c>
      <c r="H206" s="271">
        <f t="shared" si="48"/>
        <v>0.20408233020380259</v>
      </c>
      <c r="I206" s="271">
        <f t="shared" si="48"/>
        <v>0.21149774901641358</v>
      </c>
      <c r="J206" s="271">
        <f t="shared" si="48"/>
        <v>0.2141903365294375</v>
      </c>
      <c r="K206" s="271">
        <f t="shared" si="48"/>
        <v>0.21556356076302258</v>
      </c>
      <c r="L206" s="271">
        <f t="shared" si="48"/>
        <v>0.21510627677525776</v>
      </c>
      <c r="M206" s="271">
        <f t="shared" si="48"/>
        <v>0.21609150409057978</v>
      </c>
      <c r="N206" s="271">
        <f t="shared" si="48"/>
        <v>0.21323987074714318</v>
      </c>
      <c r="O206" s="271">
        <f t="shared" si="48"/>
        <v>0.22110576686667047</v>
      </c>
      <c r="P206" s="271">
        <f t="shared" si="48"/>
        <v>0.18590544490603297</v>
      </c>
      <c r="Q206" s="271">
        <f t="shared" si="48"/>
        <v>0.1917405761127341</v>
      </c>
      <c r="R206" s="271">
        <f t="shared" si="48"/>
        <v>0.19399026436574149</v>
      </c>
      <c r="S206" s="271">
        <f t="shared" si="48"/>
        <v>0.18541758169915326</v>
      </c>
      <c r="T206" s="271">
        <f t="shared" si="48"/>
        <v>0.17603704423173214</v>
      </c>
      <c r="U206" s="271">
        <f t="shared" si="48"/>
        <v>0.17118764011564613</v>
      </c>
      <c r="V206" s="271">
        <f t="shared" si="48"/>
        <v>0.17733928029116533</v>
      </c>
      <c r="W206" s="271">
        <f t="shared" si="48"/>
        <v>0.17497265412003327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0.19780585535266088</v>
      </c>
      <c r="C207" s="320">
        <f t="shared" si="49"/>
        <v>0.19579627583799977</v>
      </c>
      <c r="D207" s="320">
        <f t="shared" si="49"/>
        <v>0.19779058204534772</v>
      </c>
      <c r="E207" s="320">
        <f t="shared" si="49"/>
        <v>0.20323915361809861</v>
      </c>
      <c r="F207" s="320">
        <f t="shared" si="49"/>
        <v>0.19884755588287018</v>
      </c>
      <c r="G207" s="320">
        <f t="shared" si="49"/>
        <v>0.19931725214821874</v>
      </c>
      <c r="H207" s="320">
        <f t="shared" si="49"/>
        <v>0.19395628747095917</v>
      </c>
      <c r="I207" s="320">
        <f t="shared" si="49"/>
        <v>0.20480548936459297</v>
      </c>
      <c r="J207" s="320">
        <f t="shared" si="49"/>
        <v>0.20848886958157561</v>
      </c>
      <c r="K207" s="320">
        <f t="shared" si="49"/>
        <v>0.21066792739579432</v>
      </c>
      <c r="L207" s="320">
        <f t="shared" si="49"/>
        <v>0.20944909201071082</v>
      </c>
      <c r="M207" s="320">
        <f t="shared" si="49"/>
        <v>0.2097410278311348</v>
      </c>
      <c r="N207" s="320">
        <f t="shared" si="49"/>
        <v>0.20756177725521463</v>
      </c>
      <c r="O207" s="320">
        <f t="shared" si="49"/>
        <v>0.21513540844644152</v>
      </c>
      <c r="P207" s="320">
        <f t="shared" si="49"/>
        <v>0.18070839225750909</v>
      </c>
      <c r="Q207" s="320">
        <f t="shared" si="49"/>
        <v>0.18709507946313381</v>
      </c>
      <c r="R207" s="320">
        <f t="shared" si="49"/>
        <v>0.18901920136267469</v>
      </c>
      <c r="S207" s="320">
        <f t="shared" si="49"/>
        <v>0.18120385175969622</v>
      </c>
      <c r="T207" s="320">
        <f t="shared" si="49"/>
        <v>0.17098993371985666</v>
      </c>
      <c r="U207" s="320">
        <f t="shared" si="49"/>
        <v>0.1655586650582985</v>
      </c>
      <c r="V207" s="320">
        <f t="shared" si="49"/>
        <v>0.17296515659999501</v>
      </c>
      <c r="W207" s="320">
        <f t="shared" si="49"/>
        <v>0.17015794186035224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1.1084214839977779E-2</v>
      </c>
      <c r="C208" s="320">
        <f t="shared" si="50"/>
        <v>1.2064252765353101E-2</v>
      </c>
      <c r="D208" s="320">
        <f t="shared" si="50"/>
        <v>1.133755181336156E-2</v>
      </c>
      <c r="E208" s="320">
        <f t="shared" si="50"/>
        <v>8.5539962446595941E-3</v>
      </c>
      <c r="F208" s="320">
        <f t="shared" si="50"/>
        <v>1.0111437989429057E-2</v>
      </c>
      <c r="G208" s="320">
        <f t="shared" si="50"/>
        <v>9.6425964876795424E-3</v>
      </c>
      <c r="H208" s="320">
        <f t="shared" si="50"/>
        <v>1.0126042732843468E-2</v>
      </c>
      <c r="I208" s="320">
        <f t="shared" si="50"/>
        <v>6.6922596518207379E-3</v>
      </c>
      <c r="J208" s="320">
        <f t="shared" si="50"/>
        <v>5.7014669478619232E-3</v>
      </c>
      <c r="K208" s="320">
        <f t="shared" si="50"/>
        <v>4.8956333672283362E-3</v>
      </c>
      <c r="L208" s="320">
        <f t="shared" si="50"/>
        <v>5.6571847645468841E-3</v>
      </c>
      <c r="M208" s="320">
        <f t="shared" si="50"/>
        <v>6.3504762594449706E-3</v>
      </c>
      <c r="N208" s="320">
        <f t="shared" si="50"/>
        <v>5.6780934919285313E-3</v>
      </c>
      <c r="O208" s="320">
        <f t="shared" si="50"/>
        <v>5.9703584202290402E-3</v>
      </c>
      <c r="P208" s="320">
        <f t="shared" si="50"/>
        <v>5.1970526485238932E-3</v>
      </c>
      <c r="Q208" s="320">
        <f t="shared" si="50"/>
        <v>4.645496649600323E-3</v>
      </c>
      <c r="R208" s="320">
        <f t="shared" si="50"/>
        <v>4.9710630030667469E-3</v>
      </c>
      <c r="S208" s="320">
        <f t="shared" si="50"/>
        <v>4.2137299394570255E-3</v>
      </c>
      <c r="T208" s="320">
        <f t="shared" si="50"/>
        <v>5.0471105118754514E-3</v>
      </c>
      <c r="U208" s="320">
        <f t="shared" si="50"/>
        <v>5.628975057347595E-3</v>
      </c>
      <c r="V208" s="320">
        <f t="shared" si="50"/>
        <v>4.3741236911703438E-3</v>
      </c>
      <c r="W208" s="320">
        <f t="shared" si="50"/>
        <v>4.8147122596810255E-3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0.16119537091428635</v>
      </c>
      <c r="C209" s="271">
        <f t="shared" si="51"/>
        <v>0.16090540715137375</v>
      </c>
      <c r="D209" s="271">
        <f t="shared" si="51"/>
        <v>0.16094965233476327</v>
      </c>
      <c r="E209" s="271">
        <f t="shared" si="51"/>
        <v>0.15848926529645721</v>
      </c>
      <c r="F209" s="271">
        <f t="shared" si="51"/>
        <v>0.15873265961016164</v>
      </c>
      <c r="G209" s="271">
        <f t="shared" si="51"/>
        <v>0.15874548288745519</v>
      </c>
      <c r="H209" s="271">
        <f t="shared" si="51"/>
        <v>0.15610841317102356</v>
      </c>
      <c r="I209" s="271">
        <f t="shared" si="51"/>
        <v>0.15792931171355337</v>
      </c>
      <c r="J209" s="271">
        <f t="shared" si="51"/>
        <v>0.15878054901942384</v>
      </c>
      <c r="K209" s="271">
        <f t="shared" si="51"/>
        <v>0.15907397720585856</v>
      </c>
      <c r="L209" s="271">
        <f t="shared" si="51"/>
        <v>0.15918497591330877</v>
      </c>
      <c r="M209" s="271">
        <f t="shared" si="51"/>
        <v>0.16109740507406614</v>
      </c>
      <c r="N209" s="271">
        <f t="shared" si="51"/>
        <v>0.15854314818856449</v>
      </c>
      <c r="O209" s="271">
        <f t="shared" si="51"/>
        <v>0.16444379982111346</v>
      </c>
      <c r="P209" s="271">
        <f t="shared" si="51"/>
        <v>0.13746457367861953</v>
      </c>
      <c r="Q209" s="271">
        <f t="shared" si="51"/>
        <v>0.13984465061751511</v>
      </c>
      <c r="R209" s="271">
        <f t="shared" si="51"/>
        <v>0.14421141112934144</v>
      </c>
      <c r="S209" s="271">
        <f t="shared" si="51"/>
        <v>0.13696317018742904</v>
      </c>
      <c r="T209" s="271">
        <f t="shared" si="51"/>
        <v>0.13220684892293558</v>
      </c>
      <c r="U209" s="271">
        <f t="shared" si="51"/>
        <v>0.12924821882521692</v>
      </c>
      <c r="V209" s="271">
        <f t="shared" si="51"/>
        <v>0.13236325400685717</v>
      </c>
      <c r="W209" s="271">
        <f t="shared" si="51"/>
        <v>0.13168140344032253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7.4032475224778238E-2</v>
      </c>
      <c r="C210" s="320">
        <f t="shared" si="52"/>
        <v>6.9109684722239675E-2</v>
      </c>
      <c r="D210" s="320">
        <f t="shared" si="52"/>
        <v>7.1187146262027531E-2</v>
      </c>
      <c r="E210" s="320">
        <f t="shared" si="52"/>
        <v>7.1952654916496439E-2</v>
      </c>
      <c r="F210" s="320">
        <f t="shared" si="52"/>
        <v>6.8875814336244623E-2</v>
      </c>
      <c r="G210" s="320">
        <f t="shared" si="52"/>
        <v>7.0821951172585176E-2</v>
      </c>
      <c r="H210" s="320">
        <f t="shared" si="52"/>
        <v>6.4477861373157919E-2</v>
      </c>
      <c r="I210" s="320">
        <f t="shared" si="52"/>
        <v>7.8326955254143654E-2</v>
      </c>
      <c r="J210" s="320">
        <f t="shared" si="52"/>
        <v>8.2705174711816112E-2</v>
      </c>
      <c r="K210" s="320">
        <f t="shared" si="52"/>
        <v>8.5706491404246174E-2</v>
      </c>
      <c r="L210" s="320">
        <f t="shared" si="52"/>
        <v>8.3431735035052315E-2</v>
      </c>
      <c r="M210" s="320">
        <f t="shared" si="52"/>
        <v>8.1332274732002829E-2</v>
      </c>
      <c r="N210" s="320">
        <f t="shared" si="52"/>
        <v>8.2210596023403193E-2</v>
      </c>
      <c r="O210" s="320">
        <f t="shared" si="52"/>
        <v>8.4308485108155681E-2</v>
      </c>
      <c r="P210" s="320">
        <f t="shared" si="52"/>
        <v>6.92358332882438E-2</v>
      </c>
      <c r="Q210" s="320">
        <f t="shared" si="52"/>
        <v>7.1095265551420456E-2</v>
      </c>
      <c r="R210" s="320">
        <f t="shared" si="52"/>
        <v>7.4527063107256222E-2</v>
      </c>
      <c r="S210" s="320">
        <f t="shared" si="52"/>
        <v>7.4236165918023775E-2</v>
      </c>
      <c r="T210" s="320">
        <f t="shared" si="52"/>
        <v>6.831659397969482E-2</v>
      </c>
      <c r="U210" s="320">
        <f t="shared" si="52"/>
        <v>6.4446505376169777E-2</v>
      </c>
      <c r="V210" s="320">
        <f t="shared" si="52"/>
        <v>7.1713951358372621E-2</v>
      </c>
      <c r="W210" s="320">
        <f t="shared" si="52"/>
        <v>7.0181730266126605E-2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4.0222878708075678E-2</v>
      </c>
      <c r="C211" s="320">
        <f t="shared" si="53"/>
        <v>3.9826609235845099E-2</v>
      </c>
      <c r="D211" s="320">
        <f t="shared" si="53"/>
        <v>4.0074904675338315E-2</v>
      </c>
      <c r="E211" s="320">
        <f t="shared" si="53"/>
        <v>4.3125167318902535E-2</v>
      </c>
      <c r="F211" s="320">
        <f t="shared" si="53"/>
        <v>4.2422821805999732E-2</v>
      </c>
      <c r="G211" s="320">
        <f t="shared" si="53"/>
        <v>4.2768993162743338E-2</v>
      </c>
      <c r="H211" s="320">
        <f t="shared" si="53"/>
        <v>4.4783588181799255E-2</v>
      </c>
      <c r="I211" s="320">
        <f t="shared" si="53"/>
        <v>4.5575958291429325E-2</v>
      </c>
      <c r="J211" s="320">
        <f t="shared" si="53"/>
        <v>4.5808611537620635E-2</v>
      </c>
      <c r="K211" s="320">
        <f t="shared" si="53"/>
        <v>4.6583952791975282E-2</v>
      </c>
      <c r="L211" s="320">
        <f t="shared" si="53"/>
        <v>4.5470748403652915E-2</v>
      </c>
      <c r="M211" s="320">
        <f t="shared" si="53"/>
        <v>4.6887073846450723E-2</v>
      </c>
      <c r="N211" s="320">
        <f t="shared" si="53"/>
        <v>4.6389196775896577E-2</v>
      </c>
      <c r="O211" s="320">
        <f t="shared" si="53"/>
        <v>4.8225953485395087E-2</v>
      </c>
      <c r="P211" s="320">
        <f t="shared" si="53"/>
        <v>4.0452078049442119E-2</v>
      </c>
      <c r="Q211" s="320">
        <f t="shared" si="53"/>
        <v>4.1660858370871419E-2</v>
      </c>
      <c r="R211" s="320">
        <f t="shared" si="53"/>
        <v>4.3206718332789218E-2</v>
      </c>
      <c r="S211" s="320">
        <f t="shared" si="53"/>
        <v>4.0191103604732645E-2</v>
      </c>
      <c r="T211" s="320">
        <f t="shared" si="53"/>
        <v>3.9467646158818148E-2</v>
      </c>
      <c r="U211" s="320">
        <f t="shared" si="53"/>
        <v>3.8531771303114283E-2</v>
      </c>
      <c r="V211" s="320">
        <f t="shared" si="53"/>
        <v>3.9015802022003068E-2</v>
      </c>
      <c r="W211" s="320">
        <f t="shared" si="53"/>
        <v>3.8921629751483396E-2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4.6940016981432443E-2</v>
      </c>
      <c r="C212" s="320">
        <f t="shared" si="54"/>
        <v>5.1969113193288979E-2</v>
      </c>
      <c r="D212" s="320">
        <f t="shared" si="54"/>
        <v>4.9687601397397425E-2</v>
      </c>
      <c r="E212" s="320">
        <f t="shared" si="54"/>
        <v>4.3411443061058243E-2</v>
      </c>
      <c r="F212" s="320">
        <f t="shared" si="54"/>
        <v>4.7434023467917266E-2</v>
      </c>
      <c r="G212" s="320">
        <f t="shared" si="54"/>
        <v>4.5154538552126679E-2</v>
      </c>
      <c r="H212" s="320">
        <f t="shared" si="54"/>
        <v>4.684696361606637E-2</v>
      </c>
      <c r="I212" s="320">
        <f t="shared" si="54"/>
        <v>3.4026398167980414E-2</v>
      </c>
      <c r="J212" s="320">
        <f t="shared" si="54"/>
        <v>3.0266762769987104E-2</v>
      </c>
      <c r="K212" s="320">
        <f t="shared" si="54"/>
        <v>2.6783533009637109E-2</v>
      </c>
      <c r="L212" s="320">
        <f t="shared" si="54"/>
        <v>3.0282492474603524E-2</v>
      </c>
      <c r="M212" s="320">
        <f t="shared" si="54"/>
        <v>3.2878056495612575E-2</v>
      </c>
      <c r="N212" s="320">
        <f t="shared" si="54"/>
        <v>2.9943355389264733E-2</v>
      </c>
      <c r="O212" s="320">
        <f t="shared" si="54"/>
        <v>3.1909361227562681E-2</v>
      </c>
      <c r="P212" s="320">
        <f t="shared" si="54"/>
        <v>2.7776662340933587E-2</v>
      </c>
      <c r="Q212" s="320">
        <f t="shared" si="54"/>
        <v>2.7088526695223242E-2</v>
      </c>
      <c r="R212" s="320">
        <f t="shared" si="54"/>
        <v>2.6477629689296022E-2</v>
      </c>
      <c r="S212" s="320">
        <f t="shared" si="54"/>
        <v>2.253590066467261E-2</v>
      </c>
      <c r="T212" s="320">
        <f t="shared" si="54"/>
        <v>2.4422608784422623E-2</v>
      </c>
      <c r="U212" s="320">
        <f t="shared" si="54"/>
        <v>2.6269942145932861E-2</v>
      </c>
      <c r="V212" s="320">
        <f t="shared" si="54"/>
        <v>2.1633500626481467E-2</v>
      </c>
      <c r="W212" s="320">
        <f t="shared" si="54"/>
        <v>2.2578043422712534E-2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6.7186745080743182E-2</v>
      </c>
      <c r="C213" s="321">
        <f t="shared" si="55"/>
        <v>6.8690636042724434E-2</v>
      </c>
      <c r="D213" s="321">
        <f t="shared" si="55"/>
        <v>6.761683659787307E-2</v>
      </c>
      <c r="E213" s="321">
        <f t="shared" si="55"/>
        <v>5.9853408009506094E-2</v>
      </c>
      <c r="F213" s="321">
        <f t="shared" si="55"/>
        <v>6.2487579023644137E-2</v>
      </c>
      <c r="G213" s="321">
        <f t="shared" si="55"/>
        <v>6.1564504066384244E-2</v>
      </c>
      <c r="H213" s="321">
        <f t="shared" si="55"/>
        <v>5.900129884929612E-2</v>
      </c>
      <c r="I213" s="321">
        <f t="shared" si="55"/>
        <v>5.3729693957043044E-2</v>
      </c>
      <c r="J213" s="321">
        <f t="shared" si="55"/>
        <v>5.1856018290859528E-2</v>
      </c>
      <c r="K213" s="321">
        <f t="shared" si="55"/>
        <v>4.9259722577407503E-2</v>
      </c>
      <c r="L213" s="321">
        <f t="shared" si="55"/>
        <v>5.2291757870681264E-2</v>
      </c>
      <c r="M213" s="321">
        <f t="shared" si="55"/>
        <v>4.733881717408512E-2</v>
      </c>
      <c r="N213" s="321">
        <f t="shared" si="55"/>
        <v>5.0750676889421059E-2</v>
      </c>
      <c r="O213" s="321">
        <f t="shared" si="55"/>
        <v>4.0661149050335091E-2</v>
      </c>
      <c r="P213" s="321">
        <f t="shared" si="55"/>
        <v>8.4912290150385691E-2</v>
      </c>
      <c r="Q213" s="321">
        <f t="shared" si="55"/>
        <v>7.8775238506243031E-2</v>
      </c>
      <c r="R213" s="321">
        <f t="shared" si="55"/>
        <v>7.1930004433773786E-2</v>
      </c>
      <c r="S213" s="321">
        <f t="shared" si="55"/>
        <v>8.5998034944674756E-2</v>
      </c>
      <c r="T213" s="321">
        <f t="shared" si="55"/>
        <v>9.3033655157268649E-2</v>
      </c>
      <c r="U213" s="321">
        <f t="shared" si="55"/>
        <v>9.841523369349621E-2</v>
      </c>
      <c r="V213" s="321">
        <f t="shared" si="55"/>
        <v>9.373200892849165E-2</v>
      </c>
      <c r="W213" s="321">
        <f t="shared" si="55"/>
        <v>9.5040634760084175E-2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1415.6892650381465</v>
      </c>
      <c r="C217" s="322">
        <f t="shared" si="56"/>
        <v>1411.7741003167989</v>
      </c>
      <c r="D217" s="322">
        <f t="shared" si="56"/>
        <v>1388.7387034794697</v>
      </c>
      <c r="E217" s="322">
        <f t="shared" si="56"/>
        <v>1332.4957118732509</v>
      </c>
      <c r="F217" s="322">
        <f t="shared" si="56"/>
        <v>1421.9233062781007</v>
      </c>
      <c r="G217" s="322">
        <f t="shared" si="56"/>
        <v>1353.5272543274536</v>
      </c>
      <c r="H217" s="322">
        <f t="shared" si="56"/>
        <v>1310.5991262335262</v>
      </c>
      <c r="I217" s="322">
        <f t="shared" si="56"/>
        <v>1264.1652621294904</v>
      </c>
      <c r="J217" s="322">
        <f t="shared" si="56"/>
        <v>1149.4319090415711</v>
      </c>
      <c r="K217" s="322">
        <f t="shared" si="56"/>
        <v>1321.7881500390347</v>
      </c>
      <c r="L217" s="322">
        <f t="shared" si="56"/>
        <v>1223.3406885290312</v>
      </c>
      <c r="M217" s="322">
        <f t="shared" si="56"/>
        <v>1225.7200135774697</v>
      </c>
      <c r="N217" s="322">
        <f t="shared" si="56"/>
        <v>1151.8201256611703</v>
      </c>
      <c r="O217" s="322">
        <f t="shared" si="56"/>
        <v>1206.6197628240832</v>
      </c>
      <c r="P217" s="322">
        <f t="shared" si="56"/>
        <v>1202.1351868518441</v>
      </c>
      <c r="Q217" s="322">
        <f t="shared" si="56"/>
        <v>1185.457301571103</v>
      </c>
      <c r="R217" s="322">
        <f t="shared" si="56"/>
        <v>1284.8237737647412</v>
      </c>
      <c r="S217" s="322">
        <f t="shared" si="56"/>
        <v>1162.4633746356537</v>
      </c>
      <c r="T217" s="322">
        <f t="shared" si="56"/>
        <v>1251.6112996956247</v>
      </c>
      <c r="U217" s="322">
        <f t="shared" si="56"/>
        <v>1176.5315857064302</v>
      </c>
      <c r="V217" s="322">
        <f t="shared" si="56"/>
        <v>1149.4650455475214</v>
      </c>
      <c r="W217" s="322">
        <f t="shared" si="56"/>
        <v>1171.6515497073201</v>
      </c>
      <c r="DA217" s="95"/>
    </row>
    <row r="218" spans="1:105" ht="12" customHeight="1" x14ac:dyDescent="0.25">
      <c r="A218" s="55" t="s">
        <v>92</v>
      </c>
      <c r="B218" s="275">
        <f>IF(B$6=0,0,B$6/CHI!B$10*1000)</f>
        <v>2.9496684386079357</v>
      </c>
      <c r="C218" s="275">
        <f>IF(C$6=0,0,C$6/CHI!C$10*1000)</f>
        <v>2.9565432599925678</v>
      </c>
      <c r="D218" s="275">
        <f>IF(D$6=0,0,D$6/CHI!D$10*1000)</f>
        <v>2.9042247053117007</v>
      </c>
      <c r="E218" s="275">
        <f>IF(E$6=0,0,E$6/CHI!E$10*1000)</f>
        <v>2.9253549923473496</v>
      </c>
      <c r="F218" s="275">
        <f>IF(F$6=0,0,F$6/CHI!F$10*1000)</f>
        <v>2.9777371957489747</v>
      </c>
      <c r="G218" s="275">
        <f>IF(G$6=0,0,G$6/CHI!G$10*1000)</f>
        <v>2.8948504414692242</v>
      </c>
      <c r="H218" s="275">
        <f>IF(H$6=0,0,H$6/CHI!H$10*1000)</f>
        <v>2.8194705883388549</v>
      </c>
      <c r="I218" s="275">
        <f>IF(I$6=0,0,I$6/CHI!I$10*1000)</f>
        <v>2.7557600405949678</v>
      </c>
      <c r="J218" s="275">
        <f>IF(J$6=0,0,J$6/CHI!J$10*1000)</f>
        <v>2.6058620607451188</v>
      </c>
      <c r="K218" s="275">
        <f>IF(K$6=0,0,K$6/CHI!K$10*1000)</f>
        <v>2.7854156896740694</v>
      </c>
      <c r="L218" s="275">
        <f>IF(L$6=0,0,L$6/CHI!L$10*1000)</f>
        <v>2.8284619812020186</v>
      </c>
      <c r="M218" s="275">
        <f>IF(M$6=0,0,M$6/CHI!M$10*1000)</f>
        <v>2.7642218374813412</v>
      </c>
      <c r="N218" s="275">
        <f>IF(N$6=0,0,N$6/CHI!N$10*1000)</f>
        <v>2.6186778775460495</v>
      </c>
      <c r="O218" s="275">
        <f>IF(O$6=0,0,O$6/CHI!O$10*1000)</f>
        <v>2.8328954370829815</v>
      </c>
      <c r="P218" s="275">
        <f>IF(P$6=0,0,P$6/CHI!P$10*1000)</f>
        <v>2.7359454279779367</v>
      </c>
      <c r="Q218" s="275">
        <f>IF(Q$6=0,0,Q$6/CHI!Q$10*1000)</f>
        <v>2.8294119720943272</v>
      </c>
      <c r="R218" s="275">
        <f>IF(R$6=0,0,R$6/CHI!R$10*1000)</f>
        <v>2.9585362976498244</v>
      </c>
      <c r="S218" s="275">
        <f>IF(S$6=0,0,S$6/CHI!S$10*1000)</f>
        <v>2.6279737531221046</v>
      </c>
      <c r="T218" s="275">
        <f>IF(T$6=0,0,T$6/CHI!T$10*1000)</f>
        <v>2.7044520636477913</v>
      </c>
      <c r="U218" s="275">
        <f>IF(U$6=0,0,U$6/CHI!U$10*1000)</f>
        <v>2.5704404255103075</v>
      </c>
      <c r="V218" s="275">
        <f>IF(V$6=0,0,V$6/CHI!V$10*1000)</f>
        <v>2.4501926839733486</v>
      </c>
      <c r="W218" s="275">
        <f>IF(W$6=0,0,W$6/CHI!W$10*1000)</f>
        <v>2.3384855665067814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23.338659824063168</v>
      </c>
      <c r="C219" s="276">
        <f>IF(C$7=0,0,C$7/CHI!C$10*1000)</f>
        <v>23.393055469196366</v>
      </c>
      <c r="D219" s="276">
        <f>IF(D$7=0,0,D$7/CHI!D$10*1000)</f>
        <v>22.979095400260736</v>
      </c>
      <c r="E219" s="276">
        <f>IF(E$7=0,0,E$7/CHI!E$10*1000)</f>
        <v>23.146284557745346</v>
      </c>
      <c r="F219" s="276">
        <f>IF(F$7=0,0,F$7/CHI!F$10*1000)</f>
        <v>23.560748234416192</v>
      </c>
      <c r="G219" s="276">
        <f>IF(G$7=0,0,G$7/CHI!G$10*1000)</f>
        <v>22.904923418061994</v>
      </c>
      <c r="H219" s="276">
        <f>IF(H$7=0,0,H$7/CHI!H$10*1000)</f>
        <v>22.308495451185895</v>
      </c>
      <c r="I219" s="276">
        <f>IF(I$7=0,0,I$7/CHI!I$10*1000)</f>
        <v>21.80439852234564</v>
      </c>
      <c r="J219" s="276">
        <f>IF(J$7=0,0,J$7/CHI!J$10*1000)</f>
        <v>20.618360825959353</v>
      </c>
      <c r="K219" s="276">
        <f>IF(K$7=0,0,K$7/CHI!K$10*1000)</f>
        <v>22.039042896831862</v>
      </c>
      <c r="L219" s="276">
        <f>IF(L$7=0,0,L$7/CHI!L$10*1000)</f>
        <v>22.379638043563816</v>
      </c>
      <c r="M219" s="276">
        <f>IF(M$7=0,0,M$7/CHI!M$10*1000)</f>
        <v>21.871350792792882</v>
      </c>
      <c r="N219" s="276">
        <f>IF(N$7=0,0,N$7/CHI!N$10*1000)</f>
        <v>20.719763405574565</v>
      </c>
      <c r="O219" s="276">
        <f>IF(O$7=0,0,O$7/CHI!O$10*1000)</f>
        <v>22.414716873881304</v>
      </c>
      <c r="P219" s="276">
        <f>IF(P$7=0,0,P$7/CHI!P$10*1000)</f>
        <v>21.647619374777204</v>
      </c>
      <c r="Q219" s="276">
        <f>IF(Q$7=0,0,Q$7/CHI!Q$10*1000)</f>
        <v>22.387154655933312</v>
      </c>
      <c r="R219" s="276">
        <f>IF(R$7=0,0,R$7/CHI!R$10*1000)</f>
        <v>23.408824979860825</v>
      </c>
      <c r="S219" s="276">
        <f>IF(S$7=0,0,S$7/CHI!S$10*1000)</f>
        <v>20.793315156339734</v>
      </c>
      <c r="T219" s="276">
        <f>IF(T$7=0,0,T$7/CHI!T$10*1000)</f>
        <v>21.398434447008363</v>
      </c>
      <c r="U219" s="276">
        <f>IF(U$7=0,0,U$7/CHI!U$10*1000)</f>
        <v>20.338094242659075</v>
      </c>
      <c r="V219" s="276">
        <f>IF(V$7=0,0,V$7/CHI!V$10*1000)</f>
        <v>19.386658109156748</v>
      </c>
      <c r="W219" s="276">
        <f>IF(W$7=0,0,W$7/CHI!W$10*1000)</f>
        <v>18.502797950382686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25.757281982925313</v>
      </c>
      <c r="C220" s="276">
        <f>IF(C$8=0,0,C$8/CHI!C$10*1000)</f>
        <v>25.817314734630042</v>
      </c>
      <c r="D220" s="276">
        <f>IF(D$8=0,0,D$8/CHI!D$10*1000)</f>
        <v>25.360455330292996</v>
      </c>
      <c r="E220" s="276">
        <f>IF(E$8=0,0,E$8/CHI!E$10*1000)</f>
        <v>25.544970564084565</v>
      </c>
      <c r="F220" s="276">
        <f>IF(F$8=0,0,F$8/CHI!F$10*1000)</f>
        <v>26.002385765821394</v>
      </c>
      <c r="G220" s="276">
        <f>IF(G$8=0,0,G$8/CHI!G$10*1000)</f>
        <v>25.278596788494657</v>
      </c>
      <c r="H220" s="276">
        <f>IF(H$8=0,0,H$8/CHI!H$10*1000)</f>
        <v>24.620360049918471</v>
      </c>
      <c r="I220" s="276">
        <f>IF(I$8=0,0,I$8/CHI!I$10*1000)</f>
        <v>24.064022760599137</v>
      </c>
      <c r="J220" s="276">
        <f>IF(J$8=0,0,J$8/CHI!J$10*1000)</f>
        <v>22.755074105513842</v>
      </c>
      <c r="K220" s="276">
        <f>IF(K$8=0,0,K$8/CHI!K$10*1000)</f>
        <v>24.322983702011793</v>
      </c>
      <c r="L220" s="276">
        <f>IF(L$8=0,0,L$8/CHI!L$10*1000)</f>
        <v>24.698875261446819</v>
      </c>
      <c r="M220" s="276">
        <f>IF(M$8=0,0,M$8/CHI!M$10*1000)</f>
        <v>24.137913400520493</v>
      </c>
      <c r="N220" s="276">
        <f>IF(N$8=0,0,N$8/CHI!N$10*1000)</f>
        <v>22.866985194523867</v>
      </c>
      <c r="O220" s="276">
        <f>IF(O$8=0,0,O$8/CHI!O$10*1000)</f>
        <v>24.737589366323867</v>
      </c>
      <c r="P220" s="276">
        <f>IF(P$8=0,0,P$8/CHI!P$10*1000)</f>
        <v>23.890996342484105</v>
      </c>
      <c r="Q220" s="276">
        <f>IF(Q$8=0,0,Q$8/CHI!Q$10*1000)</f>
        <v>24.707170832221522</v>
      </c>
      <c r="R220" s="276">
        <f>IF(R$8=0,0,R$8/CHI!R$10*1000)</f>
        <v>25.834718464577659</v>
      </c>
      <c r="S220" s="276">
        <f>IF(S$8=0,0,S$8/CHI!S$10*1000)</f>
        <v>22.948159229326098</v>
      </c>
      <c r="T220" s="276">
        <f>IF(T$8=0,0,T$8/CHI!T$10*1000)</f>
        <v>23.615987987299157</v>
      </c>
      <c r="U220" s="276">
        <f>IF(U$8=0,0,U$8/CHI!U$10*1000)</f>
        <v>22.445763053770701</v>
      </c>
      <c r="V220" s="276">
        <f>IF(V$8=0,0,V$8/CHI!V$10*1000)</f>
        <v>21.395728091861866</v>
      </c>
      <c r="W220" s="276">
        <f>IF(W$8=0,0,W$8/CHI!W$10*1000)</f>
        <v>20.420272109614583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41.907900077147588</v>
      </c>
      <c r="C221" s="276">
        <f>IF(C$9=0,0,C$9/CHI!C$10*1000)</f>
        <v>42.005575234078556</v>
      </c>
      <c r="D221" s="276">
        <f>IF(D$9=0,0,D$9/CHI!D$10*1000)</f>
        <v>41.262250752910333</v>
      </c>
      <c r="E221" s="276">
        <f>IF(E$9=0,0,E$9/CHI!E$10*1000)</f>
        <v>41.562462785591983</v>
      </c>
      <c r="F221" s="276">
        <f>IF(F$9=0,0,F$9/CHI!F$10*1000)</f>
        <v>42.306691566441707</v>
      </c>
      <c r="G221" s="276">
        <f>IF(G$9=0,0,G$9/CHI!G$10*1000)</f>
        <v>41.129064355664681</v>
      </c>
      <c r="H221" s="276">
        <f>IF(H$9=0,0,H$9/CHI!H$10*1000)</f>
        <v>40.058092679163842</v>
      </c>
      <c r="I221" s="276">
        <f>IF(I$9=0,0,I$9/CHI!I$10*1000)</f>
        <v>39.152914580580251</v>
      </c>
      <c r="J221" s="276">
        <f>IF(J$9=0,0,J$9/CHI!J$10*1000)</f>
        <v>37.023214347465775</v>
      </c>
      <c r="K221" s="276">
        <f>IF(K$9=0,0,K$9/CHI!K$10*1000)</f>
        <v>39.574252098405303</v>
      </c>
      <c r="L221" s="276">
        <f>IF(L$9=0,0,L$9/CHI!L$10*1000)</f>
        <v>40.185839373921759</v>
      </c>
      <c r="M221" s="276">
        <f>IF(M$9=0,0,M$9/CHI!M$10*1000)</f>
        <v>39.273136953286873</v>
      </c>
      <c r="N221" s="276">
        <f>IF(N$9=0,0,N$9/CHI!N$10*1000)</f>
        <v>37.205297175105187</v>
      </c>
      <c r="O221" s="276">
        <f>IF(O$9=0,0,O$9/CHI!O$10*1000)</f>
        <v>40.248828428428318</v>
      </c>
      <c r="P221" s="276">
        <f>IF(P$9=0,0,P$9/CHI!P$10*1000)</f>
        <v>38.87139520885934</v>
      </c>
      <c r="Q221" s="276">
        <f>IF(Q$9=0,0,Q$9/CHI!Q$10*1000)</f>
        <v>40.199336525963645</v>
      </c>
      <c r="R221" s="276">
        <f>IF(R$9=0,0,R$9/CHI!R$10*1000)</f>
        <v>42.033891644796803</v>
      </c>
      <c r="S221" s="276">
        <f>IF(S$9=0,0,S$9/CHI!S$10*1000)</f>
        <v>37.337369858147063</v>
      </c>
      <c r="T221" s="276">
        <f>IF(T$9=0,0,T$9/CHI!T$10*1000)</f>
        <v>38.423948048979987</v>
      </c>
      <c r="U221" s="276">
        <f>IF(U$9=0,0,U$9/CHI!U$10*1000)</f>
        <v>36.519955631821716</v>
      </c>
      <c r="V221" s="276">
        <f>IF(V$9=0,0,V$9/CHI!V$10*1000)</f>
        <v>34.811516042180308</v>
      </c>
      <c r="W221" s="276">
        <f>IF(W$9=0,0,W$9/CHI!W$10*1000)</f>
        <v>33.224418775443311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8.9033832153279455</v>
      </c>
      <c r="C222" s="277">
        <f>IF(C$10=0,0,C$10/CHI!C$10*1000)</f>
        <v>8.7364227276028075</v>
      </c>
      <c r="D222" s="277">
        <f>IF(D$10=0,0,D$10/CHI!D$10*1000)</f>
        <v>8.7034168871310786</v>
      </c>
      <c r="E222" s="277">
        <f>IF(E$10=0,0,E$10/CHI!E$10*1000)</f>
        <v>9.4627016993929853</v>
      </c>
      <c r="F222" s="277">
        <f>IF(F$10=0,0,F$10/CHI!F$10*1000)</f>
        <v>9.2995883444271659</v>
      </c>
      <c r="G222" s="277">
        <f>IF(G$10=0,0,G$10/CHI!G$10*1000)</f>
        <v>9.1516175221569984</v>
      </c>
      <c r="H222" s="277">
        <f>IF(H$10=0,0,H$10/CHI!H$10*1000)</f>
        <v>8.9289214608726617</v>
      </c>
      <c r="I222" s="277">
        <f>IF(I$10=0,0,I$10/CHI!I$10*1000)</f>
        <v>9.6754972894757945</v>
      </c>
      <c r="J222" s="277">
        <f>IF(J$10=0,0,J$10/CHI!J$10*1000)</f>
        <v>9.5424173200671571</v>
      </c>
      <c r="K222" s="277">
        <f>IF(K$10=0,0,K$10/CHI!K$10*1000)</f>
        <v>10.680745852038001</v>
      </c>
      <c r="L222" s="277">
        <f>IF(L$10=0,0,L$10/CHI!L$10*1000)</f>
        <v>10.326934774891352</v>
      </c>
      <c r="M222" s="277">
        <f>IF(M$10=0,0,M$10/CHI!M$10*1000)</f>
        <v>9.8874903741453153</v>
      </c>
      <c r="N222" s="277">
        <f>IF(N$10=0,0,N$10/CHI!N$10*1000)</f>
        <v>9.6217045495693672</v>
      </c>
      <c r="O222" s="277">
        <f>IF(O$10=0,0,O$10/CHI!O$10*1000)</f>
        <v>10.310325070181641</v>
      </c>
      <c r="P222" s="277">
        <f>IF(P$10=0,0,P$10/CHI!P$10*1000)</f>
        <v>9.9067936849694931</v>
      </c>
      <c r="Q222" s="277">
        <f>IF(Q$10=0,0,Q$10/CHI!Q$10*1000)</f>
        <v>10.501405045754021</v>
      </c>
      <c r="R222" s="277">
        <f>IF(R$10=0,0,R$10/CHI!R$10*1000)</f>
        <v>11.02763945564498</v>
      </c>
      <c r="S222" s="277">
        <f>IF(S$10=0,0,S$10/CHI!S$10*1000)</f>
        <v>10.153444888377219</v>
      </c>
      <c r="T222" s="277">
        <f>IF(T$10=0,0,T$10/CHI!T$10*1000)</f>
        <v>10.055859897996571</v>
      </c>
      <c r="U222" s="277">
        <f>IF(U$10=0,0,U$10/CHI!U$10*1000)</f>
        <v>9.2510219925905837</v>
      </c>
      <c r="V222" s="277">
        <f>IF(V$10=0,0,V$10/CHI!V$10*1000)</f>
        <v>9.4950656111626053</v>
      </c>
      <c r="W222" s="277">
        <f>IF(W$10=0,0,W$10/CHI!W$10*1000)</f>
        <v>8.8824321630418002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1056.4529571810699</v>
      </c>
      <c r="C223" s="323">
        <f>IF(C$16=0,0,C$16/CHI!C$10*1000)</f>
        <v>1056.1204810024064</v>
      </c>
      <c r="D223" s="323">
        <f>IF(D$16=0,0,D$16/CHI!D$10*1000)</f>
        <v>1033.9012313716582</v>
      </c>
      <c r="E223" s="323">
        <f>IF(E$16=0,0,E$16/CHI!E$10*1000)</f>
        <v>936.24376786275297</v>
      </c>
      <c r="F223" s="323">
        <f>IF(F$16=0,0,F$16/CHI!F$10*1000)</f>
        <v>1030.590909125199</v>
      </c>
      <c r="G223" s="323">
        <f>IF(G$16=0,0,G$16/CHI!G$10*1000)</f>
        <v>971.04564451606632</v>
      </c>
      <c r="H223" s="323">
        <f>IF(H$16=0,0,H$16/CHI!H$10*1000)</f>
        <v>921.87414343456999</v>
      </c>
      <c r="I223" s="323">
        <f>IF(I$16=0,0,I$16/CHI!I$10*1000)</f>
        <v>853.79409998922199</v>
      </c>
      <c r="J223" s="323">
        <f>IF(J$16=0,0,J$16/CHI!J$10*1000)</f>
        <v>752.47739417148068</v>
      </c>
      <c r="K223" s="323">
        <f>IF(K$16=0,0,K$16/CHI!K$10*1000)</f>
        <v>876.96537081252904</v>
      </c>
      <c r="L223" s="323">
        <f>IF(L$16=0,0,L$16/CHI!L$10*1000)</f>
        <v>797.67150781917883</v>
      </c>
      <c r="M223" s="323">
        <f>IF(M$16=0,0,M$16/CHI!M$10*1000)</f>
        <v>807.31246902362284</v>
      </c>
      <c r="N223" s="323">
        <f>IF(N$16=0,0,N$16/CHI!N$10*1000)</f>
        <v>748.34574273971111</v>
      </c>
      <c r="O223" s="323">
        <f>IF(O$16=0,0,O$16/CHI!O$10*1000)</f>
        <v>774.39340621712893</v>
      </c>
      <c r="P223" s="323">
        <f>IF(P$16=0,0,P$16/CHI!P$10*1000)</f>
        <v>782.50078489469774</v>
      </c>
      <c r="Q223" s="323">
        <f>IF(Q$16=0,0,Q$16/CHI!Q$10*1000)</f>
        <v>740.07457715303758</v>
      </c>
      <c r="R223" s="323">
        <f>IF(R$16=0,0,R$16/CHI!R$10*1000)</f>
        <v>816.3476484826117</v>
      </c>
      <c r="S223" s="323">
        <f>IF(S$16=0,0,S$16/CHI!S$10*1000)</f>
        <v>741.76023816069903</v>
      </c>
      <c r="T223" s="323">
        <f>IF(T$16=0,0,T$16/CHI!T$10*1000)</f>
        <v>821.95454372092286</v>
      </c>
      <c r="U223" s="323">
        <f>IF(U$16=0,0,U$16/CHI!U$10*1000)</f>
        <v>777.60733284442688</v>
      </c>
      <c r="V223" s="323">
        <f>IF(V$16=0,0,V$16/CHI!V$10*1000)</f>
        <v>752.13314311688737</v>
      </c>
      <c r="W223" s="323">
        <f>IF(W$16=0,0,W$16/CHI!W$10*1000)</f>
        <v>795.46606000618078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125.76141216974843</v>
      </c>
      <c r="C224" s="278">
        <f>IF(C$25=0,0,C$25/CHI!C$10*1000)</f>
        <v>122.08004754381508</v>
      </c>
      <c r="D224" s="278">
        <f>IF(D$25=0,0,D$25/CHI!D$10*1000)</f>
        <v>122.5836423051086</v>
      </c>
      <c r="E224" s="278">
        <f>IF(E$25=0,0,E$25/CHI!E$10*1000)</f>
        <v>150.10845021852435</v>
      </c>
      <c r="F224" s="278">
        <f>IF(F$25=0,0,F$25/CHI!F$10*1000)</f>
        <v>143.97161495574179</v>
      </c>
      <c r="G224" s="278">
        <f>IF(G$25=0,0,G$25/CHI!G$10*1000)</f>
        <v>143.22189945046995</v>
      </c>
      <c r="H224" s="278">
        <f>IF(H$25=0,0,H$25/CHI!H$10*1000)</f>
        <v>152.40862337779015</v>
      </c>
      <c r="I224" s="278">
        <f>IF(I$25=0,0,I$25/CHI!I$10*1000)</f>
        <v>166.47441490807955</v>
      </c>
      <c r="J224" s="278">
        <f>IF(J$25=0,0,J$25/CHI!J$10*1000)</f>
        <v>163.93966418755863</v>
      </c>
      <c r="K224" s="278">
        <f>IF(K$25=0,0,K$25/CHI!K$10*1000)</f>
        <v>187.59404565610168</v>
      </c>
      <c r="L224" s="278">
        <f>IF(L$25=0,0,L$25/CHI!L$10*1000)</f>
        <v>175.15956698071517</v>
      </c>
      <c r="M224" s="278">
        <f>IF(M$25=0,0,M$25/CHI!M$10*1000)</f>
        <v>172.17939951907812</v>
      </c>
      <c r="N224" s="278">
        <f>IF(N$25=0,0,N$25/CHI!N$10*1000)</f>
        <v>168.81171345644842</v>
      </c>
      <c r="O224" s="278">
        <f>IF(O$25=0,0,O$25/CHI!O$10*1000)</f>
        <v>181.51386648731258</v>
      </c>
      <c r="P224" s="278">
        <f>IF(P$25=0,0,P$25/CHI!P$10*1000)</f>
        <v>175.29018854197622</v>
      </c>
      <c r="Q224" s="278">
        <f>IF(Q$25=0,0,Q$25/CHI!Q$10*1000)</f>
        <v>189.15511061419318</v>
      </c>
      <c r="R224" s="278">
        <f>IF(R$25=0,0,R$25/CHI!R$10*1000)</f>
        <v>200.14469047509718</v>
      </c>
      <c r="S224" s="278">
        <f>IF(S$25=0,0,S$25/CHI!S$10*1000)</f>
        <v>178.94204821134383</v>
      </c>
      <c r="T224" s="278">
        <f>IF(T$25=0,0,T$25/CHI!T$10*1000)</f>
        <v>180.98285441418022</v>
      </c>
      <c r="U224" s="278">
        <f>IF(U$25=0,0,U$25/CHI!U$10*1000)</f>
        <v>166.1729783893434</v>
      </c>
      <c r="V224" s="278">
        <f>IF(V$25=0,0,V$25/CHI!V$10*1000)</f>
        <v>167.62029461166202</v>
      </c>
      <c r="W224" s="278">
        <f>IF(W$25=0,0,W$25/CHI!W$10*1000)</f>
        <v>157.3947092914467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71.739123429639776</v>
      </c>
      <c r="C225" s="278">
        <f>IF(C$36=0,0,C$36/CHI!C$10*1000)</f>
        <v>69.985391775487898</v>
      </c>
      <c r="D225" s="278">
        <f>IF(D$36=0,0,D$36/CHI!D$10*1000)</f>
        <v>70.264587228778282</v>
      </c>
      <c r="E225" s="278">
        <f>IF(E$36=0,0,E$36/CHI!E$10*1000)</f>
        <v>80.974872222473167</v>
      </c>
      <c r="F225" s="278">
        <f>IF(F$36=0,0,F$36/CHI!F$10*1000)</f>
        <v>77.893712965876247</v>
      </c>
      <c r="G225" s="278">
        <f>IF(G$36=0,0,G$36/CHI!G$10*1000)</f>
        <v>76.861217864581292</v>
      </c>
      <c r="H225" s="278">
        <f>IF(H$36=0,0,H$36/CHI!H$10*1000)</f>
        <v>76.288674851857948</v>
      </c>
      <c r="I225" s="278">
        <f>IF(I$36=0,0,I$36/CHI!I$10*1000)</f>
        <v>84.855784248337585</v>
      </c>
      <c r="J225" s="278">
        <f>IF(J$36=0,0,J$36/CHI!J$10*1000)</f>
        <v>84.197810815962498</v>
      </c>
      <c r="K225" s="278">
        <f>IF(K$36=0,0,K$36/CHI!K$10*1000)</f>
        <v>95.350302517034294</v>
      </c>
      <c r="L225" s="278">
        <f>IF(L$36=0,0,L$36/CHI!L$10*1000)</f>
        <v>91.016233178191101</v>
      </c>
      <c r="M225" s="278">
        <f>IF(M$36=0,0,M$36/CHI!M$10*1000)</f>
        <v>87.162517472974415</v>
      </c>
      <c r="N225" s="278">
        <f>IF(N$36=0,0,N$36/CHI!N$10*1000)</f>
        <v>85.235036161642952</v>
      </c>
      <c r="O225" s="278">
        <f>IF(O$36=0,0,O$36/CHI!O$10*1000)</f>
        <v>91.409865283519935</v>
      </c>
      <c r="P225" s="278">
        <f>IF(P$36=0,0,P$36/CHI!P$10*1000)</f>
        <v>88.485660168422228</v>
      </c>
      <c r="Q225" s="278">
        <f>IF(Q$36=0,0,Q$36/CHI!Q$10*1000)</f>
        <v>95.624220438176522</v>
      </c>
      <c r="R225" s="278">
        <f>IF(R$36=0,0,R$36/CHI!R$10*1000)</f>
        <v>98.704451738184915</v>
      </c>
      <c r="S225" s="278">
        <f>IF(S$36=0,0,S$36/CHI!S$10*1000)</f>
        <v>90.677053365397953</v>
      </c>
      <c r="T225" s="278">
        <f>IF(T$36=0,0,T$36/CHI!T$10*1000)</f>
        <v>88.667464427161676</v>
      </c>
      <c r="U225" s="278">
        <f>IF(U$36=0,0,U$36/CHI!U$10*1000)</f>
        <v>81.091969620678114</v>
      </c>
      <c r="V225" s="278">
        <f>IF(V$36=0,0,V$36/CHI!V$10*1000)</f>
        <v>83.686425132836575</v>
      </c>
      <c r="W225" s="278">
        <f>IF(W$36=0,0,W$36/CHI!W$10*1000)</f>
        <v>77.720092041199038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11.677800165469421</v>
      </c>
      <c r="C226" s="278">
        <f>IF(C$44=0,0,C$44/CHI!C$10*1000)</f>
        <v>11.425769006987109</v>
      </c>
      <c r="D226" s="278">
        <f>IF(D$44=0,0,D$44/CHI!D$10*1000)</f>
        <v>11.406699659781733</v>
      </c>
      <c r="E226" s="278">
        <f>IF(E$44=0,0,E$44/CHI!E$10*1000)</f>
        <v>12.81223694887356</v>
      </c>
      <c r="F226" s="278">
        <f>IF(F$44=0,0,F$44/CHI!F$10*1000)</f>
        <v>12.504793552156947</v>
      </c>
      <c r="G226" s="278">
        <f>IF(G$44=0,0,G$44/CHI!G$10*1000)</f>
        <v>12.342747511903715</v>
      </c>
      <c r="H226" s="278">
        <f>IF(H$44=0,0,H$44/CHI!H$10*1000)</f>
        <v>12.357532053233426</v>
      </c>
      <c r="I226" s="278">
        <f>IF(I$44=0,0,I$44/CHI!I$10*1000)</f>
        <v>13.420416415808157</v>
      </c>
      <c r="J226" s="278">
        <f>IF(J$44=0,0,J$44/CHI!J$10*1000)</f>
        <v>13.219715107222886</v>
      </c>
      <c r="K226" s="278">
        <f>IF(K$44=0,0,K$44/CHI!K$10*1000)</f>
        <v>14.909554504672409</v>
      </c>
      <c r="L226" s="278">
        <f>IF(L$44=0,0,L$44/CHI!L$10*1000)</f>
        <v>14.261443251034699</v>
      </c>
      <c r="M226" s="278">
        <f>IF(M$44=0,0,M$44/CHI!M$10*1000)</f>
        <v>13.766348845107332</v>
      </c>
      <c r="N226" s="278">
        <f>IF(N$44=0,0,N$44/CHI!N$10*1000)</f>
        <v>13.427800800807777</v>
      </c>
      <c r="O226" s="278">
        <f>IF(O$44=0,0,O$44/CHI!O$10*1000)</f>
        <v>14.406161094212454</v>
      </c>
      <c r="P226" s="278">
        <f>IF(P$44=0,0,P$44/CHI!P$10*1000)</f>
        <v>13.8661046824247</v>
      </c>
      <c r="Q226" s="278">
        <f>IF(Q$44=0,0,Q$44/CHI!Q$10*1000)</f>
        <v>14.785831645285537</v>
      </c>
      <c r="R226" s="278">
        <f>IF(R$44=0,0,R$44/CHI!R$10*1000)</f>
        <v>15.558891384748881</v>
      </c>
      <c r="S226" s="278">
        <f>IF(S$44=0,0,S$44/CHI!S$10*1000)</f>
        <v>14.193712962391796</v>
      </c>
      <c r="T226" s="278">
        <f>IF(T$44=0,0,T$44/CHI!T$10*1000)</f>
        <v>14.118484126984036</v>
      </c>
      <c r="U226" s="278">
        <f>IF(U$44=0,0,U$44/CHI!U$10*1000)</f>
        <v>12.98032707458402</v>
      </c>
      <c r="V226" s="278">
        <f>IF(V$44=0,0,V$44/CHI!V$10*1000)</f>
        <v>13.238001157484305</v>
      </c>
      <c r="W226" s="278">
        <f>IF(W$44=0,0,W$44/CHI!W$10*1000)</f>
        <v>12.397350426527048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47.201078554146946</v>
      </c>
      <c r="C227" s="279">
        <f>IF(C$58=0,0,C$58/CHI!C$10*1000)</f>
        <v>49.2534995626023</v>
      </c>
      <c r="D227" s="279">
        <f>IF(D$58=0,0,D$58/CHI!D$10*1000)</f>
        <v>49.373099838235966</v>
      </c>
      <c r="E227" s="279">
        <f>IF(E$58=0,0,E$58/CHI!E$10*1000)</f>
        <v>49.714610021464658</v>
      </c>
      <c r="F227" s="279">
        <f>IF(F$58=0,0,F$58/CHI!F$10*1000)</f>
        <v>52.815124572271124</v>
      </c>
      <c r="G227" s="279">
        <f>IF(G$58=0,0,G$58/CHI!G$10*1000)</f>
        <v>48.696692458584963</v>
      </c>
      <c r="H227" s="279">
        <f>IF(H$58=0,0,H$58/CHI!H$10*1000)</f>
        <v>48.934812286595054</v>
      </c>
      <c r="I227" s="279">
        <f>IF(I$58=0,0,I$58/CHI!I$10*1000)</f>
        <v>48.167953374447364</v>
      </c>
      <c r="J227" s="279">
        <f>IF(J$58=0,0,J$58/CHI!J$10*1000)</f>
        <v>43.052396099595207</v>
      </c>
      <c r="K227" s="279">
        <f>IF(K$58=0,0,K$58/CHI!K$10*1000)</f>
        <v>47.566436309736119</v>
      </c>
      <c r="L227" s="279">
        <f>IF(L$58=0,0,L$58/CHI!L$10*1000)</f>
        <v>44.812187864885907</v>
      </c>
      <c r="M227" s="279">
        <f>IF(M$58=0,0,M$58/CHI!M$10*1000)</f>
        <v>47.365165358460018</v>
      </c>
      <c r="N227" s="279">
        <f>IF(N$58=0,0,N$58/CHI!N$10*1000)</f>
        <v>42.967404300241071</v>
      </c>
      <c r="O227" s="279">
        <f>IF(O$58=0,0,O$58/CHI!O$10*1000)</f>
        <v>44.352108566011403</v>
      </c>
      <c r="P227" s="279">
        <f>IF(P$58=0,0,P$58/CHI!P$10*1000)</f>
        <v>44.939698525254926</v>
      </c>
      <c r="Q227" s="279">
        <f>IF(Q$58=0,0,Q$58/CHI!Q$10*1000)</f>
        <v>45.193082688443333</v>
      </c>
      <c r="R227" s="279">
        <f>IF(R$58=0,0,R$58/CHI!R$10*1000)</f>
        <v>48.804480841568406</v>
      </c>
      <c r="S227" s="279">
        <f>IF(S$58=0,0,S$58/CHI!S$10*1000)</f>
        <v>43.030059050508932</v>
      </c>
      <c r="T227" s="279">
        <f>IF(T$58=0,0,T$58/CHI!T$10*1000)</f>
        <v>49.689270561444062</v>
      </c>
      <c r="U227" s="279">
        <f>IF(U$58=0,0,U$58/CHI!U$10*1000)</f>
        <v>47.553702431045402</v>
      </c>
      <c r="V227" s="279">
        <f>IF(V$58=0,0,V$58/CHI!V$10*1000)</f>
        <v>45.248020990316348</v>
      </c>
      <c r="W227" s="279">
        <f>IF(W$58=0,0,W$58/CHI!W$10*1000)</f>
        <v>45.304931376977486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468.18433275471995</v>
      </c>
      <c r="C229" s="322">
        <f t="shared" si="57"/>
        <v>471.97547534950843</v>
      </c>
      <c r="D229" s="322">
        <f t="shared" si="57"/>
        <v>471.92228650951768</v>
      </c>
      <c r="E229" s="322">
        <f t="shared" si="57"/>
        <v>533.13700595602177</v>
      </c>
      <c r="F229" s="322">
        <f t="shared" si="57"/>
        <v>539.31980017532226</v>
      </c>
      <c r="G229" s="322">
        <f t="shared" si="57"/>
        <v>526.88197442227192</v>
      </c>
      <c r="H229" s="322">
        <f t="shared" si="57"/>
        <v>534.13388978119667</v>
      </c>
      <c r="I229" s="322">
        <f t="shared" si="57"/>
        <v>551.59335645809756</v>
      </c>
      <c r="J229" s="322">
        <f t="shared" si="57"/>
        <v>567.20763459180637</v>
      </c>
      <c r="K229" s="322">
        <f t="shared" si="57"/>
        <v>653.27247581135543</v>
      </c>
      <c r="L229" s="322">
        <f t="shared" si="57"/>
        <v>605.93458963543924</v>
      </c>
      <c r="M229" s="322">
        <f t="shared" si="57"/>
        <v>537.73677300673091</v>
      </c>
      <c r="N229" s="322">
        <f t="shared" si="57"/>
        <v>572.06127954569911</v>
      </c>
      <c r="O229" s="322">
        <f t="shared" si="57"/>
        <v>596.50286076497321</v>
      </c>
      <c r="P229" s="322">
        <f t="shared" si="57"/>
        <v>480.44921426105145</v>
      </c>
      <c r="Q229" s="322">
        <f t="shared" si="57"/>
        <v>497.74715171227325</v>
      </c>
      <c r="R229" s="322">
        <f t="shared" si="57"/>
        <v>457.87955998096419</v>
      </c>
      <c r="S229" s="322">
        <f t="shared" si="57"/>
        <v>464.68217017714989</v>
      </c>
      <c r="T229" s="322">
        <f t="shared" si="57"/>
        <v>492.63543065838013</v>
      </c>
      <c r="U229" s="322">
        <f t="shared" si="57"/>
        <v>433.37015892787946</v>
      </c>
      <c r="V229" s="322">
        <f t="shared" si="57"/>
        <v>414.75101426226041</v>
      </c>
      <c r="W229" s="322">
        <f t="shared" si="57"/>
        <v>403.10716586340288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4.6447012754536079</v>
      </c>
      <c r="C230" s="275">
        <f>IF(C$62=0,0,C$62/CHI!C$11*1000)</f>
        <v>4.7730364617924419</v>
      </c>
      <c r="D230" s="275">
        <f>IF(D$62=0,0,D$62/CHI!D$11*1000)</f>
        <v>4.7072862546894729</v>
      </c>
      <c r="E230" s="275">
        <f>IF(E$62=0,0,E$62/CHI!E$11*1000)</f>
        <v>4.757125700550799</v>
      </c>
      <c r="F230" s="275">
        <f>IF(F$62=0,0,F$62/CHI!F$11*1000)</f>
        <v>5.0014347689102605</v>
      </c>
      <c r="G230" s="275">
        <f>IF(G$62=0,0,G$62/CHI!G$11*1000)</f>
        <v>4.8213895857138445</v>
      </c>
      <c r="H230" s="275">
        <f>IF(H$62=0,0,H$62/CHI!H$11*1000)</f>
        <v>4.6870766654912783</v>
      </c>
      <c r="I230" s="275">
        <f>IF(I$62=0,0,I$62/CHI!I$11*1000)</f>
        <v>4.4608086811302172</v>
      </c>
      <c r="J230" s="275">
        <f>IF(J$62=0,0,J$62/CHI!J$11*1000)</f>
        <v>4.4473312373903395</v>
      </c>
      <c r="K230" s="275">
        <f>IF(K$62=0,0,K$62/CHI!K$11*1000)</f>
        <v>4.8895873167220465</v>
      </c>
      <c r="L230" s="275">
        <f>IF(L$62=0,0,L$62/CHI!L$11*1000)</f>
        <v>4.7900495088370185</v>
      </c>
      <c r="M230" s="275">
        <f>IF(M$62=0,0,M$62/CHI!M$11*1000)</f>
        <v>4.2628432650409174</v>
      </c>
      <c r="N230" s="275">
        <f>IF(N$62=0,0,N$62/CHI!N$11*1000)</f>
        <v>4.4275210009312911</v>
      </c>
      <c r="O230" s="275">
        <f>IF(O$62=0,0,O$62/CHI!O$11*1000)</f>
        <v>4.6406371771081325</v>
      </c>
      <c r="P230" s="275">
        <f>IF(P$62=0,0,P$62/CHI!P$11*1000)</f>
        <v>3.7371849475773415</v>
      </c>
      <c r="Q230" s="275">
        <f>IF(Q$62=0,0,Q$62/CHI!Q$11*1000)</f>
        <v>3.7556270192664498</v>
      </c>
      <c r="R230" s="275">
        <f>IF(R$62=0,0,R$62/CHI!R$11*1000)</f>
        <v>3.4441457461446152</v>
      </c>
      <c r="S230" s="275">
        <f>IF(S$62=0,0,S$62/CHI!S$11*1000)</f>
        <v>3.4527959324010076</v>
      </c>
      <c r="T230" s="275">
        <f>IF(T$62=0,0,T$62/CHI!T$11*1000)</f>
        <v>3.7389275567885916</v>
      </c>
      <c r="U230" s="275">
        <f>IF(U$62=0,0,U$62/CHI!U$11*1000)</f>
        <v>3.3756880719767914</v>
      </c>
      <c r="V230" s="275">
        <f>IF(V$62=0,0,V$62/CHI!V$11*1000)</f>
        <v>3.0815084711007601</v>
      </c>
      <c r="W230" s="275">
        <f>IF(W$62=0,0,W$62/CHI!W$11*1000)</f>
        <v>3.0389174296972676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36.860677931559735</v>
      </c>
      <c r="C231" s="276">
        <f>IF(C$63=0,0,C$63/CHI!C$11*1000)</f>
        <v>37.879155049974742</v>
      </c>
      <c r="D231" s="276">
        <f>IF(D$63=0,0,D$63/CHI!D$11*1000)</f>
        <v>37.357356754621648</v>
      </c>
      <c r="E231" s="276">
        <f>IF(E$63=0,0,E$63/CHI!E$11*1000)</f>
        <v>37.752886123085162</v>
      </c>
      <c r="F231" s="276">
        <f>IF(F$63=0,0,F$63/CHI!F$11*1000)</f>
        <v>39.691740174291724</v>
      </c>
      <c r="G231" s="276">
        <f>IF(G$63=0,0,G$63/CHI!G$11*1000)</f>
        <v>38.262888862366687</v>
      </c>
      <c r="H231" s="276">
        <f>IF(H$63=0,0,H$63/CHI!H$11*1000)</f>
        <v>37.196972024929671</v>
      </c>
      <c r="I231" s="276">
        <f>IF(I$63=0,0,I$63/CHI!I$11*1000)</f>
        <v>35.401293292729228</v>
      </c>
      <c r="J231" s="276">
        <f>IF(J$63=0,0,J$63/CHI!J$11*1000)</f>
        <v>35.294335345689291</v>
      </c>
      <c r="K231" s="276">
        <f>IF(K$63=0,0,K$63/CHI!K$11*1000)</f>
        <v>38.804110880592376</v>
      </c>
      <c r="L231" s="276">
        <f>IF(L$63=0,0,L$63/CHI!L$11*1000)</f>
        <v>38.014171794982389</v>
      </c>
      <c r="M231" s="276">
        <f>IF(M$63=0,0,M$63/CHI!M$11*1000)</f>
        <v>33.830225744721574</v>
      </c>
      <c r="N231" s="276">
        <f>IF(N$63=0,0,N$63/CHI!N$11*1000)</f>
        <v>35.137119907589046</v>
      </c>
      <c r="O231" s="276">
        <f>IF(O$63=0,0,O$63/CHI!O$11*1000)</f>
        <v>36.828424959557751</v>
      </c>
      <c r="P231" s="276">
        <f>IF(P$63=0,0,P$63/CHI!P$11*1000)</f>
        <v>29.658564147350464</v>
      </c>
      <c r="Q231" s="276">
        <f>IF(Q$63=0,0,Q$63/CHI!Q$11*1000)</f>
        <v>29.804921733039663</v>
      </c>
      <c r="R231" s="276">
        <f>IF(R$63=0,0,R$63/CHI!R$11*1000)</f>
        <v>27.332984312449611</v>
      </c>
      <c r="S231" s="276">
        <f>IF(S$63=0,0,S$63/CHI!S$11*1000)</f>
        <v>27.401632802575342</v>
      </c>
      <c r="T231" s="276">
        <f>IF(T$63=0,0,T$63/CHI!T$11*1000)</f>
        <v>29.672393617339395</v>
      </c>
      <c r="U231" s="276">
        <f>IF(U$63=0,0,U$63/CHI!U$11*1000)</f>
        <v>26.789699366918327</v>
      </c>
      <c r="V231" s="276">
        <f>IF(V$63=0,0,V$63/CHI!V$11*1000)</f>
        <v>24.455069241352906</v>
      </c>
      <c r="W231" s="276">
        <f>IF(W$63=0,0,W$63/CHI!W$11*1000)</f>
        <v>24.117063723486645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41.261181365494949</v>
      </c>
      <c r="C232" s="276">
        <f>IF(C$64=0,0,C$64/CHI!C$11*1000)</f>
        <v>42.40124637399952</v>
      </c>
      <c r="D232" s="276">
        <f>IF(D$64=0,0,D$64/CHI!D$11*1000)</f>
        <v>41.817154726506104</v>
      </c>
      <c r="E232" s="276">
        <f>IF(E$64=0,0,E$64/CHI!E$11*1000)</f>
        <v>42.259903203293554</v>
      </c>
      <c r="F232" s="276">
        <f>IF(F$64=0,0,F$64/CHI!F$11*1000)</f>
        <v>44.430221633046735</v>
      </c>
      <c r="G232" s="276">
        <f>IF(G$64=0,0,G$64/CHI!G$11*1000)</f>
        <v>42.830791117006548</v>
      </c>
      <c r="H232" s="276">
        <f>IF(H$64=0,0,H$64/CHI!H$11*1000)</f>
        <v>41.637622938393967</v>
      </c>
      <c r="I232" s="276">
        <f>IF(I$64=0,0,I$64/CHI!I$11*1000)</f>
        <v>39.627572391275642</v>
      </c>
      <c r="J232" s="276">
        <f>IF(J$64=0,0,J$64/CHI!J$11*1000)</f>
        <v>39.507845584853634</v>
      </c>
      <c r="K232" s="276">
        <f>IF(K$64=0,0,K$64/CHI!K$11*1000)</f>
        <v>43.43662533130054</v>
      </c>
      <c r="L232" s="276">
        <f>IF(L$64=0,0,L$64/CHI!L$11*1000)</f>
        <v>42.552381695316264</v>
      </c>
      <c r="M232" s="276">
        <f>IF(M$64=0,0,M$64/CHI!M$11*1000)</f>
        <v>37.86894757281334</v>
      </c>
      <c r="N232" s="276">
        <f>IF(N$64=0,0,N$64/CHI!N$11*1000)</f>
        <v>39.331861444872445</v>
      </c>
      <c r="O232" s="276">
        <f>IF(O$64=0,0,O$64/CHI!O$11*1000)</f>
        <v>41.225077967455952</v>
      </c>
      <c r="P232" s="276">
        <f>IF(P$64=0,0,P$64/CHI!P$11*1000)</f>
        <v>33.199264446415242</v>
      </c>
      <c r="Q232" s="276">
        <f>IF(Q$64=0,0,Q$64/CHI!Q$11*1000)</f>
        <v>33.363094501265266</v>
      </c>
      <c r="R232" s="276">
        <f>IF(R$64=0,0,R$64/CHI!R$11*1000)</f>
        <v>30.596052114673896</v>
      </c>
      <c r="S232" s="276">
        <f>IF(S$64=0,0,S$64/CHI!S$11*1000)</f>
        <v>30.672896002537382</v>
      </c>
      <c r="T232" s="276">
        <f>IF(T$64=0,0,T$64/CHI!T$11*1000)</f>
        <v>33.214744906933646</v>
      </c>
      <c r="U232" s="276">
        <f>IF(U$64=0,0,U$64/CHI!U$11*1000)</f>
        <v>29.987908696575879</v>
      </c>
      <c r="V232" s="276">
        <f>IF(V$64=0,0,V$64/CHI!V$11*1000)</f>
        <v>27.374565631883438</v>
      </c>
      <c r="W232" s="276">
        <f>IF(W$64=0,0,W$64/CHI!W$11*1000)</f>
        <v>26.996208321116836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66.426998143630215</v>
      </c>
      <c r="C233" s="276">
        <f>IF(C$65=0,0,C$65/CHI!C$11*1000)</f>
        <v>68.26240599423727</v>
      </c>
      <c r="D233" s="276">
        <f>IF(D$65=0,0,D$65/CHI!D$11*1000)</f>
        <v>67.32206804220273</v>
      </c>
      <c r="E233" s="276">
        <f>IF(E$65=0,0,E$65/CHI!E$11*1000)</f>
        <v>68.034855492109614</v>
      </c>
      <c r="F233" s="276">
        <f>IF(F$65=0,0,F$65/CHI!F$11*1000)</f>
        <v>71.528883862922569</v>
      </c>
      <c r="G233" s="276">
        <f>IF(G$65=0,0,G$65/CHI!G$11*1000)</f>
        <v>68.9539365540044</v>
      </c>
      <c r="H233" s="276">
        <f>IF(H$65=0,0,H$65/CHI!H$11*1000)</f>
        <v>67.033037108987145</v>
      </c>
      <c r="I233" s="276">
        <f>IF(I$65=0,0,I$65/CHI!I$11*1000)</f>
        <v>63.797026419441281</v>
      </c>
      <c r="J233" s="276">
        <f>IF(J$65=0,0,J$65/CHI!J$11*1000)</f>
        <v>63.604276428172511</v>
      </c>
      <c r="K233" s="276">
        <f>IF(K$65=0,0,K$65/CHI!K$11*1000)</f>
        <v>69.92927819223263</v>
      </c>
      <c r="L233" s="276">
        <f>IF(L$65=0,0,L$65/CHI!L$11*1000)</f>
        <v>68.505721027309505</v>
      </c>
      <c r="M233" s="276">
        <f>IF(M$65=0,0,M$65/CHI!M$11*1000)</f>
        <v>60.965789802231157</v>
      </c>
      <c r="N233" s="276">
        <f>IF(N$65=0,0,N$65/CHI!N$11*1000)</f>
        <v>63.320956907185327</v>
      </c>
      <c r="O233" s="276">
        <f>IF(O$65=0,0,O$65/CHI!O$11*1000)</f>
        <v>66.368874738648856</v>
      </c>
      <c r="P233" s="276">
        <f>IF(P$65=0,0,P$65/CHI!P$11*1000)</f>
        <v>53.447996513161861</v>
      </c>
      <c r="Q233" s="276">
        <f>IF(Q$65=0,0,Q$65/CHI!Q$11*1000)</f>
        <v>53.71174898919967</v>
      </c>
      <c r="R233" s="276">
        <f>IF(R$65=0,0,R$65/CHI!R$11*1000)</f>
        <v>49.257045721029037</v>
      </c>
      <c r="S233" s="276">
        <f>IF(S$65=0,0,S$65/CHI!S$11*1000)</f>
        <v>49.38075785498954</v>
      </c>
      <c r="T233" s="276">
        <f>IF(T$65=0,0,T$65/CHI!T$11*1000)</f>
        <v>53.472918740012581</v>
      </c>
      <c r="U233" s="276">
        <f>IF(U$65=0,0,U$65/CHI!U$11*1000)</f>
        <v>48.277986460771402</v>
      </c>
      <c r="V233" s="276">
        <f>IF(V$65=0,0,V$65/CHI!V$11*1000)</f>
        <v>44.070726048878164</v>
      </c>
      <c r="W233" s="276">
        <f>IF(W$65=0,0,W$65/CHI!W$11*1000)</f>
        <v>43.461602908236848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14.019730094004235</v>
      </c>
      <c r="C234" s="277">
        <f>IF(C$66=0,0,C$66/CHI!C$11*1000)</f>
        <v>14.104060234378387</v>
      </c>
      <c r="D234" s="277">
        <f>IF(D$66=0,0,D$66/CHI!D$11*1000)</f>
        <v>14.106854268780648</v>
      </c>
      <c r="E234" s="277">
        <f>IF(E$66=0,0,E$66/CHI!E$11*1000)</f>
        <v>15.387965415680174</v>
      </c>
      <c r="F234" s="277">
        <f>IF(F$66=0,0,F$66/CHI!F$11*1000)</f>
        <v>15.619674076265207</v>
      </c>
      <c r="G234" s="277">
        <f>IF(G$66=0,0,G$66/CHI!G$11*1000)</f>
        <v>15.242070119301326</v>
      </c>
      <c r="H234" s="277">
        <f>IF(H$66=0,0,H$66/CHI!H$11*1000)</f>
        <v>14.843403439054091</v>
      </c>
      <c r="I234" s="277">
        <f>IF(I$66=0,0,I$66/CHI!I$11*1000)</f>
        <v>15.661937783896237</v>
      </c>
      <c r="J234" s="277">
        <f>IF(J$66=0,0,J$66/CHI!J$11*1000)</f>
        <v>16.285701099472139</v>
      </c>
      <c r="K234" s="277">
        <f>IF(K$66=0,0,K$66/CHI!K$11*1000)</f>
        <v>18.749244374855895</v>
      </c>
      <c r="L234" s="277">
        <f>IF(L$66=0,0,L$66/CHI!L$11*1000)</f>
        <v>17.488843468646728</v>
      </c>
      <c r="M234" s="277">
        <f>IF(M$66=0,0,M$66/CHI!M$11*1000)</f>
        <v>15.247988123842839</v>
      </c>
      <c r="N234" s="277">
        <f>IF(N$66=0,0,N$66/CHI!N$11*1000)</f>
        <v>16.267865293113214</v>
      </c>
      <c r="O234" s="277">
        <f>IF(O$66=0,0,O$66/CHI!O$11*1000)</f>
        <v>16.889602490243153</v>
      </c>
      <c r="P234" s="277">
        <f>IF(P$66=0,0,P$66/CHI!P$11*1000)</f>
        <v>13.532258304430281</v>
      </c>
      <c r="Q234" s="277">
        <f>IF(Q$66=0,0,Q$66/CHI!Q$11*1000)</f>
        <v>13.939066109521715</v>
      </c>
      <c r="R234" s="277">
        <f>IF(R$66=0,0,R$66/CHI!R$11*1000)</f>
        <v>12.837698679359534</v>
      </c>
      <c r="S234" s="277">
        <f>IF(S$66=0,0,S$66/CHI!S$11*1000)</f>
        <v>13.340229585168911</v>
      </c>
      <c r="T234" s="277">
        <f>IF(T$66=0,0,T$66/CHI!T$11*1000)</f>
        <v>13.902310262845683</v>
      </c>
      <c r="U234" s="277">
        <f>IF(U$66=0,0,U$66/CHI!U$11*1000)</f>
        <v>12.149110434171371</v>
      </c>
      <c r="V234" s="277">
        <f>IF(V$66=0,0,V$66/CHI!V$11*1000)</f>
        <v>11.941560884512663</v>
      </c>
      <c r="W234" s="277">
        <f>IF(W$66=0,0,W$66/CHI!W$11*1000)</f>
        <v>11.542931162364823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179.90696290229062</v>
      </c>
      <c r="C235" s="278">
        <f>IF(C$72=0,0,C$72/CHI!C$11*1000)</f>
        <v>179.05508624708176</v>
      </c>
      <c r="D235" s="278">
        <f>IF(D$72=0,0,D$72/CHI!D$11*1000)</f>
        <v>180.50685742948215</v>
      </c>
      <c r="E235" s="278">
        <f>IF(E$72=0,0,E$72/CHI!E$11*1000)</f>
        <v>221.72097019353077</v>
      </c>
      <c r="F235" s="278">
        <f>IF(F$72=0,0,F$72/CHI!F$11*1000)</f>
        <v>219.65693216313565</v>
      </c>
      <c r="G235" s="278">
        <f>IF(G$72=0,0,G$72/CHI!G$11*1000)</f>
        <v>216.67349066179978</v>
      </c>
      <c r="H235" s="278">
        <f>IF(H$72=0,0,H$72/CHI!H$11*1000)</f>
        <v>230.12275130928717</v>
      </c>
      <c r="I235" s="278">
        <f>IF(I$72=0,0,I$72/CHI!I$11*1000)</f>
        <v>244.73482517813986</v>
      </c>
      <c r="J235" s="278">
        <f>IF(J$72=0,0,J$72/CHI!J$11*1000)</f>
        <v>254.09424068790838</v>
      </c>
      <c r="K235" s="278">
        <f>IF(K$72=0,0,K$72/CHI!K$11*1000)</f>
        <v>299.04925881899794</v>
      </c>
      <c r="L235" s="278">
        <f>IF(L$72=0,0,L$72/CHI!L$11*1000)</f>
        <v>269.39614030508966</v>
      </c>
      <c r="M235" s="278">
        <f>IF(M$72=0,0,M$72/CHI!M$11*1000)</f>
        <v>241.14241825255743</v>
      </c>
      <c r="N235" s="278">
        <f>IF(N$72=0,0,N$72/CHI!N$11*1000)</f>
        <v>259.20065337687441</v>
      </c>
      <c r="O235" s="278">
        <f>IF(O$72=0,0,O$72/CHI!O$11*1000)</f>
        <v>270.03108424201838</v>
      </c>
      <c r="P235" s="278">
        <f>IF(P$72=0,0,P$72/CHI!P$11*1000)</f>
        <v>217.44612463645973</v>
      </c>
      <c r="Q235" s="278">
        <f>IF(Q$72=0,0,Q$72/CHI!Q$11*1000)</f>
        <v>228.00694296225208</v>
      </c>
      <c r="R235" s="278">
        <f>IF(R$72=0,0,R$72/CHI!R$11*1000)</f>
        <v>211.5869335039082</v>
      </c>
      <c r="S235" s="278">
        <f>IF(S$72=0,0,S$72/CHI!S$11*1000)</f>
        <v>213.50128868329742</v>
      </c>
      <c r="T235" s="278">
        <f>IF(T$72=0,0,T$72/CHI!T$11*1000)</f>
        <v>227.22107788754673</v>
      </c>
      <c r="U235" s="278">
        <f>IF(U$72=0,0,U$72/CHI!U$11*1000)</f>
        <v>198.18429788255665</v>
      </c>
      <c r="V235" s="278">
        <f>IF(V$72=0,0,V$72/CHI!V$11*1000)</f>
        <v>191.43729245243895</v>
      </c>
      <c r="W235" s="278">
        <f>IF(W$72=0,0,W$72/CHI!W$11*1000)</f>
        <v>185.74452365870059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93.484814945314909</v>
      </c>
      <c r="C236" s="278">
        <f>IF(C$85=0,0,C$85/CHI!C$11*1000)</f>
        <v>93.501447186480505</v>
      </c>
      <c r="D236" s="278">
        <f>IF(D$85=0,0,D$85/CHI!D$11*1000)</f>
        <v>94.249122070171168</v>
      </c>
      <c r="E236" s="278">
        <f>IF(E$85=0,0,E$85/CHI!E$11*1000)</f>
        <v>108.97245721498678</v>
      </c>
      <c r="F236" s="278">
        <f>IF(F$85=0,0,F$85/CHI!F$11*1000)</f>
        <v>108.2707311501766</v>
      </c>
      <c r="G236" s="278">
        <f>IF(G$85=0,0,G$85/CHI!G$11*1000)</f>
        <v>105.93848948001525</v>
      </c>
      <c r="H236" s="278">
        <f>IF(H$85=0,0,H$85/CHI!H$11*1000)</f>
        <v>104.95302983340301</v>
      </c>
      <c r="I236" s="278">
        <f>IF(I$85=0,0,I$85/CHI!I$11*1000)</f>
        <v>113.67214914852448</v>
      </c>
      <c r="J236" s="278">
        <f>IF(J$85=0,0,J$85/CHI!J$11*1000)</f>
        <v>118.91845944139197</v>
      </c>
      <c r="K236" s="278">
        <f>IF(K$85=0,0,K$85/CHI!K$11*1000)</f>
        <v>138.51751265994955</v>
      </c>
      <c r="L236" s="278">
        <f>IF(L$85=0,0,L$85/CHI!L$11*1000)</f>
        <v>127.55836237236737</v>
      </c>
      <c r="M236" s="278">
        <f>IF(M$85=0,0,M$85/CHI!M$11*1000)</f>
        <v>111.23889272866694</v>
      </c>
      <c r="N236" s="278">
        <f>IF(N$85=0,0,N$85/CHI!N$11*1000)</f>
        <v>119.26063595893368</v>
      </c>
      <c r="O236" s="278">
        <f>IF(O$85=0,0,O$85/CHI!O$11*1000)</f>
        <v>123.91975884098757</v>
      </c>
      <c r="P236" s="278">
        <f>IF(P$85=0,0,P$85/CHI!P$11*1000)</f>
        <v>100.02544137337873</v>
      </c>
      <c r="Q236" s="278">
        <f>IF(Q$85=0,0,Q$85/CHI!Q$11*1000)</f>
        <v>105.0399717627145</v>
      </c>
      <c r="R236" s="278">
        <f>IF(R$85=0,0,R$85/CHI!R$11*1000)</f>
        <v>95.091518033844906</v>
      </c>
      <c r="S236" s="278">
        <f>IF(S$85=0,0,S$85/CHI!S$11*1000)</f>
        <v>98.593369116788352</v>
      </c>
      <c r="T236" s="278">
        <f>IF(T$85=0,0,T$85/CHI!T$11*1000)</f>
        <v>101.44542656414332</v>
      </c>
      <c r="U236" s="278">
        <f>IF(U$85=0,0,U$85/CHI!U$11*1000)</f>
        <v>88.131880316899313</v>
      </c>
      <c r="V236" s="278">
        <f>IF(V$85=0,0,V$85/CHI!V$11*1000)</f>
        <v>87.100082053605547</v>
      </c>
      <c r="W236" s="278">
        <f>IF(W$85=0,0,W$85/CHI!W$11*1000)</f>
        <v>83.58299580916956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18.980180118313442</v>
      </c>
      <c r="C237" s="278">
        <f>IF(C$93=0,0,C$93/CHI!C$11*1000)</f>
        <v>19.051833407774144</v>
      </c>
      <c r="D237" s="278">
        <f>IF(D$93=0,0,D$93/CHI!D$11*1000)</f>
        <v>19.086734730861529</v>
      </c>
      <c r="E237" s="278">
        <f>IF(E$93=0,0,E$93/CHI!E$11*1000)</f>
        <v>21.346797302213233</v>
      </c>
      <c r="F237" s="278">
        <f>IF(F$93=0,0,F$93/CHI!F$11*1000)</f>
        <v>21.553431131987242</v>
      </c>
      <c r="G237" s="278">
        <f>IF(G$93=0,0,G$93/CHI!G$11*1000)</f>
        <v>21.080552324974285</v>
      </c>
      <c r="H237" s="278">
        <f>IF(H$93=0,0,H$93/CHI!H$11*1000)</f>
        <v>20.945964192412546</v>
      </c>
      <c r="I237" s="278">
        <f>IF(I$93=0,0,I$93/CHI!I$11*1000)</f>
        <v>22.137479460956449</v>
      </c>
      <c r="J237" s="278">
        <f>IF(J$93=0,0,J$93/CHI!J$11*1000)</f>
        <v>22.991739199559525</v>
      </c>
      <c r="K237" s="278">
        <f>IF(K$93=0,0,K$93/CHI!K$11*1000)</f>
        <v>26.633501273554849</v>
      </c>
      <c r="L237" s="278">
        <f>IF(L$93=0,0,L$93/CHI!L$11*1000)</f>
        <v>24.635565956431879</v>
      </c>
      <c r="M237" s="278">
        <f>IF(M$93=0,0,M$93/CHI!M$11*1000)</f>
        <v>21.616398831821716</v>
      </c>
      <c r="N237" s="278">
        <f>IF(N$93=0,0,N$93/CHI!N$11*1000)</f>
        <v>23.104696778793269</v>
      </c>
      <c r="O237" s="278">
        <f>IF(O$93=0,0,O$93/CHI!O$11*1000)</f>
        <v>24.011338529104091</v>
      </c>
      <c r="P237" s="278">
        <f>IF(P$93=0,0,P$93/CHI!P$11*1000)</f>
        <v>19.264997167255167</v>
      </c>
      <c r="Q237" s="278">
        <f>IF(Q$93=0,0,Q$93/CHI!Q$11*1000)</f>
        <v>19.938370465284276</v>
      </c>
      <c r="R237" s="278">
        <f>IF(R$93=0,0,R$93/CHI!R$11*1000)</f>
        <v>18.390689036262792</v>
      </c>
      <c r="S237" s="278">
        <f>IF(S$93=0,0,S$93/CHI!S$11*1000)</f>
        <v>18.973243114275999</v>
      </c>
      <c r="T237" s="278">
        <f>IF(T$93=0,0,T$93/CHI!T$11*1000)</f>
        <v>19.825521445037904</v>
      </c>
      <c r="U237" s="278">
        <f>IF(U$93=0,0,U$93/CHI!U$11*1000)</f>
        <v>17.316791225277925</v>
      </c>
      <c r="V237" s="278">
        <f>IF(V$93=0,0,V$93/CHI!V$11*1000)</f>
        <v>16.931396312926431</v>
      </c>
      <c r="W237" s="278">
        <f>IF(W$93=0,0,W$93/CHI!W$11*1000)</f>
        <v>16.379640945474929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12.59908597865817</v>
      </c>
      <c r="C238" s="279">
        <f>IF(C$107=0,0,C$107/CHI!C$11*1000)</f>
        <v>12.947204393789654</v>
      </c>
      <c r="D238" s="279">
        <f>IF(D$107=0,0,D$107/CHI!D$11*1000)</f>
        <v>12.768852232202255</v>
      </c>
      <c r="E238" s="279">
        <f>IF(E$107=0,0,E$107/CHI!E$11*1000)</f>
        <v>12.904045310571801</v>
      </c>
      <c r="F238" s="279">
        <f>IF(F$107=0,0,F$107/CHI!F$11*1000)</f>
        <v>13.566751214586297</v>
      </c>
      <c r="G238" s="279">
        <f>IF(G$107=0,0,G$107/CHI!G$11*1000)</f>
        <v>13.078365717089813</v>
      </c>
      <c r="H238" s="279">
        <f>IF(H$107=0,0,H$107/CHI!H$11*1000)</f>
        <v>12.714032269237784</v>
      </c>
      <c r="I238" s="279">
        <f>IF(I$107=0,0,I$107/CHI!I$11*1000)</f>
        <v>12.100264102004187</v>
      </c>
      <c r="J238" s="279">
        <f>IF(J$107=0,0,J$107/CHI!J$11*1000)</f>
        <v>12.063705567368467</v>
      </c>
      <c r="K238" s="279">
        <f>IF(K$107=0,0,K$107/CHI!K$11*1000)</f>
        <v>13.263356963149622</v>
      </c>
      <c r="L238" s="279">
        <f>IF(L$107=0,0,L$107/CHI!L$11*1000)</f>
        <v>12.993353506458403</v>
      </c>
      <c r="M238" s="279">
        <f>IF(M$107=0,0,M$107/CHI!M$11*1000)</f>
        <v>11.563268685034915</v>
      </c>
      <c r="N238" s="279">
        <f>IF(N$107=0,0,N$107/CHI!N$11*1000)</f>
        <v>12.009968877406477</v>
      </c>
      <c r="O238" s="279">
        <f>IF(O$107=0,0,O$107/CHI!O$11*1000)</f>
        <v>12.588061819849292</v>
      </c>
      <c r="P238" s="279">
        <f>IF(P$107=0,0,P$107/CHI!P$11*1000)</f>
        <v>10.137382725022649</v>
      </c>
      <c r="Q238" s="279">
        <f>IF(Q$107=0,0,Q$107/CHI!Q$11*1000)</f>
        <v>10.187408169729624</v>
      </c>
      <c r="R238" s="279">
        <f>IF(R$107=0,0,R$107/CHI!R$11*1000)</f>
        <v>9.3424928332916259</v>
      </c>
      <c r="S238" s="279">
        <f>IF(S$107=0,0,S$107/CHI!S$11*1000)</f>
        <v>9.3659570851158858</v>
      </c>
      <c r="T238" s="279">
        <f>IF(T$107=0,0,T$107/CHI!T$11*1000)</f>
        <v>10.142109677732341</v>
      </c>
      <c r="U238" s="279">
        <f>IF(U$107=0,0,U$107/CHI!U$11*1000)</f>
        <v>9.1567964727317843</v>
      </c>
      <c r="V238" s="279">
        <f>IF(V$107=0,0,V$107/CHI!V$11*1000)</f>
        <v>8.3588131655615143</v>
      </c>
      <c r="W238" s="279">
        <f>IF(W$107=0,0,W$107/CHI!W$11*1000)</f>
        <v>8.2432819051553654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288.951013702316</v>
      </c>
      <c r="C240" s="322">
        <f t="shared" si="58"/>
        <v>289.04699606536258</v>
      </c>
      <c r="D240" s="322">
        <f t="shared" si="58"/>
        <v>285.34828813111073</v>
      </c>
      <c r="E240" s="322">
        <f t="shared" si="58"/>
        <v>278.04512879649798</v>
      </c>
      <c r="F240" s="322">
        <f t="shared" si="58"/>
        <v>289.08415229073637</v>
      </c>
      <c r="G240" s="322">
        <f t="shared" si="58"/>
        <v>267.24335021461997</v>
      </c>
      <c r="H240" s="322">
        <f t="shared" si="58"/>
        <v>267.29851994939793</v>
      </c>
      <c r="I240" s="322">
        <f t="shared" si="58"/>
        <v>263.79963138596111</v>
      </c>
      <c r="J240" s="322">
        <f t="shared" si="58"/>
        <v>265.03472930265207</v>
      </c>
      <c r="K240" s="322">
        <f t="shared" si="58"/>
        <v>264.94111267274485</v>
      </c>
      <c r="L240" s="322">
        <f t="shared" si="58"/>
        <v>287.54399172436308</v>
      </c>
      <c r="M240" s="322">
        <f t="shared" si="58"/>
        <v>316.21034686847662</v>
      </c>
      <c r="N240" s="322">
        <f t="shared" si="58"/>
        <v>260.25541544539317</v>
      </c>
      <c r="O240" s="322">
        <f t="shared" si="58"/>
        <v>318.08511375879488</v>
      </c>
      <c r="P240" s="322">
        <f t="shared" si="58"/>
        <v>585.60908865375904</v>
      </c>
      <c r="Q240" s="322">
        <f t="shared" si="58"/>
        <v>669.22554990528204</v>
      </c>
      <c r="R240" s="322">
        <f t="shared" si="58"/>
        <v>742.58541022560814</v>
      </c>
      <c r="S240" s="322">
        <f t="shared" si="58"/>
        <v>718.43185111360503</v>
      </c>
      <c r="T240" s="322">
        <f t="shared" si="58"/>
        <v>574.04758146200709</v>
      </c>
      <c r="U240" s="322">
        <f t="shared" si="58"/>
        <v>475.45981259788977</v>
      </c>
      <c r="V240" s="322">
        <f t="shared" si="58"/>
        <v>496.9950195992634</v>
      </c>
      <c r="W240" s="322">
        <f t="shared" si="58"/>
        <v>475.73956448084022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1.1464530075360375</v>
      </c>
      <c r="C241" s="275">
        <f>IF(C$111=0,0,C$111/CHI!C$12*1000)</f>
        <v>1.172504266703831</v>
      </c>
      <c r="D241" s="275">
        <f>IF(D$111=0,0,D$111/CHI!D$12*1000)</f>
        <v>1.1394061360606516</v>
      </c>
      <c r="E241" s="275">
        <f>IF(E$111=0,0,E$111/CHI!E$12*1000)</f>
        <v>0.98277162405559071</v>
      </c>
      <c r="F241" s="275">
        <f>IF(F$111=0,0,F$111/CHI!F$12*1000)</f>
        <v>1.0667592486447992</v>
      </c>
      <c r="G241" s="275">
        <f>IF(G$111=0,0,G$111/CHI!G$12*1000)</f>
        <v>0.97159601881056679</v>
      </c>
      <c r="H241" s="275">
        <f>IF(H$111=0,0,H$111/CHI!H$12*1000)</f>
        <v>0.93133636339753256</v>
      </c>
      <c r="I241" s="275">
        <f>IF(I$111=0,0,I$111/CHI!I$12*1000)</f>
        <v>0.83702221571076774</v>
      </c>
      <c r="J241" s="275">
        <f>IF(J$111=0,0,J$111/CHI!J$12*1000)</f>
        <v>0.81161560154266699</v>
      </c>
      <c r="K241" s="275">
        <f>IF(K$111=0,0,K$111/CHI!K$12*1000)</f>
        <v>0.77070779452725879</v>
      </c>
      <c r="L241" s="275">
        <f>IF(L$111=0,0,L$111/CHI!L$12*1000)</f>
        <v>0.88794480901124861</v>
      </c>
      <c r="M241" s="275">
        <f>IF(M$111=0,0,M$111/CHI!M$12*1000)</f>
        <v>0.88397892801036748</v>
      </c>
      <c r="N241" s="275">
        <f>IF(N$111=0,0,N$111/CHI!N$12*1000)</f>
        <v>0.77999181959195263</v>
      </c>
      <c r="O241" s="275">
        <f>IF(O$111=0,0,O$111/CHI!O$12*1000)</f>
        <v>0.76378552898323837</v>
      </c>
      <c r="P241" s="275">
        <f>IF(P$111=0,0,P$111/CHI!P$12*1000)</f>
        <v>2.9364783035195607</v>
      </c>
      <c r="Q241" s="275">
        <f>IF(Q$111=0,0,Q$111/CHI!Q$12*1000)</f>
        <v>3.1132261785909021</v>
      </c>
      <c r="R241" s="275">
        <f>IF(R$111=0,0,R$111/CHI!R$12*1000)</f>
        <v>3.1543140692840588</v>
      </c>
      <c r="S241" s="275">
        <f>IF(S$111=0,0,S$111/CHI!S$12*1000)</f>
        <v>3.6485687966118441</v>
      </c>
      <c r="T241" s="275">
        <f>IF(T$111=0,0,T$111/CHI!T$12*1000)</f>
        <v>3.1538164156046471</v>
      </c>
      <c r="U241" s="275">
        <f>IF(U$111=0,0,U$111/CHI!U$12*1000)</f>
        <v>2.7632779825466613</v>
      </c>
      <c r="V241" s="275">
        <f>IF(V$111=0,0,V$111/CHI!V$12*1000)</f>
        <v>2.7509860973905216</v>
      </c>
      <c r="W241" s="275">
        <f>IF(W$111=0,0,W$111/CHI!W$12*1000)</f>
        <v>2.6700969617170038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9.148837188330095</v>
      </c>
      <c r="C242" s="276">
        <f>IF(C$112=0,0,C$112/CHI!C$12*1000)</f>
        <v>9.3567294674819319</v>
      </c>
      <c r="D242" s="276">
        <f>IF(D$112=0,0,D$112/CHI!D$12*1000)</f>
        <v>9.0926022799722297</v>
      </c>
      <c r="E242" s="276">
        <f>IF(E$112=0,0,E$112/CHI!E$12*1000)</f>
        <v>7.8426394476641699</v>
      </c>
      <c r="F242" s="276">
        <f>IF(F$112=0,0,F$112/CHI!F$12*1000)</f>
        <v>8.5128711084041875</v>
      </c>
      <c r="G242" s="276">
        <f>IF(G$112=0,0,G$112/CHI!G$12*1000)</f>
        <v>7.7534567317606911</v>
      </c>
      <c r="H242" s="276">
        <f>IF(H$112=0,0,H$112/CHI!H$12*1000)</f>
        <v>7.4321796883834486</v>
      </c>
      <c r="I242" s="276">
        <f>IF(I$112=0,0,I$112/CHI!I$12*1000)</f>
        <v>6.6795410925836993</v>
      </c>
      <c r="J242" s="276">
        <f>IF(J$112=0,0,J$112/CHI!J$12*1000)</f>
        <v>6.4767931604811544</v>
      </c>
      <c r="K242" s="276">
        <f>IF(K$112=0,0,K$112/CHI!K$12*1000)</f>
        <v>6.1503437869303319</v>
      </c>
      <c r="L242" s="276">
        <f>IF(L$112=0,0,L$112/CHI!L$12*1000)</f>
        <v>7.0859097027676601</v>
      </c>
      <c r="M242" s="276">
        <f>IF(M$112=0,0,M$112/CHI!M$12*1000)</f>
        <v>7.0542614805144632</v>
      </c>
      <c r="N242" s="276">
        <f>IF(N$112=0,0,N$112/CHI!N$12*1000)</f>
        <v>6.2244314583925986</v>
      </c>
      <c r="O242" s="276">
        <f>IF(O$112=0,0,O$112/CHI!O$12*1000)</f>
        <v>6.0951032493589317</v>
      </c>
      <c r="P242" s="276">
        <f>IF(P$112=0,0,P$112/CHI!P$12*1000)</f>
        <v>23.433461057163957</v>
      </c>
      <c r="Q242" s="276">
        <f>IF(Q$112=0,0,Q$112/CHI!Q$12*1000)</f>
        <v>24.843931021289535</v>
      </c>
      <c r="R242" s="276">
        <f>IF(R$112=0,0,R$112/CHI!R$12*1000)</f>
        <v>25.171817484923576</v>
      </c>
      <c r="S242" s="276">
        <f>IF(S$112=0,0,S$112/CHI!S$12*1000)</f>
        <v>29.116031508665191</v>
      </c>
      <c r="T242" s="276">
        <f>IF(T$112=0,0,T$112/CHI!T$12*1000)</f>
        <v>25.167846146840652</v>
      </c>
      <c r="U242" s="276">
        <f>IF(U$112=0,0,U$112/CHI!U$12*1000)</f>
        <v>22.051301014727375</v>
      </c>
      <c r="V242" s="276">
        <f>IF(V$112=0,0,V$112/CHI!V$12*1000)</f>
        <v>21.953210246687199</v>
      </c>
      <c r="W242" s="276">
        <f>IF(W$112=0,0,W$112/CHI!W$12*1000)</f>
        <v>21.307704911782753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11.217311677244105</v>
      </c>
      <c r="C243" s="276">
        <f>IF(C$113=0,0,C$113/CHI!C$12*1000)</f>
        <v>11.472206637394157</v>
      </c>
      <c r="D243" s="276">
        <f>IF(D$113=0,0,D$113/CHI!D$12*1000)</f>
        <v>11.148362533084441</v>
      </c>
      <c r="E243" s="276">
        <f>IF(E$113=0,0,E$113/CHI!E$12*1000)</f>
        <v>9.6157937064301358</v>
      </c>
      <c r="F243" s="276">
        <f>IF(F$113=0,0,F$113/CHI!F$12*1000)</f>
        <v>10.437559060836875</v>
      </c>
      <c r="G243" s="276">
        <f>IF(G$113=0,0,G$113/CHI!G$12*1000)</f>
        <v>9.5064475348982551</v>
      </c>
      <c r="H243" s="276">
        <f>IF(H$113=0,0,H$113/CHI!H$12*1000)</f>
        <v>9.1125324770477381</v>
      </c>
      <c r="I243" s="276">
        <f>IF(I$113=0,0,I$113/CHI!I$12*1000)</f>
        <v>8.189728678530237</v>
      </c>
      <c r="J243" s="276">
        <f>IF(J$113=0,0,J$113/CHI!J$12*1000)</f>
        <v>7.9411411586635623</v>
      </c>
      <c r="K243" s="276">
        <f>IF(K$113=0,0,K$113/CHI!K$12*1000)</f>
        <v>7.5408843506583239</v>
      </c>
      <c r="L243" s="276">
        <f>IF(L$113=0,0,L$113/CHI!L$12*1000)</f>
        <v>8.6879737847057559</v>
      </c>
      <c r="M243" s="276">
        <f>IF(M$113=0,0,M$113/CHI!M$12*1000)</f>
        <v>8.6491701678376263</v>
      </c>
      <c r="N243" s="276">
        <f>IF(N$113=0,0,N$113/CHI!N$12*1000)</f>
        <v>7.6317226162352352</v>
      </c>
      <c r="O243" s="276">
        <f>IF(O$113=0,0,O$113/CHI!O$12*1000)</f>
        <v>7.4731543960858184</v>
      </c>
      <c r="P243" s="276">
        <f>IF(P$113=0,0,P$113/CHI!P$12*1000)</f>
        <v>28.731567842311687</v>
      </c>
      <c r="Q243" s="276">
        <f>IF(Q$113=0,0,Q$113/CHI!Q$12*1000)</f>
        <v>30.460933101884713</v>
      </c>
      <c r="R243" s="276">
        <f>IF(R$113=0,0,R$113/CHI!R$12*1000)</f>
        <v>30.862951913851738</v>
      </c>
      <c r="S243" s="276">
        <f>IF(S$113=0,0,S$113/CHI!S$12*1000)</f>
        <v>35.698919273999131</v>
      </c>
      <c r="T243" s="276">
        <f>IF(T$113=0,0,T$113/CHI!T$12*1000)</f>
        <v>30.858082689912717</v>
      </c>
      <c r="U243" s="276">
        <f>IF(U$113=0,0,U$113/CHI!U$12*1000)</f>
        <v>27.036913137600074</v>
      </c>
      <c r="V243" s="276">
        <f>IF(V$113=0,0,V$113/CHI!V$12*1000)</f>
        <v>26.916644878900435</v>
      </c>
      <c r="W243" s="276">
        <f>IF(W$113=0,0,W$113/CHI!W$12*1000)</f>
        <v>26.125196262874884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20.771428874662725</v>
      </c>
      <c r="C244" s="276">
        <f>IF(C$114=0,0,C$114/CHI!C$12*1000)</f>
        <v>21.243425435657592</v>
      </c>
      <c r="D244" s="276">
        <f>IF(D$114=0,0,D$114/CHI!D$12*1000)</f>
        <v>20.643753698551961</v>
      </c>
      <c r="E244" s="276">
        <f>IF(E$114=0,0,E$114/CHI!E$12*1000)</f>
        <v>17.805850527602892</v>
      </c>
      <c r="F244" s="276">
        <f>IF(F$114=0,0,F$114/CHI!F$12*1000)</f>
        <v>19.327537817914077</v>
      </c>
      <c r="G244" s="276">
        <f>IF(G$114=0,0,G$114/CHI!G$12*1000)</f>
        <v>17.603370977239791</v>
      </c>
      <c r="H244" s="276">
        <f>IF(H$114=0,0,H$114/CHI!H$12*1000)</f>
        <v>16.873946776305861</v>
      </c>
      <c r="I244" s="276">
        <f>IF(I$114=0,0,I$114/CHI!I$12*1000)</f>
        <v>15.165163601005515</v>
      </c>
      <c r="J244" s="276">
        <f>IF(J$114=0,0,J$114/CHI!J$12*1000)</f>
        <v>14.704846714338778</v>
      </c>
      <c r="K244" s="276">
        <f>IF(K$114=0,0,K$114/CHI!K$12*1000)</f>
        <v>13.963679306469897</v>
      </c>
      <c r="L244" s="276">
        <f>IF(L$114=0,0,L$114/CHI!L$12*1000)</f>
        <v>16.08777884812114</v>
      </c>
      <c r="M244" s="276">
        <f>IF(M$114=0,0,M$114/CHI!M$12*1000)</f>
        <v>16.01592503937913</v>
      </c>
      <c r="N244" s="276">
        <f>IF(N$114=0,0,N$114/CHI!N$12*1000)</f>
        <v>14.131887218206565</v>
      </c>
      <c r="O244" s="276">
        <f>IF(O$114=0,0,O$114/CHI!O$12*1000)</f>
        <v>13.838261739893666</v>
      </c>
      <c r="P244" s="276">
        <f>IF(P$114=0,0,P$114/CHI!P$12*1000)</f>
        <v>53.203096701396646</v>
      </c>
      <c r="Q244" s="276">
        <f>IF(Q$114=0,0,Q$114/CHI!Q$12*1000)</f>
        <v>56.405413666557308</v>
      </c>
      <c r="R244" s="276">
        <f>IF(R$114=0,0,R$114/CHI!R$12*1000)</f>
        <v>57.149843829444741</v>
      </c>
      <c r="S244" s="276">
        <f>IF(S$114=0,0,S$114/CHI!S$12*1000)</f>
        <v>66.104748083845422</v>
      </c>
      <c r="T244" s="276">
        <f>IF(T$114=0,0,T$114/CHI!T$12*1000)</f>
        <v>57.14082734299641</v>
      </c>
      <c r="U244" s="276">
        <f>IF(U$114=0,0,U$114/CHI!U$12*1000)</f>
        <v>50.065054300610107</v>
      </c>
      <c r="V244" s="276">
        <f>IF(V$114=0,0,V$114/CHI!V$12*1000)</f>
        <v>49.842349997356521</v>
      </c>
      <c r="W244" s="276">
        <f>IF(W$114=0,0,W$114/CHI!W$12*1000)</f>
        <v>48.376801111069035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16.813704981108142</v>
      </c>
      <c r="C245" s="277">
        <f>IF(C$115=0,0,C$115/CHI!C$12*1000)</f>
        <v>16.834070185568411</v>
      </c>
      <c r="D245" s="277">
        <f>IF(D$115=0,0,D$115/CHI!D$12*1000)</f>
        <v>16.590650882632637</v>
      </c>
      <c r="E245" s="277">
        <f>IF(E$115=0,0,E$115/CHI!E$12*1000)</f>
        <v>15.445944944607195</v>
      </c>
      <c r="F245" s="277">
        <f>IF(F$115=0,0,F$115/CHI!F$12*1000)</f>
        <v>16.187100950015484</v>
      </c>
      <c r="G245" s="277">
        <f>IF(G$115=0,0,G$115/CHI!G$12*1000)</f>
        <v>14.92391462968757</v>
      </c>
      <c r="H245" s="277">
        <f>IF(H$115=0,0,H$115/CHI!H$12*1000)</f>
        <v>14.330564365655837</v>
      </c>
      <c r="I245" s="277">
        <f>IF(I$115=0,0,I$115/CHI!I$12*1000)</f>
        <v>14.278881249700968</v>
      </c>
      <c r="J245" s="277">
        <f>IF(J$115=0,0,J$115/CHI!J$12*1000)</f>
        <v>14.440514577558535</v>
      </c>
      <c r="K245" s="277">
        <f>IF(K$115=0,0,K$115/CHI!K$12*1000)</f>
        <v>14.359079981079072</v>
      </c>
      <c r="L245" s="277">
        <f>IF(L$115=0,0,L$115/CHI!L$12*1000)</f>
        <v>15.751878775201611</v>
      </c>
      <c r="M245" s="277">
        <f>IF(M$115=0,0,M$115/CHI!M$12*1000)</f>
        <v>17.397725782334465</v>
      </c>
      <c r="N245" s="277">
        <f>IF(N$115=0,0,N$115/CHI!N$12*1000)</f>
        <v>14.061267070108631</v>
      </c>
      <c r="O245" s="277">
        <f>IF(O$115=0,0,O$115/CHI!O$12*1000)</f>
        <v>17.805128322776046</v>
      </c>
      <c r="P245" s="277">
        <f>IF(P$115=0,0,P$115/CHI!P$12*1000)</f>
        <v>27.357886620478183</v>
      </c>
      <c r="Q245" s="277">
        <f>IF(Q$115=0,0,Q$115/CHI!Q$12*1000)</f>
        <v>31.629217469528673</v>
      </c>
      <c r="R245" s="277">
        <f>IF(R$115=0,0,R$115/CHI!R$12*1000)</f>
        <v>36.123894824940528</v>
      </c>
      <c r="S245" s="277">
        <f>IF(S$115=0,0,S$115/CHI!S$12*1000)</f>
        <v>33.479187653235428</v>
      </c>
      <c r="T245" s="277">
        <f>IF(T$115=0,0,T$115/CHI!T$12*1000)</f>
        <v>25.723454307690734</v>
      </c>
      <c r="U245" s="277">
        <f>IF(U$115=0,0,U$115/CHI!U$12*1000)</f>
        <v>20.841092841527473</v>
      </c>
      <c r="V245" s="277">
        <f>IF(V$115=0,0,V$115/CHI!V$12*1000)</f>
        <v>22.44514089662794</v>
      </c>
      <c r="W245" s="277">
        <f>IF(W$115=0,0,W$115/CHI!W$12*1000)</f>
        <v>21.353076074291998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103.50303651068033</v>
      </c>
      <c r="C246" s="278">
        <f>IF(C$121=0,0,C$121/CHI!C$12*1000)</f>
        <v>102.52255208545178</v>
      </c>
      <c r="D246" s="278">
        <f>IF(D$121=0,0,D$121/CHI!D$12*1000)</f>
        <v>101.8381012631061</v>
      </c>
      <c r="E246" s="278">
        <f>IF(E$121=0,0,E$121/CHI!E$12*1000)</f>
        <v>106.75495819320317</v>
      </c>
      <c r="F246" s="278">
        <f>IF(F$121=0,0,F$121/CHI!F$12*1000)</f>
        <v>109.19432534281398</v>
      </c>
      <c r="G246" s="278">
        <f>IF(G$121=0,0,G$121/CHI!G$12*1000)</f>
        <v>101.76505531314244</v>
      </c>
      <c r="H246" s="278">
        <f>IF(H$121=0,0,H$121/CHI!H$12*1000)</f>
        <v>106.56854781753408</v>
      </c>
      <c r="I246" s="278">
        <f>IF(I$121=0,0,I$121/CHI!I$12*1000)</f>
        <v>107.02069864351705</v>
      </c>
      <c r="J246" s="278">
        <f>IF(J$121=0,0,J$121/CHI!J$12*1000)</f>
        <v>108.06593463042311</v>
      </c>
      <c r="K246" s="278">
        <f>IF(K$121=0,0,K$121/CHI!K$12*1000)</f>
        <v>109.84860558501782</v>
      </c>
      <c r="L246" s="278">
        <f>IF(L$121=0,0,L$121/CHI!L$12*1000)</f>
        <v>116.38112414655347</v>
      </c>
      <c r="M246" s="278">
        <f>IF(M$121=0,0,M$121/CHI!M$12*1000)</f>
        <v>131.96922586954472</v>
      </c>
      <c r="N246" s="278">
        <f>IF(N$121=0,0,N$121/CHI!N$12*1000)</f>
        <v>107.45943271621192</v>
      </c>
      <c r="O246" s="278">
        <f>IF(O$121=0,0,O$121/CHI!O$12*1000)</f>
        <v>136.53839652092017</v>
      </c>
      <c r="P246" s="278">
        <f>IF(P$121=0,0,P$121/CHI!P$12*1000)</f>
        <v>210.85276739711068</v>
      </c>
      <c r="Q246" s="278">
        <f>IF(Q$121=0,0,Q$121/CHI!Q$12*1000)</f>
        <v>248.14912046015195</v>
      </c>
      <c r="R246" s="278">
        <f>IF(R$121=0,0,R$121/CHI!R$12*1000)</f>
        <v>285.56478631667557</v>
      </c>
      <c r="S246" s="278">
        <f>IF(S$121=0,0,S$121/CHI!S$12*1000)</f>
        <v>256.99206801853967</v>
      </c>
      <c r="T246" s="278">
        <f>IF(T$121=0,0,T$121/CHI!T$12*1000)</f>
        <v>201.65114845549101</v>
      </c>
      <c r="U246" s="278">
        <f>IF(U$121=0,0,U$121/CHI!U$12*1000)</f>
        <v>163.06450756248205</v>
      </c>
      <c r="V246" s="278">
        <f>IF(V$121=0,0,V$121/CHI!V$12*1000)</f>
        <v>172.58172876441947</v>
      </c>
      <c r="W246" s="278">
        <f>IF(W$121=0,0,W$121/CHI!W$12*1000)</f>
        <v>164.80463118031327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60.358997534510877</v>
      </c>
      <c r="C247" s="278">
        <f>IF(C$134=0,0,C$134/CHI!C$12*1000)</f>
        <v>60.081461393357522</v>
      </c>
      <c r="D247" s="278">
        <f>IF(D$134=0,0,D$134/CHI!D$12*1000)</f>
        <v>59.674354996636474</v>
      </c>
      <c r="E247" s="278">
        <f>IF(E$134=0,0,E$134/CHI!E$12*1000)</f>
        <v>58.888053631806592</v>
      </c>
      <c r="F247" s="278">
        <f>IF(F$134=0,0,F$134/CHI!F$12*1000)</f>
        <v>60.406733607098808</v>
      </c>
      <c r="G247" s="278">
        <f>IF(G$134=0,0,G$134/CHI!G$12*1000)</f>
        <v>55.843130009797385</v>
      </c>
      <c r="H247" s="278">
        <f>IF(H$134=0,0,H$134/CHI!H$12*1000)</f>
        <v>54.55090481130074</v>
      </c>
      <c r="I247" s="278">
        <f>IF(I$134=0,0,I$134/CHI!I$12*1000)</f>
        <v>55.793028229490439</v>
      </c>
      <c r="J247" s="278">
        <f>IF(J$134=0,0,J$134/CHI!J$12*1000)</f>
        <v>56.767877861323427</v>
      </c>
      <c r="K247" s="278">
        <f>IF(K$134=0,0,K$134/CHI!K$12*1000)</f>
        <v>57.111649640254051</v>
      </c>
      <c r="L247" s="278">
        <f>IF(L$134=0,0,L$134/CHI!L$12*1000)</f>
        <v>61.852517468923267</v>
      </c>
      <c r="M247" s="278">
        <f>IF(M$134=0,0,M$134/CHI!M$12*1000)</f>
        <v>68.330369463813085</v>
      </c>
      <c r="N247" s="278">
        <f>IF(N$134=0,0,N$134/CHI!N$12*1000)</f>
        <v>55.496831150819702</v>
      </c>
      <c r="O247" s="278">
        <f>IF(O$134=0,0,O$134/CHI!O$12*1000)</f>
        <v>70.330453006510453</v>
      </c>
      <c r="P247" s="278">
        <f>IF(P$134=0,0,P$134/CHI!P$12*1000)</f>
        <v>108.86791816719355</v>
      </c>
      <c r="Q247" s="278">
        <f>IF(Q$134=0,0,Q$134/CHI!Q$12*1000)</f>
        <v>128.31769248820007</v>
      </c>
      <c r="R247" s="278">
        <f>IF(R$134=0,0,R$134/CHI!R$12*1000)</f>
        <v>144.05434004380828</v>
      </c>
      <c r="S247" s="278">
        <f>IF(S$134=0,0,S$134/CHI!S$12*1000)</f>
        <v>133.20989644913078</v>
      </c>
      <c r="T247" s="278">
        <f>IF(T$134=0,0,T$134/CHI!T$12*1000)</f>
        <v>101.05363948894623</v>
      </c>
      <c r="U247" s="278">
        <f>IF(U$134=0,0,U$134/CHI!U$12*1000)</f>
        <v>81.392843288460128</v>
      </c>
      <c r="V247" s="278">
        <f>IF(V$134=0,0,V$134/CHI!V$12*1000)</f>
        <v>88.136739084026971</v>
      </c>
      <c r="W247" s="278">
        <f>IF(W$134=0,0,W$134/CHI!W$12*1000)</f>
        <v>83.241414267121328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46.577565829803866</v>
      </c>
      <c r="C248" s="278">
        <f>IF(C$142=0,0,C$142/CHI!C$12*1000)</f>
        <v>46.509224587778689</v>
      </c>
      <c r="D248" s="278">
        <f>IF(D$142=0,0,D$142/CHI!D$12*1000)</f>
        <v>45.926707769022137</v>
      </c>
      <c r="E248" s="278">
        <f>IF(E$142=0,0,E$142/CHI!E$12*1000)</f>
        <v>44.067168182215788</v>
      </c>
      <c r="F248" s="278">
        <f>IF(F$142=0,0,F$142/CHI!F$12*1000)</f>
        <v>45.8870963442576</v>
      </c>
      <c r="G248" s="278">
        <f>IF(G$142=0,0,G$142/CHI!G$12*1000)</f>
        <v>42.423674678281145</v>
      </c>
      <c r="H248" s="278">
        <f>IF(H$142=0,0,H$142/CHI!H$12*1000)</f>
        <v>41.727547792263692</v>
      </c>
      <c r="I248" s="278">
        <f>IF(I$142=0,0,I$142/CHI!I$12*1000)</f>
        <v>41.661694215073943</v>
      </c>
      <c r="J248" s="278">
        <f>IF(J$142=0,0,J$142/CHI!J$12*1000)</f>
        <v>42.082359827889483</v>
      </c>
      <c r="K248" s="278">
        <f>IF(K$142=0,0,K$142/CHI!K$12*1000)</f>
        <v>42.14523651819902</v>
      </c>
      <c r="L248" s="278">
        <f>IF(L$142=0,0,L$142/CHI!L$12*1000)</f>
        <v>45.772683396659382</v>
      </c>
      <c r="M248" s="278">
        <f>IF(M$142=0,0,M$142/CHI!M$12*1000)</f>
        <v>50.940666338081954</v>
      </c>
      <c r="N248" s="278">
        <f>IF(N$142=0,0,N$142/CHI!N$12*1000)</f>
        <v>41.261712897835388</v>
      </c>
      <c r="O248" s="278">
        <f>IF(O$142=0,0,O$142/CHI!O$12*1000)</f>
        <v>52.307124773027368</v>
      </c>
      <c r="P248" s="278">
        <f>IF(P$142=0,0,P$142/CHI!P$12*1000)</f>
        <v>80.500503714113862</v>
      </c>
      <c r="Q248" s="278">
        <f>IF(Q$142=0,0,Q$142/CHI!Q$12*1000)</f>
        <v>93.587613210818603</v>
      </c>
      <c r="R248" s="278">
        <f>IF(R$142=0,0,R$142/CHI!R$12*1000)</f>
        <v>107.08928989269583</v>
      </c>
      <c r="S248" s="278">
        <f>IF(S$142=0,0,S$142/CHI!S$12*1000)</f>
        <v>98.398703892142379</v>
      </c>
      <c r="T248" s="278">
        <f>IF(T$142=0,0,T$142/CHI!T$12*1000)</f>
        <v>75.893021876924152</v>
      </c>
      <c r="U248" s="278">
        <f>IF(U$142=0,0,U$142/CHI!U$12*1000)</f>
        <v>61.452333901248693</v>
      </c>
      <c r="V248" s="278">
        <f>IF(V$142=0,0,V$142/CHI!V$12*1000)</f>
        <v>65.783878019360245</v>
      </c>
      <c r="W248" s="278">
        <f>IF(W$142=0,0,W$142/CHI!W$12*1000)</f>
        <v>62.646053522924866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19.413678098439835</v>
      </c>
      <c r="C249" s="279">
        <f>IF(C$156=0,0,C$156/CHI!C$12*1000)</f>
        <v>19.854822005968622</v>
      </c>
      <c r="D249" s="279">
        <f>IF(D$156=0,0,D$156/CHI!D$12*1000)</f>
        <v>19.294348572044115</v>
      </c>
      <c r="E249" s="279">
        <f>IF(E$156=0,0,E$156/CHI!E$12*1000)</f>
        <v>16.641948538912466</v>
      </c>
      <c r="F249" s="279">
        <f>IF(F$156=0,0,F$156/CHI!F$12*1000)</f>
        <v>18.064168810750569</v>
      </c>
      <c r="G249" s="279">
        <f>IF(G$156=0,0,G$156/CHI!G$12*1000)</f>
        <v>16.45270432100212</v>
      </c>
      <c r="H249" s="279">
        <f>IF(H$156=0,0,H$156/CHI!H$12*1000)</f>
        <v>15.770959857508968</v>
      </c>
      <c r="I249" s="279">
        <f>IF(I$156=0,0,I$156/CHI!I$12*1000)</f>
        <v>14.173873460348462</v>
      </c>
      <c r="J249" s="279">
        <f>IF(J$156=0,0,J$156/CHI!J$12*1000)</f>
        <v>13.743645770431334</v>
      </c>
      <c r="K249" s="279">
        <f>IF(K$156=0,0,K$156/CHI!K$12*1000)</f>
        <v>13.050925709609075</v>
      </c>
      <c r="L249" s="279">
        <f>IF(L$156=0,0,L$156/CHI!L$12*1000)</f>
        <v>15.036180792419568</v>
      </c>
      <c r="M249" s="279">
        <f>IF(M$156=0,0,M$156/CHI!M$12*1000)</f>
        <v>14.969023798960858</v>
      </c>
      <c r="N249" s="279">
        <f>IF(N$156=0,0,N$156/CHI!N$12*1000)</f>
        <v>13.208138497991191</v>
      </c>
      <c r="O249" s="279">
        <f>IF(O$156=0,0,O$156/CHI!O$12*1000)</f>
        <v>12.933706221239152</v>
      </c>
      <c r="P249" s="279">
        <f>IF(P$156=0,0,P$156/CHI!P$12*1000)</f>
        <v>49.725408850470906</v>
      </c>
      <c r="Q249" s="279">
        <f>IF(Q$156=0,0,Q$156/CHI!Q$12*1000)</f>
        <v>52.718402308260245</v>
      </c>
      <c r="R249" s="279">
        <f>IF(R$156=0,0,R$156/CHI!R$12*1000)</f>
        <v>53.41417184998371</v>
      </c>
      <c r="S249" s="279">
        <f>IF(S$156=0,0,S$156/CHI!S$12*1000)</f>
        <v>61.783727437435189</v>
      </c>
      <c r="T249" s="279">
        <f>IF(T$156=0,0,T$156/CHI!T$12*1000)</f>
        <v>53.405744737600465</v>
      </c>
      <c r="U249" s="279">
        <f>IF(U$156=0,0,U$156/CHI!U$12*1000)</f>
        <v>46.79248856868724</v>
      </c>
      <c r="V249" s="279">
        <f>IF(V$156=0,0,V$156/CHI!V$12*1000)</f>
        <v>46.584341614494036</v>
      </c>
      <c r="W249" s="279">
        <f>IF(W$156=0,0,W$156/CHI!W$12*1000)</f>
        <v>45.214590188745056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DE: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23799.92576838503</v>
      </c>
      <c r="C5" s="225">
        <f t="shared" si="0"/>
        <v>23777.159908800597</v>
      </c>
      <c r="D5" s="225">
        <f t="shared" si="0"/>
        <v>23834.010069899392</v>
      </c>
      <c r="E5" s="225">
        <f t="shared" si="0"/>
        <v>23004.994128423099</v>
      </c>
      <c r="F5" s="225">
        <f t="shared" si="0"/>
        <v>23674.465517979257</v>
      </c>
      <c r="G5" s="225">
        <f t="shared" si="0"/>
        <v>24417.824433270562</v>
      </c>
      <c r="H5" s="225">
        <f t="shared" si="0"/>
        <v>23565.151042463753</v>
      </c>
      <c r="I5" s="225">
        <f t="shared" si="0"/>
        <v>23668.105997611183</v>
      </c>
      <c r="J5" s="225">
        <f t="shared" si="0"/>
        <v>23462.194909574686</v>
      </c>
      <c r="K5" s="225">
        <f t="shared" si="0"/>
        <v>21770.809687585635</v>
      </c>
      <c r="L5" s="225">
        <f t="shared" si="0"/>
        <v>23806.519030156222</v>
      </c>
      <c r="M5" s="225">
        <f t="shared" si="0"/>
        <v>22822.807334537589</v>
      </c>
      <c r="N5" s="225">
        <f t="shared" si="0"/>
        <v>23220.531759559832</v>
      </c>
      <c r="O5" s="225">
        <f t="shared" si="0"/>
        <v>23391.132160646895</v>
      </c>
      <c r="P5" s="225">
        <f t="shared" si="0"/>
        <v>23581.61192237724</v>
      </c>
      <c r="Q5" s="225">
        <f t="shared" si="0"/>
        <v>23056.699166109207</v>
      </c>
      <c r="R5" s="225">
        <f t="shared" si="0"/>
        <v>22902.965345409149</v>
      </c>
      <c r="S5" s="225">
        <f t="shared" si="0"/>
        <v>24712.451828587087</v>
      </c>
      <c r="T5" s="225">
        <f t="shared" si="0"/>
        <v>23465.956406714471</v>
      </c>
      <c r="U5" s="225">
        <f t="shared" si="0"/>
        <v>23276.689449145837</v>
      </c>
      <c r="V5" s="225">
        <f t="shared" si="0"/>
        <v>23324.764765125485</v>
      </c>
      <c r="W5" s="225">
        <f t="shared" si="0"/>
        <v>25212.681553833387</v>
      </c>
      <c r="DA5" s="89"/>
    </row>
    <row r="6" spans="1:105" ht="12" customHeight="1" x14ac:dyDescent="0.25">
      <c r="A6" s="55" t="s">
        <v>92</v>
      </c>
      <c r="B6" s="261">
        <v>24.4408215985748</v>
      </c>
      <c r="C6" s="261">
        <v>24.559714418783798</v>
      </c>
      <c r="D6" s="261">
        <v>24.68101444521081</v>
      </c>
      <c r="E6" s="261">
        <v>25.584942338601</v>
      </c>
      <c r="F6" s="261">
        <v>24.89168539564076</v>
      </c>
      <c r="G6" s="261">
        <v>26.431532538470289</v>
      </c>
      <c r="H6" s="261">
        <v>25.922692541472259</v>
      </c>
      <c r="I6" s="261">
        <v>26.938815528932121</v>
      </c>
      <c r="J6" s="261">
        <v>28.385723360361169</v>
      </c>
      <c r="K6" s="261">
        <v>24.347226017826362</v>
      </c>
      <c r="L6" s="261">
        <v>29.450440445680449</v>
      </c>
      <c r="M6" s="261">
        <v>27.40052646090119</v>
      </c>
      <c r="N6" s="261">
        <v>28.710071942518201</v>
      </c>
      <c r="O6" s="261">
        <v>29.994728658555719</v>
      </c>
      <c r="P6" s="261">
        <v>29.437978025856321</v>
      </c>
      <c r="Q6" s="261">
        <v>30.644716236211391</v>
      </c>
      <c r="R6" s="261">
        <v>29.148840309925319</v>
      </c>
      <c r="S6" s="261">
        <v>31.16696496142881</v>
      </c>
      <c r="T6" s="261">
        <v>28.356792785571621</v>
      </c>
      <c r="U6" s="261">
        <v>28.519139997267239</v>
      </c>
      <c r="V6" s="261">
        <v>27.981444668420171</v>
      </c>
      <c r="W6" s="261">
        <v>28.20915916016104</v>
      </c>
      <c r="DA6" s="67" t="s">
        <v>1136</v>
      </c>
    </row>
    <row r="7" spans="1:105" ht="12" customHeight="1" x14ac:dyDescent="0.25">
      <c r="A7" s="202" t="s">
        <v>93</v>
      </c>
      <c r="B7" s="226">
        <v>50.670035178343092</v>
      </c>
      <c r="C7" s="226">
        <v>50.916520484008679</v>
      </c>
      <c r="D7" s="226">
        <v>51.167996343009627</v>
      </c>
      <c r="E7" s="226">
        <v>53.041994644254821</v>
      </c>
      <c r="F7" s="226">
        <v>51.604753529190397</v>
      </c>
      <c r="G7" s="226">
        <v>54.79712202555033</v>
      </c>
      <c r="H7" s="226">
        <v>53.742209020926083</v>
      </c>
      <c r="I7" s="226">
        <v>55.848807087298638</v>
      </c>
      <c r="J7" s="226">
        <v>58.848496374446199</v>
      </c>
      <c r="K7" s="226">
        <v>50.475995409674347</v>
      </c>
      <c r="L7" s="226">
        <v>61.055838380136279</v>
      </c>
      <c r="M7" s="226">
        <v>56.806013418139088</v>
      </c>
      <c r="N7" s="226">
        <v>59.520926881811022</v>
      </c>
      <c r="O7" s="226">
        <v>62.184241645235787</v>
      </c>
      <c r="P7" s="226">
        <v>61.030001636132013</v>
      </c>
      <c r="Q7" s="226">
        <v>63.531777909205744</v>
      </c>
      <c r="R7" s="226">
        <v>60.430569322511943</v>
      </c>
      <c r="S7" s="226">
        <v>65.844467921613258</v>
      </c>
      <c r="T7" s="226">
        <v>59.124445728842218</v>
      </c>
      <c r="U7" s="226">
        <v>59.125092055084103</v>
      </c>
      <c r="V7" s="226">
        <v>58.010356974758437</v>
      </c>
      <c r="W7" s="226">
        <v>59.448031540904978</v>
      </c>
      <c r="DA7" s="174" t="s">
        <v>1137</v>
      </c>
    </row>
    <row r="8" spans="1:105" ht="12" customHeight="1" x14ac:dyDescent="0.25">
      <c r="A8" s="202" t="s">
        <v>94</v>
      </c>
      <c r="B8" s="226">
        <v>303.09867570499131</v>
      </c>
      <c r="C8" s="226">
        <v>304.57310471347768</v>
      </c>
      <c r="D8" s="226">
        <v>306.07738627883839</v>
      </c>
      <c r="E8" s="226">
        <v>317.28729370009069</v>
      </c>
      <c r="F8" s="226">
        <v>308.68998609784592</v>
      </c>
      <c r="G8" s="226">
        <v>327.78613750574118</v>
      </c>
      <c r="H8" s="226">
        <v>321.47584516905368</v>
      </c>
      <c r="I8" s="226">
        <v>334.07712089173413</v>
      </c>
      <c r="J8" s="226">
        <v>352.02070129898601</v>
      </c>
      <c r="K8" s="226">
        <v>301.93796609208908</v>
      </c>
      <c r="L8" s="226">
        <v>365.22460842866991</v>
      </c>
      <c r="M8" s="226">
        <v>339.80295017590612</v>
      </c>
      <c r="N8" s="226">
        <v>355.37434607355578</v>
      </c>
      <c r="O8" s="226">
        <v>371.97450576166091</v>
      </c>
      <c r="P8" s="226">
        <v>365.07005785721958</v>
      </c>
      <c r="Q8" s="226">
        <v>380.03521571846602</v>
      </c>
      <c r="R8" s="226">
        <v>361.48436584430618</v>
      </c>
      <c r="S8" s="226">
        <v>385.6543061447108</v>
      </c>
      <c r="T8" s="226">
        <v>350.20297589255898</v>
      </c>
      <c r="U8" s="226">
        <v>353.67524494025218</v>
      </c>
      <c r="V8" s="226">
        <v>347.00710813278027</v>
      </c>
      <c r="W8" s="226">
        <v>349.08169240364629</v>
      </c>
      <c r="DA8" s="174" t="s">
        <v>1138</v>
      </c>
    </row>
    <row r="9" spans="1:105" ht="12" customHeight="1" x14ac:dyDescent="0.25">
      <c r="A9" s="202" t="s">
        <v>95</v>
      </c>
      <c r="B9" s="226">
        <v>350.06434265376367</v>
      </c>
      <c r="C9" s="226">
        <v>351.76723700143742</v>
      </c>
      <c r="D9" s="226">
        <v>353.50460961159268</v>
      </c>
      <c r="E9" s="226">
        <v>366.45151168400457</v>
      </c>
      <c r="F9" s="226">
        <v>356.52203631638082</v>
      </c>
      <c r="G9" s="226">
        <v>378.57716959689731</v>
      </c>
      <c r="H9" s="226">
        <v>371.28908648779901</v>
      </c>
      <c r="I9" s="226">
        <v>385.84295179980882</v>
      </c>
      <c r="J9" s="226">
        <v>406.56692119858423</v>
      </c>
      <c r="K9" s="226">
        <v>348.72377906763973</v>
      </c>
      <c r="L9" s="226">
        <v>421.81679670220728</v>
      </c>
      <c r="M9" s="226">
        <v>392.45600828990791</v>
      </c>
      <c r="N9" s="226">
        <v>411.21254543611411</v>
      </c>
      <c r="O9" s="226">
        <v>429.61260236634593</v>
      </c>
      <c r="P9" s="226">
        <v>421.63829825091682</v>
      </c>
      <c r="Q9" s="226">
        <v>438.92233335011991</v>
      </c>
      <c r="R9" s="226">
        <v>417.49699702437789</v>
      </c>
      <c r="S9" s="226">
        <v>455.46910650508568</v>
      </c>
      <c r="T9" s="226">
        <v>408.47337397708287</v>
      </c>
      <c r="U9" s="226">
        <v>408.47783925464182</v>
      </c>
      <c r="V9" s="226">
        <v>400.77646305164922</v>
      </c>
      <c r="W9" s="226">
        <v>410.70893300507902</v>
      </c>
      <c r="DA9" s="174" t="s">
        <v>1139</v>
      </c>
    </row>
    <row r="10" spans="1:105" ht="12" customHeight="1" x14ac:dyDescent="0.25">
      <c r="A10" s="56" t="s">
        <v>96</v>
      </c>
      <c r="B10" s="262">
        <v>114.72323255863191</v>
      </c>
      <c r="C10" s="262">
        <v>113.9005359957431</v>
      </c>
      <c r="D10" s="262">
        <v>115.616033596706</v>
      </c>
      <c r="E10" s="262">
        <v>128.1546158241112</v>
      </c>
      <c r="F10" s="262">
        <v>121.24108871862521</v>
      </c>
      <c r="G10" s="262">
        <v>129.7535170587436</v>
      </c>
      <c r="H10" s="262">
        <v>128.36983855708459</v>
      </c>
      <c r="I10" s="262">
        <v>144.0172048881949</v>
      </c>
      <c r="J10" s="262">
        <v>156.8521644757779</v>
      </c>
      <c r="K10" s="262">
        <v>140.078098774696</v>
      </c>
      <c r="L10" s="262">
        <v>162.3815484083126</v>
      </c>
      <c r="M10" s="262">
        <v>148.74537613261401</v>
      </c>
      <c r="N10" s="262">
        <v>159.3389524968116</v>
      </c>
      <c r="O10" s="262">
        <v>165.21169016908951</v>
      </c>
      <c r="P10" s="262">
        <v>161.79278461413131</v>
      </c>
      <c r="Q10" s="262">
        <v>172.3000745611952</v>
      </c>
      <c r="R10" s="262">
        <v>163.98440266525799</v>
      </c>
      <c r="S10" s="262">
        <v>184.4881453873389</v>
      </c>
      <c r="T10" s="262">
        <v>160.47158001259169</v>
      </c>
      <c r="U10" s="262">
        <v>156.32410314943749</v>
      </c>
      <c r="V10" s="262">
        <v>162.8382110095188</v>
      </c>
      <c r="W10" s="262">
        <v>163.9698719184349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0.96847084047327336</v>
      </c>
      <c r="F11" s="228">
        <v>0.83871053046738298</v>
      </c>
      <c r="G11" s="228">
        <v>1.0500378054168209</v>
      </c>
      <c r="H11" s="228">
        <v>1.0404274030625109</v>
      </c>
      <c r="I11" s="228">
        <v>1.317483584883399</v>
      </c>
      <c r="J11" s="228">
        <v>2.3674710528876899</v>
      </c>
      <c r="K11" s="228">
        <v>1.240532564394573</v>
      </c>
      <c r="L11" s="228">
        <v>1.4245083411491399</v>
      </c>
      <c r="M11" s="228">
        <v>1.28201132939826</v>
      </c>
      <c r="N11" s="228">
        <v>1.3446445556994731</v>
      </c>
      <c r="O11" s="228">
        <v>1.219571748728258</v>
      </c>
      <c r="P11" s="228">
        <v>0.98188541393637985</v>
      </c>
      <c r="Q11" s="228">
        <v>0.64284072064238384</v>
      </c>
      <c r="R11" s="228">
        <v>1.09399343387299</v>
      </c>
      <c r="S11" s="228">
        <v>1.1048470249703559</v>
      </c>
      <c r="T11" s="228">
        <v>1.0084541289266269</v>
      </c>
      <c r="U11" s="228">
        <v>0.7505794789913558</v>
      </c>
      <c r="V11" s="228">
        <v>1.6375103825659061</v>
      </c>
      <c r="W11" s="228">
        <v>1.931466131139318</v>
      </c>
      <c r="DA11" s="69" t="s">
        <v>1141</v>
      </c>
    </row>
    <row r="12" spans="1:105" ht="12" customHeight="1" x14ac:dyDescent="0.25">
      <c r="A12" s="37" t="s">
        <v>162</v>
      </c>
      <c r="B12" s="228">
        <v>64.090141176983465</v>
      </c>
      <c r="C12" s="228">
        <v>58.803265681979447</v>
      </c>
      <c r="D12" s="228">
        <v>61.836727782148607</v>
      </c>
      <c r="E12" s="228">
        <v>72.604746706575682</v>
      </c>
      <c r="F12" s="228">
        <v>64.798132733511238</v>
      </c>
      <c r="G12" s="228">
        <v>71.723869113151878</v>
      </c>
      <c r="H12" s="228">
        <v>66.829021724773327</v>
      </c>
      <c r="I12" s="228">
        <v>92.584828593941367</v>
      </c>
      <c r="J12" s="228">
        <v>106.10283695758859</v>
      </c>
      <c r="K12" s="228">
        <v>99.927535902969737</v>
      </c>
      <c r="L12" s="228">
        <v>110.8325544512977</v>
      </c>
      <c r="M12" s="228">
        <v>98.067502084319003</v>
      </c>
      <c r="N12" s="228">
        <v>108.67440741800741</v>
      </c>
      <c r="O12" s="228">
        <v>111.4383600339128</v>
      </c>
      <c r="P12" s="228">
        <v>107.2153811621918</v>
      </c>
      <c r="Q12" s="228">
        <v>116.39734372093299</v>
      </c>
      <c r="R12" s="228">
        <v>112.9084093659508</v>
      </c>
      <c r="S12" s="228">
        <v>133.05495109761841</v>
      </c>
      <c r="T12" s="228">
        <v>109.2946643009163</v>
      </c>
      <c r="U12" s="228">
        <v>102.1368157576899</v>
      </c>
      <c r="V12" s="228">
        <v>115.90075804512929</v>
      </c>
      <c r="W12" s="228">
        <v>114.44428516045031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1.117711039773594E-2</v>
      </c>
      <c r="V13" s="228">
        <v>0.156994690373148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1.4843722617632531</v>
      </c>
      <c r="U14" s="228">
        <v>1.549791272600459</v>
      </c>
      <c r="V14" s="228">
        <v>1.578554824639939</v>
      </c>
      <c r="W14" s="228">
        <v>1.7188555382919251</v>
      </c>
      <c r="DA14" s="69" t="s">
        <v>1144</v>
      </c>
    </row>
    <row r="15" spans="1:105" ht="12" customHeight="1" x14ac:dyDescent="0.25">
      <c r="A15" s="37" t="s">
        <v>38</v>
      </c>
      <c r="B15" s="228">
        <v>50.633091381648413</v>
      </c>
      <c r="C15" s="228">
        <v>55.097270313763623</v>
      </c>
      <c r="D15" s="228">
        <v>53.779305814557368</v>
      </c>
      <c r="E15" s="228">
        <v>54.58139827706227</v>
      </c>
      <c r="F15" s="228">
        <v>55.604245454646517</v>
      </c>
      <c r="G15" s="228">
        <v>56.97961014017492</v>
      </c>
      <c r="H15" s="228">
        <v>60.500389429248777</v>
      </c>
      <c r="I15" s="228">
        <v>50.11489270937016</v>
      </c>
      <c r="J15" s="228">
        <v>48.381856465301567</v>
      </c>
      <c r="K15" s="228">
        <v>38.91003030733166</v>
      </c>
      <c r="L15" s="228">
        <v>50.124485615865773</v>
      </c>
      <c r="M15" s="228">
        <v>49.395862718896772</v>
      </c>
      <c r="N15" s="228">
        <v>49.319900523104778</v>
      </c>
      <c r="O15" s="228">
        <v>52.553758386448401</v>
      </c>
      <c r="P15" s="228">
        <v>53.595518038003043</v>
      </c>
      <c r="Q15" s="228">
        <v>55.259890119619797</v>
      </c>
      <c r="R15" s="228">
        <v>49.981999865434148</v>
      </c>
      <c r="S15" s="228">
        <v>50.328347264750143</v>
      </c>
      <c r="T15" s="228">
        <v>48.684089320985493</v>
      </c>
      <c r="U15" s="228">
        <v>51.875739529758029</v>
      </c>
      <c r="V15" s="228">
        <v>43.564393066810503</v>
      </c>
      <c r="W15" s="228">
        <v>45.875265088553363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20220.696103526428</v>
      </c>
      <c r="C16" s="316">
        <f>CHI_fec!C16</f>
        <v>20239.81315096961</v>
      </c>
      <c r="D16" s="316">
        <f>CHI_fec!D16</f>
        <v>20221.171195184859</v>
      </c>
      <c r="E16" s="316">
        <f>CHI_fec!E16</f>
        <v>18844.701809427021</v>
      </c>
      <c r="F16" s="316">
        <f>CHI_fec!F16</f>
        <v>19730.857363331412</v>
      </c>
      <c r="G16" s="316">
        <f>CHI_fec!G16</f>
        <v>20198.699168496809</v>
      </c>
      <c r="H16" s="316">
        <f>CHI_fec!H16</f>
        <v>19191.91355883787</v>
      </c>
      <c r="I16" s="316">
        <f>CHI_fec!I16</f>
        <v>18769.27525378409</v>
      </c>
      <c r="J16" s="316">
        <f>CHI_fec!J16</f>
        <v>18194.282135741199</v>
      </c>
      <c r="K16" s="316">
        <f>CHI_fec!K16</f>
        <v>17015.113046034108</v>
      </c>
      <c r="L16" s="316">
        <f>CHI_fec!L16</f>
        <v>18435.649934486039</v>
      </c>
      <c r="M16" s="316">
        <f>CHI_fec!M16</f>
        <v>17763.175163593991</v>
      </c>
      <c r="N16" s="316">
        <f>CHI_fec!N16</f>
        <v>17825.338668960361</v>
      </c>
      <c r="O16" s="316">
        <f>CHI_fec!O16</f>
        <v>17813.9133356028</v>
      </c>
      <c r="P16" s="316">
        <f>CHI_fec!P16</f>
        <v>18083.292039890999</v>
      </c>
      <c r="Q16" s="316">
        <f>CHI_fec!Q16</f>
        <v>17215.794545643541</v>
      </c>
      <c r="R16" s="316">
        <f>CHI_fec!R16</f>
        <v>17274.74690514453</v>
      </c>
      <c r="S16" s="316">
        <f>CHI_fec!S16</f>
        <v>18557.8043870279</v>
      </c>
      <c r="T16" s="316">
        <f>CHI_fec!T16</f>
        <v>17894.134848576919</v>
      </c>
      <c r="U16" s="316">
        <f>CHI_fec!U16</f>
        <v>17811.469244885189</v>
      </c>
      <c r="V16" s="316">
        <f>CHI_fec!V16</f>
        <v>17732.711014524371</v>
      </c>
      <c r="W16" s="316">
        <f>CHI_fec!W16</f>
        <v>19545.374696565941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26.965179343350371</v>
      </c>
      <c r="H17" s="317">
        <f>CHI_fec!H17</f>
        <v>34.770937231298369</v>
      </c>
      <c r="I17" s="317">
        <f>CHI_fec!I17</f>
        <v>39.028632846087703</v>
      </c>
      <c r="J17" s="317">
        <f>CHI_fec!J17</f>
        <v>42.576698194325019</v>
      </c>
      <c r="K17" s="317">
        <f>CHI_fec!K17</f>
        <v>12.773000859845229</v>
      </c>
      <c r="L17" s="317">
        <f>CHI_fec!L17</f>
        <v>42.608598452278592</v>
      </c>
      <c r="M17" s="317">
        <f>CHI_fec!M17</f>
        <v>37.329664660361139</v>
      </c>
      <c r="N17" s="317">
        <f>CHI_fec!N17</f>
        <v>32.435425623387793</v>
      </c>
      <c r="O17" s="317">
        <f>CHI_fec!O17</f>
        <v>29.73731728288908</v>
      </c>
      <c r="P17" s="317">
        <f>CHI_fec!P17</f>
        <v>21.281169389509891</v>
      </c>
      <c r="Q17" s="317">
        <f>CHI_fec!Q17</f>
        <v>17.734307824591571</v>
      </c>
      <c r="R17" s="317">
        <f>CHI_fec!R17</f>
        <v>19.86242476354256</v>
      </c>
      <c r="S17" s="317">
        <f>CHI_fec!S17</f>
        <v>18.443680137575239</v>
      </c>
      <c r="T17" s="317">
        <f>CHI_fec!T17</f>
        <v>18.443680137575239</v>
      </c>
      <c r="U17" s="317">
        <f>CHI_fec!U17</f>
        <v>17.274634565778161</v>
      </c>
      <c r="V17" s="317">
        <f>CHI_fec!V17</f>
        <v>13.749097162510751</v>
      </c>
      <c r="W17" s="317">
        <f>CHI_fec!W17</f>
        <v>10.62708512467756</v>
      </c>
      <c r="DA17" s="137"/>
    </row>
    <row r="18" spans="1:105" ht="12" customHeight="1" x14ac:dyDescent="0.25">
      <c r="A18" s="135" t="s">
        <v>32</v>
      </c>
      <c r="B18" s="317">
        <f>CHI_fec!B18</f>
        <v>393.70163370593292</v>
      </c>
      <c r="C18" s="317">
        <f>CHI_fec!C18</f>
        <v>417.34737747205497</v>
      </c>
      <c r="D18" s="317">
        <f>CHI_fec!D18</f>
        <v>503.65434221840059</v>
      </c>
      <c r="E18" s="317">
        <f>CHI_fec!E18</f>
        <v>52.523903697334482</v>
      </c>
      <c r="F18" s="317">
        <f>CHI_fec!F18</f>
        <v>42.675666380051588</v>
      </c>
      <c r="G18" s="317">
        <f>CHI_fec!G18</f>
        <v>42.043422184006872</v>
      </c>
      <c r="H18" s="317">
        <f>CHI_fec!H18</f>
        <v>41.955374032674108</v>
      </c>
      <c r="I18" s="317">
        <f>CHI_fec!I18</f>
        <v>41.618658641444533</v>
      </c>
      <c r="J18" s="317">
        <f>CHI_fec!J18</f>
        <v>42.446517626827173</v>
      </c>
      <c r="K18" s="317">
        <f>CHI_fec!K18</f>
        <v>31.429406706792779</v>
      </c>
      <c r="L18" s="317">
        <f>CHI_fec!L18</f>
        <v>35.484866723989683</v>
      </c>
      <c r="M18" s="317">
        <f>CHI_fec!M18</f>
        <v>33.457179707652621</v>
      </c>
      <c r="N18" s="317">
        <f>CHI_fec!N18</f>
        <v>32.443336199484087</v>
      </c>
      <c r="O18" s="317">
        <f>CHI_fec!O18</f>
        <v>32.443336199484087</v>
      </c>
      <c r="P18" s="317">
        <f>CHI_fec!P18</f>
        <v>28.808512467755801</v>
      </c>
      <c r="Q18" s="317">
        <f>CHI_fec!Q18</f>
        <v>32.350816852966467</v>
      </c>
      <c r="R18" s="317">
        <f>CHI_fec!R18</f>
        <v>41.38005159071367</v>
      </c>
      <c r="S18" s="317">
        <f>CHI_fec!S18</f>
        <v>28.661478933791919</v>
      </c>
      <c r="T18" s="317">
        <f>CHI_fec!T18</f>
        <v>30.423645743766119</v>
      </c>
      <c r="U18" s="317">
        <f>CHI_fec!U18</f>
        <v>30.423645743766119</v>
      </c>
      <c r="V18" s="317">
        <f>CHI_fec!V18</f>
        <v>26.077386070507309</v>
      </c>
      <c r="W18" s="317">
        <f>CHI_fec!W18</f>
        <v>23.90429922613929</v>
      </c>
      <c r="DA18" s="137"/>
    </row>
    <row r="19" spans="1:105" ht="12" customHeight="1" x14ac:dyDescent="0.25">
      <c r="A19" s="135" t="s">
        <v>33</v>
      </c>
      <c r="B19" s="317">
        <f>CHI_fec!B19</f>
        <v>938.81487532244182</v>
      </c>
      <c r="C19" s="317">
        <f>CHI_fec!C19</f>
        <v>936.55537403267397</v>
      </c>
      <c r="D19" s="317">
        <f>CHI_fec!D19</f>
        <v>876.67910576096301</v>
      </c>
      <c r="E19" s="317">
        <f>CHI_fec!E19</f>
        <v>903.39879621668092</v>
      </c>
      <c r="F19" s="317">
        <f>CHI_fec!F19</f>
        <v>980.39466895958719</v>
      </c>
      <c r="G19" s="317">
        <f>CHI_fec!G19</f>
        <v>1038.308254514187</v>
      </c>
      <c r="H19" s="317">
        <f>CHI_fec!H19</f>
        <v>1007.918744625967</v>
      </c>
      <c r="I19" s="317">
        <f>CHI_fec!I19</f>
        <v>1037.2955288048149</v>
      </c>
      <c r="J19" s="317">
        <f>CHI_fec!J19</f>
        <v>989.59587274290618</v>
      </c>
      <c r="K19" s="317">
        <f>CHI_fec!K19</f>
        <v>966.40034393809117</v>
      </c>
      <c r="L19" s="317">
        <f>CHI_fec!L19</f>
        <v>1069.7468615649179</v>
      </c>
      <c r="M19" s="317">
        <f>CHI_fec!M19</f>
        <v>1051.056577815993</v>
      </c>
      <c r="N19" s="317">
        <f>CHI_fec!N19</f>
        <v>1158.8008598452279</v>
      </c>
      <c r="O19" s="317">
        <f>CHI_fec!O19</f>
        <v>1197.2809550681941</v>
      </c>
      <c r="P19" s="317">
        <f>CHI_fec!P19</f>
        <v>881.84616967448881</v>
      </c>
      <c r="Q19" s="317">
        <f>CHI_fec!Q19</f>
        <v>1051.041920095116</v>
      </c>
      <c r="R19" s="317">
        <f>CHI_fec!R19</f>
        <v>968.10532269042631</v>
      </c>
      <c r="S19" s="317">
        <f>CHI_fec!S19</f>
        <v>2174.8933708682671</v>
      </c>
      <c r="T19" s="317">
        <f>CHI_fec!T19</f>
        <v>1365.2239896818569</v>
      </c>
      <c r="U19" s="317">
        <f>CHI_fec!U19</f>
        <v>1589.503439380911</v>
      </c>
      <c r="V19" s="317">
        <f>CHI_fec!V19</f>
        <v>1381.6848667239899</v>
      </c>
      <c r="W19" s="317">
        <f>CHI_fec!W19</f>
        <v>1603.906706792777</v>
      </c>
      <c r="DA19" s="137"/>
    </row>
    <row r="20" spans="1:105" ht="12" customHeight="1" x14ac:dyDescent="0.25">
      <c r="A20" s="135" t="s">
        <v>83</v>
      </c>
      <c r="B20" s="317">
        <f>CHI_fec!B20</f>
        <v>381.03086844368011</v>
      </c>
      <c r="C20" s="317">
        <f>CHI_fec!C20</f>
        <v>490.92381771281168</v>
      </c>
      <c r="D20" s="317">
        <f>CHI_fec!D20</f>
        <v>546.38383490971626</v>
      </c>
      <c r="E20" s="317">
        <f>CHI_fec!E20</f>
        <v>554.05081685296636</v>
      </c>
      <c r="F20" s="317">
        <f>CHI_fec!F20</f>
        <v>523.32708512467752</v>
      </c>
      <c r="G20" s="317">
        <f>CHI_fec!G20</f>
        <v>647.23095442820295</v>
      </c>
      <c r="H20" s="317">
        <f>CHI_fec!H20</f>
        <v>569.45245055889939</v>
      </c>
      <c r="I20" s="317">
        <f>CHI_fec!I20</f>
        <v>683.39303525365426</v>
      </c>
      <c r="J20" s="317">
        <f>CHI_fec!J20</f>
        <v>692.4042992261393</v>
      </c>
      <c r="K20" s="317">
        <f>CHI_fec!K20</f>
        <v>445.65993121238171</v>
      </c>
      <c r="L20" s="317">
        <f>CHI_fec!L20</f>
        <v>622.91392949269118</v>
      </c>
      <c r="M20" s="317">
        <f>CHI_fec!M20</f>
        <v>613.77901977644024</v>
      </c>
      <c r="N20" s="317">
        <f>CHI_fec!N20</f>
        <v>580.94886915199743</v>
      </c>
      <c r="O20" s="317">
        <f>CHI_fec!O20</f>
        <v>454.92284589585609</v>
      </c>
      <c r="P20" s="317">
        <f>CHI_fec!P20</f>
        <v>351.08632846087698</v>
      </c>
      <c r="Q20" s="317">
        <f>CHI_fec!Q20</f>
        <v>176.9089423903697</v>
      </c>
      <c r="R20" s="317">
        <f>CHI_fec!R20</f>
        <v>417.42046431642302</v>
      </c>
      <c r="S20" s="317">
        <f>CHI_fec!S20</f>
        <v>397.99002579535681</v>
      </c>
      <c r="T20" s="317">
        <f>CHI_fec!T20</f>
        <v>464.51220980223559</v>
      </c>
      <c r="U20" s="317">
        <f>CHI_fec!U20</f>
        <v>340.39750644883918</v>
      </c>
      <c r="V20" s="317">
        <f>CHI_fec!V20</f>
        <v>735.16990541702489</v>
      </c>
      <c r="W20" s="317">
        <f>CHI_fec!W20</f>
        <v>895.87386070507307</v>
      </c>
      <c r="DA20" s="137"/>
    </row>
    <row r="21" spans="1:105" ht="12" customHeight="1" x14ac:dyDescent="0.25">
      <c r="A21" s="135" t="s">
        <v>70</v>
      </c>
      <c r="B21" s="317">
        <f>CHI_fec!B21</f>
        <v>2644.8934651762679</v>
      </c>
      <c r="C21" s="317">
        <f>CHI_fec!C21</f>
        <v>2771.3002579535678</v>
      </c>
      <c r="D21" s="317">
        <f>CHI_fec!D21</f>
        <v>2897.7070507308681</v>
      </c>
      <c r="E21" s="317">
        <f>CHI_fec!E21</f>
        <v>1738.0924333619951</v>
      </c>
      <c r="F21" s="317">
        <f>CHI_fec!F21</f>
        <v>1583.72467755804</v>
      </c>
      <c r="G21" s="317">
        <f>CHI_fec!G21</f>
        <v>1683.475666380052</v>
      </c>
      <c r="H21" s="317">
        <f>CHI_fec!H21</f>
        <v>1670.716509028375</v>
      </c>
      <c r="I21" s="317">
        <f>CHI_fec!I21</f>
        <v>1653.158727429063</v>
      </c>
      <c r="J21" s="317">
        <f>CHI_fec!J21</f>
        <v>1708.072828890799</v>
      </c>
      <c r="K21" s="317">
        <f>CHI_fec!K21</f>
        <v>1719.232674118658</v>
      </c>
      <c r="L21" s="317">
        <f>CHI_fec!L21</f>
        <v>1646.9554600171971</v>
      </c>
      <c r="M21" s="317">
        <f>CHI_fec!M21</f>
        <v>1633.4637145313841</v>
      </c>
      <c r="N21" s="317">
        <f>CHI_fec!N21</f>
        <v>1688.394411006019</v>
      </c>
      <c r="O21" s="317">
        <f>CHI_fec!O21</f>
        <v>1183.417970765262</v>
      </c>
      <c r="P21" s="317">
        <f>CHI_fec!P21</f>
        <v>1177.43147033534</v>
      </c>
      <c r="Q21" s="317">
        <f>CHI_fec!Q21</f>
        <v>1278.441530524505</v>
      </c>
      <c r="R21" s="317">
        <f>CHI_fec!R21</f>
        <v>684.13895098882199</v>
      </c>
      <c r="S21" s="317">
        <f>CHI_fec!S21</f>
        <v>675.46680997420458</v>
      </c>
      <c r="T21" s="317">
        <f>CHI_fec!T21</f>
        <v>720.75480329363415</v>
      </c>
      <c r="U21" s="317">
        <f>CHI_fec!U21</f>
        <v>634.99663327987787</v>
      </c>
      <c r="V21" s="317">
        <f>CHI_fec!V21</f>
        <v>520.06509003371718</v>
      </c>
      <c r="W21" s="317">
        <f>CHI_fec!W21</f>
        <v>445.35963392988458</v>
      </c>
      <c r="DA21" s="137"/>
    </row>
    <row r="22" spans="1:105" ht="12" customHeight="1" x14ac:dyDescent="0.25">
      <c r="A22" s="135" t="s">
        <v>34</v>
      </c>
      <c r="B22" s="317">
        <f>CHI_fec!B22</f>
        <v>83.534022700986895</v>
      </c>
      <c r="C22" s="317">
        <f>CHI_fec!C22</f>
        <v>38.406358192312993</v>
      </c>
      <c r="D22" s="317">
        <f>CHI_fec!D22</f>
        <v>33.605588993981087</v>
      </c>
      <c r="E22" s="317">
        <f>CHI_fec!E22</f>
        <v>61.40481888531766</v>
      </c>
      <c r="F22" s="317">
        <f>CHI_fec!F22</f>
        <v>57.149710708876462</v>
      </c>
      <c r="G22" s="317">
        <f>CHI_fec!G22</f>
        <v>94.861676169791167</v>
      </c>
      <c r="H22" s="317">
        <f>CHI_fec!H22</f>
        <v>116.9600764647021</v>
      </c>
      <c r="I22" s="317">
        <f>CHI_fec!I22</f>
        <v>79.947394798713873</v>
      </c>
      <c r="J22" s="317">
        <f>CHI_fec!J22</f>
        <v>95.365798681875177</v>
      </c>
      <c r="K22" s="317">
        <f>CHI_fec!K22</f>
        <v>93.946837951569563</v>
      </c>
      <c r="L22" s="317">
        <f>CHI_fec!L22</f>
        <v>89.396538097390788</v>
      </c>
      <c r="M22" s="317">
        <f>CHI_fec!M22</f>
        <v>77.581870386767719</v>
      </c>
      <c r="N22" s="317">
        <f>CHI_fec!N22</f>
        <v>66.111295939058607</v>
      </c>
      <c r="O22" s="317">
        <f>CHI_fec!O22</f>
        <v>58.688210477097392</v>
      </c>
      <c r="P22" s="317">
        <f>CHI_fec!P22</f>
        <v>57.270547774555169</v>
      </c>
      <c r="Q22" s="317">
        <f>CHI_fec!Q22</f>
        <v>71.259332341203162</v>
      </c>
      <c r="R22" s="317">
        <f>CHI_fec!R22</f>
        <v>979.65052484447358</v>
      </c>
      <c r="S22" s="317">
        <f>CHI_fec!S22</f>
        <v>909.87533258267683</v>
      </c>
      <c r="T22" s="317">
        <f>CHI_fec!T22</f>
        <v>3534.237826882596</v>
      </c>
      <c r="U22" s="317">
        <f>CHI_fec!U22</f>
        <v>3589.3542109174418</v>
      </c>
      <c r="V22" s="317">
        <f>CHI_fec!V22</f>
        <v>3615.9854773711349</v>
      </c>
      <c r="W22" s="317">
        <f>CHI_fec!W22</f>
        <v>3589.9913309077692</v>
      </c>
      <c r="DA22" s="137"/>
    </row>
    <row r="23" spans="1:105" ht="12" customHeight="1" x14ac:dyDescent="0.25">
      <c r="A23" s="135" t="s">
        <v>84</v>
      </c>
      <c r="B23" s="317">
        <f>CHI_fec!B23</f>
        <v>13629.108168529659</v>
      </c>
      <c r="C23" s="317">
        <f>CHI_fec!C23</f>
        <v>13435.66689595873</v>
      </c>
      <c r="D23" s="317">
        <f>CHI_fec!D23</f>
        <v>13213.52820292347</v>
      </c>
      <c r="E23" s="317">
        <f>CHI_fec!E23</f>
        <v>13385.59277730008</v>
      </c>
      <c r="F23" s="317">
        <f>CHI_fec!F23</f>
        <v>14179.038865004301</v>
      </c>
      <c r="G23" s="317">
        <f>CHI_fec!G23</f>
        <v>14193.751762682719</v>
      </c>
      <c r="H23" s="317">
        <f>CHI_fec!H23</f>
        <v>13385.59277730008</v>
      </c>
      <c r="I23" s="317">
        <f>CHI_fec!I23</f>
        <v>12934.747291487531</v>
      </c>
      <c r="J23" s="317">
        <f>CHI_fec!J23</f>
        <v>12447.11951848667</v>
      </c>
      <c r="K23" s="317">
        <f>CHI_fec!K23</f>
        <v>11808.15898538263</v>
      </c>
      <c r="L23" s="317">
        <f>CHI_fec!L23</f>
        <v>12536.447893379191</v>
      </c>
      <c r="M23" s="317">
        <f>CHI_fec!M23</f>
        <v>12000.477730008601</v>
      </c>
      <c r="N23" s="317">
        <f>CHI_fec!N23</f>
        <v>12209.611177987959</v>
      </c>
      <c r="O23" s="317">
        <f>CHI_fec!O23</f>
        <v>12447.11951848667</v>
      </c>
      <c r="P23" s="317">
        <f>CHI_fec!P23</f>
        <v>13037.737661220979</v>
      </c>
      <c r="Q23" s="317">
        <f>CHI_fec!Q23</f>
        <v>12215.916680997419</v>
      </c>
      <c r="R23" s="317">
        <f>CHI_fec!R23</f>
        <v>11541.224763542559</v>
      </c>
      <c r="S23" s="317">
        <f>CHI_fec!S23</f>
        <v>11770.325795356841</v>
      </c>
      <c r="T23" s="317">
        <f>CHI_fec!T23</f>
        <v>8753.128890799655</v>
      </c>
      <c r="U23" s="317">
        <f>CHI_fec!U23</f>
        <v>8178.2745485812547</v>
      </c>
      <c r="V23" s="317">
        <f>CHI_fec!V23</f>
        <v>8592.337833190024</v>
      </c>
      <c r="W23" s="317">
        <f>CHI_fec!W23</f>
        <v>10090.95253654342</v>
      </c>
      <c r="DA23" s="137"/>
    </row>
    <row r="24" spans="1:105" ht="12" customHeight="1" x14ac:dyDescent="0.25">
      <c r="A24" s="135" t="s">
        <v>72</v>
      </c>
      <c r="B24" s="317">
        <f>CHI_fec!B24</f>
        <v>2149.6130696474629</v>
      </c>
      <c r="C24" s="317">
        <f>CHI_fec!C24</f>
        <v>2149.6130696474629</v>
      </c>
      <c r="D24" s="317">
        <f>CHI_fec!D24</f>
        <v>2149.6130696474629</v>
      </c>
      <c r="E24" s="317">
        <f>CHI_fec!E24</f>
        <v>2149.6382631126398</v>
      </c>
      <c r="F24" s="317">
        <f>CHI_fec!F24</f>
        <v>2364.546689595873</v>
      </c>
      <c r="G24" s="317">
        <f>CHI_fec!G24</f>
        <v>2472.062252794497</v>
      </c>
      <c r="H24" s="317">
        <f>CHI_fec!H24</f>
        <v>2364.546689595873</v>
      </c>
      <c r="I24" s="317">
        <f>CHI_fec!I24</f>
        <v>2300.085984522786</v>
      </c>
      <c r="J24" s="317">
        <f>CHI_fec!J24</f>
        <v>2176.7006018916591</v>
      </c>
      <c r="K24" s="317">
        <f>CHI_fec!K24</f>
        <v>1937.5118658641441</v>
      </c>
      <c r="L24" s="317">
        <f>CHI_fec!L24</f>
        <v>2392.0957867583829</v>
      </c>
      <c r="M24" s="317">
        <f>CHI_fec!M24</f>
        <v>2316.029406706793</v>
      </c>
      <c r="N24" s="317">
        <f>CHI_fec!N24</f>
        <v>2056.5932932072228</v>
      </c>
      <c r="O24" s="317">
        <f>CHI_fec!O24</f>
        <v>2410.3031814273431</v>
      </c>
      <c r="P24" s="317">
        <f>CHI_fec!P24</f>
        <v>2527.8301805674978</v>
      </c>
      <c r="Q24" s="317">
        <f>CHI_fec!Q24</f>
        <v>2372.1410146173689</v>
      </c>
      <c r="R24" s="317">
        <f>CHI_fec!R24</f>
        <v>2622.964402407566</v>
      </c>
      <c r="S24" s="317">
        <f>CHI_fec!S24</f>
        <v>2582.1478933791918</v>
      </c>
      <c r="T24" s="317">
        <f>CHI_fec!T24</f>
        <v>3007.409802235597</v>
      </c>
      <c r="U24" s="317">
        <f>CHI_fec!U24</f>
        <v>3431.2446259673261</v>
      </c>
      <c r="V24" s="317">
        <f>CHI_fec!V24</f>
        <v>2847.6413585554601</v>
      </c>
      <c r="W24" s="317">
        <f>CHI_fec!W24</f>
        <v>2884.7592433361988</v>
      </c>
      <c r="DA24" s="137"/>
    </row>
    <row r="25" spans="1:105" ht="12" customHeight="1" x14ac:dyDescent="0.25">
      <c r="A25" s="57" t="s">
        <v>1000</v>
      </c>
      <c r="B25" s="296">
        <v>1485.5254747980889</v>
      </c>
      <c r="C25" s="296">
        <v>1432.7330679754759</v>
      </c>
      <c r="D25" s="296">
        <v>1471.754211553372</v>
      </c>
      <c r="E25" s="296">
        <v>1849.561311004436</v>
      </c>
      <c r="F25" s="296">
        <v>1705.871698270809</v>
      </c>
      <c r="G25" s="296">
        <v>1863.6071366397721</v>
      </c>
      <c r="H25" s="296">
        <v>2027.2977881214561</v>
      </c>
      <c r="I25" s="296">
        <v>2343.2225680181241</v>
      </c>
      <c r="J25" s="296">
        <v>2565.734221106035</v>
      </c>
      <c r="K25" s="296">
        <v>2364.6168096750262</v>
      </c>
      <c r="L25" s="296">
        <v>2602.753467042849</v>
      </c>
      <c r="M25" s="296">
        <v>2451.26016910524</v>
      </c>
      <c r="N25" s="296">
        <v>2658.7559345674799</v>
      </c>
      <c r="O25" s="296">
        <v>2762.3284897416288</v>
      </c>
      <c r="P25" s="296">
        <v>2703.9718451869562</v>
      </c>
      <c r="Q25" s="296">
        <v>2913.9606418116032</v>
      </c>
      <c r="R25" s="296">
        <v>2821.3739694907522</v>
      </c>
      <c r="S25" s="296">
        <v>3074.6449343023669</v>
      </c>
      <c r="T25" s="296">
        <v>2758.7506927143659</v>
      </c>
      <c r="U25" s="296">
        <v>2679.6509670475161</v>
      </c>
      <c r="V25" s="296">
        <v>2775.8305981266999</v>
      </c>
      <c r="W25" s="296">
        <v>2786.5756754299059</v>
      </c>
      <c r="DA25" s="70" t="s">
        <v>1146</v>
      </c>
    </row>
    <row r="26" spans="1:105" ht="12" customHeight="1" x14ac:dyDescent="0.25">
      <c r="A26" s="46" t="s">
        <v>30</v>
      </c>
      <c r="B26" s="231">
        <v>68.589845100260106</v>
      </c>
      <c r="C26" s="231">
        <v>116.12832379856719</v>
      </c>
      <c r="D26" s="231">
        <v>110.1616569389366</v>
      </c>
      <c r="E26" s="231">
        <v>96.390877527063935</v>
      </c>
      <c r="F26" s="231">
        <v>51.204117007981623</v>
      </c>
      <c r="G26" s="231">
        <v>28.805396346211399</v>
      </c>
      <c r="H26" s="231">
        <v>33.761854976430641</v>
      </c>
      <c r="I26" s="231">
        <v>55.289289318839003</v>
      </c>
      <c r="J26" s="231">
        <v>67.51181865108137</v>
      </c>
      <c r="K26" s="231">
        <v>50.569365019719413</v>
      </c>
      <c r="L26" s="231">
        <v>103.2551549779773</v>
      </c>
      <c r="M26" s="231">
        <v>67.493742355441</v>
      </c>
      <c r="N26" s="231">
        <v>70.616564014963103</v>
      </c>
      <c r="O26" s="231">
        <v>83.492509130839565</v>
      </c>
      <c r="P26" s="231">
        <v>103.4574592262877</v>
      </c>
      <c r="Q26" s="231">
        <v>198.44679706230809</v>
      </c>
      <c r="R26" s="231">
        <v>165.81214986707991</v>
      </c>
      <c r="S26" s="231">
        <v>181.4007090493929</v>
      </c>
      <c r="T26" s="231">
        <v>71.926095905942475</v>
      </c>
      <c r="U26" s="231">
        <v>67.434527837303477</v>
      </c>
      <c r="V26" s="231">
        <v>100.2381663054197</v>
      </c>
      <c r="W26" s="231">
        <v>29.73335304159653</v>
      </c>
      <c r="DA26" s="73" t="s">
        <v>1147</v>
      </c>
    </row>
    <row r="27" spans="1:105" ht="12" customHeight="1" x14ac:dyDescent="0.25">
      <c r="A27" s="46" t="s">
        <v>32</v>
      </c>
      <c r="B27" s="231">
        <v>30.694953395084699</v>
      </c>
      <c r="C27" s="231">
        <v>6.4959437619342921</v>
      </c>
      <c r="D27" s="231">
        <v>0.86520410412796955</v>
      </c>
      <c r="E27" s="231">
        <v>176.40008355652779</v>
      </c>
      <c r="F27" s="231">
        <v>140.4022970591088</v>
      </c>
      <c r="G27" s="231">
        <v>140.02324895118329</v>
      </c>
      <c r="H27" s="231">
        <v>141.1105890002645</v>
      </c>
      <c r="I27" s="231">
        <v>138.3245275081411</v>
      </c>
      <c r="J27" s="231">
        <v>154.69100351842391</v>
      </c>
      <c r="K27" s="231">
        <v>111.8402293847107</v>
      </c>
      <c r="L27" s="231">
        <v>127.7791723495546</v>
      </c>
      <c r="M27" s="231">
        <v>113.3185051157765</v>
      </c>
      <c r="N27" s="231">
        <v>114.0248539234146</v>
      </c>
      <c r="O27" s="231">
        <v>119.5789196854744</v>
      </c>
      <c r="P27" s="231">
        <v>117.81642396845859</v>
      </c>
      <c r="Q27" s="231">
        <v>139.58897539256529</v>
      </c>
      <c r="R27" s="231">
        <v>166.13803602059619</v>
      </c>
      <c r="S27" s="231">
        <v>124.7243147827799</v>
      </c>
      <c r="T27" s="231">
        <v>111.2320595343076</v>
      </c>
      <c r="U27" s="231">
        <v>129.49863390479319</v>
      </c>
      <c r="V27" s="231">
        <v>111.4668193249409</v>
      </c>
      <c r="W27" s="231">
        <v>114.9836671133347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3.1586245797648198</v>
      </c>
      <c r="J28" s="231">
        <v>0</v>
      </c>
      <c r="K28" s="231">
        <v>0</v>
      </c>
      <c r="L28" s="231">
        <v>0</v>
      </c>
      <c r="M28" s="231">
        <v>0.69907124514577279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12.950981317247949</v>
      </c>
      <c r="F29" s="231">
        <v>12.245499897620331</v>
      </c>
      <c r="G29" s="231">
        <v>14.950431003650911</v>
      </c>
      <c r="H29" s="231">
        <v>11.96342064372662</v>
      </c>
      <c r="I29" s="231">
        <v>14.64467427933876</v>
      </c>
      <c r="J29" s="231">
        <v>25.96253931196933</v>
      </c>
      <c r="K29" s="231">
        <v>12.68825932489016</v>
      </c>
      <c r="L29" s="231">
        <v>15.965152319160619</v>
      </c>
      <c r="M29" s="231">
        <v>13.687198644563139</v>
      </c>
      <c r="N29" s="231">
        <v>13.968660376042481</v>
      </c>
      <c r="O29" s="231">
        <v>12.38525027135112</v>
      </c>
      <c r="P29" s="231">
        <v>10.09943296436113</v>
      </c>
      <c r="Q29" s="231">
        <v>6.0577049325833299</v>
      </c>
      <c r="R29" s="231">
        <v>10.530811374874981</v>
      </c>
      <c r="S29" s="231">
        <v>11.45999391769309</v>
      </c>
      <c r="T29" s="231">
        <v>10.539182716895059</v>
      </c>
      <c r="U29" s="231">
        <v>8.0393094179217552</v>
      </c>
      <c r="V29" s="231">
        <v>17.795570712276071</v>
      </c>
      <c r="W29" s="231">
        <v>21.513892598938771</v>
      </c>
      <c r="DA29" s="73" t="s">
        <v>1150</v>
      </c>
    </row>
    <row r="30" spans="1:105" ht="12" customHeight="1" x14ac:dyDescent="0.25">
      <c r="A30" s="46" t="s">
        <v>70</v>
      </c>
      <c r="B30" s="231">
        <v>62.00222705161363</v>
      </c>
      <c r="C30" s="231">
        <v>84.533943573736508</v>
      </c>
      <c r="D30" s="231">
        <v>95.206994762335881</v>
      </c>
      <c r="E30" s="231">
        <v>231.6810671096178</v>
      </c>
      <c r="F30" s="231">
        <v>209.18292513565621</v>
      </c>
      <c r="G30" s="231">
        <v>221.22184358380341</v>
      </c>
      <c r="H30" s="231">
        <v>199.5199400791754</v>
      </c>
      <c r="I30" s="231">
        <v>203.12474200886101</v>
      </c>
      <c r="J30" s="231">
        <v>227.45373835977219</v>
      </c>
      <c r="K30" s="231">
        <v>223.38580711895159</v>
      </c>
      <c r="L30" s="231">
        <v>226.90940288045721</v>
      </c>
      <c r="M30" s="231">
        <v>203.18694886681979</v>
      </c>
      <c r="N30" s="231">
        <v>219.3002328956548</v>
      </c>
      <c r="O30" s="231">
        <v>238.05317134670551</v>
      </c>
      <c r="P30" s="231">
        <v>238.94341937318359</v>
      </c>
      <c r="Q30" s="231">
        <v>267.34150028453342</v>
      </c>
      <c r="R30" s="231">
        <v>130.04400012826929</v>
      </c>
      <c r="S30" s="231">
        <v>146.67788018915371</v>
      </c>
      <c r="T30" s="231">
        <v>112.7067579313519</v>
      </c>
      <c r="U30" s="231">
        <v>100.39456614158421</v>
      </c>
      <c r="V30" s="231">
        <v>78.361876170617663</v>
      </c>
      <c r="W30" s="231">
        <v>92.093046362693471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2.284668595068847</v>
      </c>
      <c r="D31" s="231">
        <v>7.1727247928840461</v>
      </c>
      <c r="E31" s="231">
        <v>0</v>
      </c>
      <c r="F31" s="231">
        <v>1.5356937470362191</v>
      </c>
      <c r="G31" s="231">
        <v>2.3186127485749322</v>
      </c>
      <c r="H31" s="231">
        <v>0.77595926914574354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1.9435532769843999</v>
      </c>
      <c r="O31" s="231">
        <v>1.728647939253098</v>
      </c>
      <c r="P31" s="231">
        <v>2.0243920950049641</v>
      </c>
      <c r="Q31" s="231">
        <v>5.4576414898442458</v>
      </c>
      <c r="R31" s="231">
        <v>5.125895885750543</v>
      </c>
      <c r="S31" s="231">
        <v>5.3267618388285971</v>
      </c>
      <c r="T31" s="231">
        <v>5.2700806970948779</v>
      </c>
      <c r="U31" s="231">
        <v>4.5285973113941367</v>
      </c>
      <c r="V31" s="231">
        <v>4.5288205062336599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1184.4372265331369</v>
      </c>
      <c r="C32" s="231">
        <v>1087.5877819446421</v>
      </c>
      <c r="D32" s="231">
        <v>1125.632917084007</v>
      </c>
      <c r="E32" s="231">
        <v>927.74672469578366</v>
      </c>
      <c r="F32" s="231">
        <v>904.01409467438486</v>
      </c>
      <c r="G32" s="231">
        <v>975.79991105208171</v>
      </c>
      <c r="H32" s="231">
        <v>734.27202455601912</v>
      </c>
      <c r="I32" s="231">
        <v>983.38282320949543</v>
      </c>
      <c r="J32" s="231">
        <v>1111.8284252752139</v>
      </c>
      <c r="K32" s="231">
        <v>976.62388813504458</v>
      </c>
      <c r="L32" s="231">
        <v>1186.926155282629</v>
      </c>
      <c r="M32" s="231">
        <v>1000.451657128188</v>
      </c>
      <c r="N32" s="231">
        <v>1078.755017505342</v>
      </c>
      <c r="O32" s="231">
        <v>1081.385224065484</v>
      </c>
      <c r="P32" s="231">
        <v>1053.7596471820909</v>
      </c>
      <c r="Q32" s="231">
        <v>1048.084004301496</v>
      </c>
      <c r="R32" s="231">
        <v>1038.5363335805141</v>
      </c>
      <c r="S32" s="231">
        <v>1314.813049428974</v>
      </c>
      <c r="T32" s="231">
        <v>1091.4353939924829</v>
      </c>
      <c r="U32" s="231">
        <v>1045.3281819923291</v>
      </c>
      <c r="V32" s="231">
        <v>1203.5452471564649</v>
      </c>
      <c r="W32" s="231">
        <v>1217.0938559576559</v>
      </c>
      <c r="DA32" s="73" t="s">
        <v>1153</v>
      </c>
    </row>
    <row r="33" spans="1:105" ht="12" customHeight="1" x14ac:dyDescent="0.25">
      <c r="A33" s="46" t="s">
        <v>36</v>
      </c>
      <c r="B33" s="231">
        <v>36.489731200808833</v>
      </c>
      <c r="C33" s="231">
        <v>32.02867349989716</v>
      </c>
      <c r="D33" s="231">
        <v>30.7031086310514</v>
      </c>
      <c r="E33" s="231">
        <v>0</v>
      </c>
      <c r="F33" s="231">
        <v>0</v>
      </c>
      <c r="G33" s="231">
        <v>3.2858257673137221E-2</v>
      </c>
      <c r="H33" s="231">
        <v>3.2989977734478412E-2</v>
      </c>
      <c r="I33" s="231">
        <v>5.8216414585152449</v>
      </c>
      <c r="J33" s="231">
        <v>0</v>
      </c>
      <c r="K33" s="231">
        <v>0</v>
      </c>
      <c r="L33" s="231">
        <v>35.495419778463543</v>
      </c>
      <c r="M33" s="231">
        <v>63.201478142536331</v>
      </c>
      <c r="N33" s="231">
        <v>34.315013065494377</v>
      </c>
      <c r="O33" s="231">
        <v>36.976478447318129</v>
      </c>
      <c r="P33" s="231">
        <v>28.44961448557827</v>
      </c>
      <c r="Q33" s="231">
        <v>26.627223986248069</v>
      </c>
      <c r="R33" s="231">
        <v>19.732432167724141</v>
      </c>
      <c r="S33" s="231">
        <v>13.137312263762739</v>
      </c>
      <c r="T33" s="231">
        <v>22.275909527937891</v>
      </c>
      <c r="U33" s="231">
        <v>17.763850382695921</v>
      </c>
      <c r="V33" s="231">
        <v>16.518965033475681</v>
      </c>
      <c r="W33" s="231">
        <v>18.060736245265321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2.437955976757459</v>
      </c>
      <c r="F34" s="231">
        <v>3.2706682439998498</v>
      </c>
      <c r="G34" s="231">
        <v>7.0304715516933776</v>
      </c>
      <c r="H34" s="231">
        <v>6.426403633744572</v>
      </c>
      <c r="I34" s="231">
        <v>38.695175363983601</v>
      </c>
      <c r="J34" s="231">
        <v>41.812574492894527</v>
      </c>
      <c r="K34" s="231">
        <v>35.838441601331198</v>
      </c>
      <c r="L34" s="231">
        <v>72.213990208223933</v>
      </c>
      <c r="M34" s="231">
        <v>66.953553710219353</v>
      </c>
      <c r="N34" s="231">
        <v>80.039824567660375</v>
      </c>
      <c r="O34" s="231">
        <v>79.141543838550291</v>
      </c>
      <c r="P34" s="231">
        <v>80.798727979175041</v>
      </c>
      <c r="Q34" s="231">
        <v>92.946051587856701</v>
      </c>
      <c r="R34" s="231">
        <v>149.51242776968149</v>
      </c>
      <c r="S34" s="231">
        <v>117.0171155389102</v>
      </c>
      <c r="T34" s="231">
        <v>92.606055337915691</v>
      </c>
      <c r="U34" s="231">
        <v>90.412813787629716</v>
      </c>
      <c r="V34" s="231">
        <v>92.764508726113618</v>
      </c>
      <c r="W34" s="231">
        <v>111.1205427345339</v>
      </c>
      <c r="DA34" s="73" t="s">
        <v>1155</v>
      </c>
    </row>
    <row r="35" spans="1:105" ht="12" customHeight="1" x14ac:dyDescent="0.25">
      <c r="A35" s="46" t="s">
        <v>79</v>
      </c>
      <c r="B35" s="231">
        <v>103.31149151718461</v>
      </c>
      <c r="C35" s="231">
        <v>103.67373280163039</v>
      </c>
      <c r="D35" s="231">
        <v>102.0116052400282</v>
      </c>
      <c r="E35" s="231">
        <v>401.95362082143731</v>
      </c>
      <c r="F35" s="231">
        <v>384.01640250502089</v>
      </c>
      <c r="G35" s="231">
        <v>473.42436314490021</v>
      </c>
      <c r="H35" s="231">
        <v>899.43460598521472</v>
      </c>
      <c r="I35" s="231">
        <v>900.78107029118507</v>
      </c>
      <c r="J35" s="231">
        <v>936.47412149668014</v>
      </c>
      <c r="K35" s="231">
        <v>953.67081909037836</v>
      </c>
      <c r="L35" s="231">
        <v>834.2090192463836</v>
      </c>
      <c r="M35" s="231">
        <v>922.26801389654952</v>
      </c>
      <c r="N35" s="231">
        <v>1045.7922149419239</v>
      </c>
      <c r="O35" s="231">
        <v>1109.5867450166529</v>
      </c>
      <c r="P35" s="231">
        <v>1068.622727912815</v>
      </c>
      <c r="Q35" s="231">
        <v>1129.4107427741681</v>
      </c>
      <c r="R35" s="231">
        <v>1135.9418826962619</v>
      </c>
      <c r="S35" s="231">
        <v>1160.0877972928711</v>
      </c>
      <c r="T35" s="231">
        <v>1240.7591570704381</v>
      </c>
      <c r="U35" s="231">
        <v>1216.2504862718649</v>
      </c>
      <c r="V35" s="231">
        <v>1150.6106241911571</v>
      </c>
      <c r="W35" s="231">
        <v>1181.9765813758879</v>
      </c>
      <c r="DA35" s="73" t="s">
        <v>1156</v>
      </c>
    </row>
    <row r="36" spans="1:105" ht="12" customHeight="1" x14ac:dyDescent="0.25">
      <c r="A36" s="57" t="s">
        <v>1012</v>
      </c>
      <c r="B36" s="263">
        <v>556.51219064534462</v>
      </c>
      <c r="C36" s="263">
        <v>539.72779286909281</v>
      </c>
      <c r="D36" s="263">
        <v>554.0551488586633</v>
      </c>
      <c r="E36" s="263">
        <v>644.23243413655939</v>
      </c>
      <c r="F36" s="263">
        <v>597.6486263345779</v>
      </c>
      <c r="G36" s="263">
        <v>646.00326635723184</v>
      </c>
      <c r="H36" s="263">
        <v>642.55592978079824</v>
      </c>
      <c r="I36" s="263">
        <v>759.42786748574122</v>
      </c>
      <c r="J36" s="263">
        <v>837.95263231188198</v>
      </c>
      <c r="K36" s="263">
        <v>760.01898016455709</v>
      </c>
      <c r="L36" s="263">
        <v>864.36380408109176</v>
      </c>
      <c r="M36" s="263">
        <v>789.72089440861362</v>
      </c>
      <c r="N36" s="263">
        <v>853.67502343377396</v>
      </c>
      <c r="O36" s="263">
        <v>881.74875640793095</v>
      </c>
      <c r="P36" s="263">
        <v>865.13704967328079</v>
      </c>
      <c r="Q36" s="263">
        <v>929.52936121585185</v>
      </c>
      <c r="R36" s="263">
        <v>884.54057139545205</v>
      </c>
      <c r="S36" s="263">
        <v>1002.685411708761</v>
      </c>
      <c r="T36" s="263">
        <v>863.26503156295666</v>
      </c>
      <c r="U36" s="263">
        <v>832.52372976436675</v>
      </c>
      <c r="V36" s="263">
        <v>882.74610007301908</v>
      </c>
      <c r="W36" s="263">
        <v>887.57235142711329</v>
      </c>
      <c r="DA36" s="70" t="s">
        <v>1157</v>
      </c>
    </row>
    <row r="37" spans="1:105" ht="12" customHeight="1" x14ac:dyDescent="0.25">
      <c r="A37" s="60" t="s">
        <v>1014</v>
      </c>
      <c r="B37" s="264">
        <v>519.70065297781855</v>
      </c>
      <c r="C37" s="264">
        <v>500.34803628230247</v>
      </c>
      <c r="D37" s="264">
        <v>516.27407767112311</v>
      </c>
      <c r="E37" s="264">
        <v>610.85050439470331</v>
      </c>
      <c r="F37" s="264">
        <v>560.87636381023958</v>
      </c>
      <c r="G37" s="264">
        <v>608.20840316581894</v>
      </c>
      <c r="H37" s="264">
        <v>601.93918469757671</v>
      </c>
      <c r="I37" s="264">
        <v>728.79527615334928</v>
      </c>
      <c r="J37" s="264">
        <v>809.45989101411874</v>
      </c>
      <c r="K37" s="264">
        <v>737.92808896504971</v>
      </c>
      <c r="L37" s="264">
        <v>835.27634799681846</v>
      </c>
      <c r="M37" s="264">
        <v>760.08742246694442</v>
      </c>
      <c r="N37" s="264">
        <v>824.63462076305768</v>
      </c>
      <c r="O37" s="264">
        <v>851.24832726699765</v>
      </c>
      <c r="P37" s="264">
        <v>834.07453562117303</v>
      </c>
      <c r="Q37" s="264">
        <v>900.24447084149551</v>
      </c>
      <c r="R37" s="264">
        <v>855.45694169787623</v>
      </c>
      <c r="S37" s="264">
        <v>973.54042468998921</v>
      </c>
      <c r="T37" s="264">
        <v>831.97877664543751</v>
      </c>
      <c r="U37" s="264">
        <v>797.99649443582439</v>
      </c>
      <c r="V37" s="264">
        <v>855.23492230094746</v>
      </c>
      <c r="W37" s="264">
        <v>856.96688526535377</v>
      </c>
      <c r="DA37" s="72" t="s">
        <v>1158</v>
      </c>
    </row>
    <row r="38" spans="1:105" ht="12" customHeight="1" x14ac:dyDescent="0.25">
      <c r="A38" s="59" t="s">
        <v>30</v>
      </c>
      <c r="B38" s="232">
        <v>27.287836943915782</v>
      </c>
      <c r="C38" s="232">
        <v>45.383587367619711</v>
      </c>
      <c r="D38" s="232">
        <v>42.995187219694152</v>
      </c>
      <c r="E38" s="232">
        <v>46.657223925703143</v>
      </c>
      <c r="F38" s="232">
        <v>24.546250704500579</v>
      </c>
      <c r="G38" s="232">
        <v>14.202692662314499</v>
      </c>
      <c r="H38" s="232">
        <v>20.862289298845319</v>
      </c>
      <c r="I38" s="232">
        <v>32.177755181130543</v>
      </c>
      <c r="J38" s="232">
        <v>38.370842158750513</v>
      </c>
      <c r="K38" s="232">
        <v>29.70828613339231</v>
      </c>
      <c r="L38" s="232">
        <v>56.583758570673098</v>
      </c>
      <c r="M38" s="232">
        <v>40.13886354392573</v>
      </c>
      <c r="N38" s="232">
        <v>42.361572287913049</v>
      </c>
      <c r="O38" s="232">
        <v>50.499206998103617</v>
      </c>
      <c r="P38" s="232">
        <v>61.697286379455342</v>
      </c>
      <c r="Q38" s="232">
        <v>118.1150533957905</v>
      </c>
      <c r="R38" s="232">
        <v>106.0807340887358</v>
      </c>
      <c r="S38" s="232">
        <v>106.92019687475469</v>
      </c>
      <c r="T38" s="232">
        <v>46.809557812000563</v>
      </c>
      <c r="U38" s="232">
        <v>44.349637507820823</v>
      </c>
      <c r="V38" s="232">
        <v>61.647444406918112</v>
      </c>
      <c r="W38" s="232">
        <v>18.84797545490547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1.8201421181280271</v>
      </c>
      <c r="J39" s="297">
        <v>0</v>
      </c>
      <c r="K39" s="297">
        <v>0</v>
      </c>
      <c r="L39" s="297">
        <v>0</v>
      </c>
      <c r="M39" s="297">
        <v>0.41163809026695269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6.0911154058757244</v>
      </c>
      <c r="F40" s="297">
        <v>5.7038486541571087</v>
      </c>
      <c r="G40" s="297">
        <v>7.1624522097215619</v>
      </c>
      <c r="H40" s="297">
        <v>7.1829398022060307</v>
      </c>
      <c r="I40" s="297">
        <v>8.2814358560645704</v>
      </c>
      <c r="J40" s="297">
        <v>14.33771294569045</v>
      </c>
      <c r="K40" s="297">
        <v>7.2427473208911044</v>
      </c>
      <c r="L40" s="297">
        <v>8.5008882224515681</v>
      </c>
      <c r="M40" s="297">
        <v>7.9091046723581542</v>
      </c>
      <c r="N40" s="297">
        <v>8.1420063577833321</v>
      </c>
      <c r="O40" s="297">
        <v>7.2786866396880869</v>
      </c>
      <c r="P40" s="297">
        <v>5.8521093889629654</v>
      </c>
      <c r="Q40" s="297">
        <v>3.5033252743836369</v>
      </c>
      <c r="R40" s="297">
        <v>6.5462590934451432</v>
      </c>
      <c r="S40" s="297">
        <v>6.5795599047928448</v>
      </c>
      <c r="T40" s="297">
        <v>6.6644785555712316</v>
      </c>
      <c r="U40" s="297">
        <v>5.1373326490897364</v>
      </c>
      <c r="V40" s="297">
        <v>10.634206148445431</v>
      </c>
      <c r="W40" s="297">
        <v>13.251071776026389</v>
      </c>
      <c r="DA40" s="122" t="s">
        <v>1161</v>
      </c>
    </row>
    <row r="41" spans="1:105" ht="12" customHeight="1" x14ac:dyDescent="0.25">
      <c r="A41" s="59" t="s">
        <v>70</v>
      </c>
      <c r="B41" s="297">
        <v>24.72238576261153</v>
      </c>
      <c r="C41" s="297">
        <v>33.110488975621656</v>
      </c>
      <c r="D41" s="297">
        <v>37.241918211091317</v>
      </c>
      <c r="E41" s="297">
        <v>112.3950813997115</v>
      </c>
      <c r="F41" s="297">
        <v>100.5032987083941</v>
      </c>
      <c r="G41" s="297">
        <v>109.31975297304641</v>
      </c>
      <c r="H41" s="297">
        <v>123.5650842274971</v>
      </c>
      <c r="I41" s="297">
        <v>118.4817233753338</v>
      </c>
      <c r="J41" s="297">
        <v>129.56521003189519</v>
      </c>
      <c r="K41" s="297">
        <v>131.528381118363</v>
      </c>
      <c r="L41" s="297">
        <v>124.6253360821827</v>
      </c>
      <c r="M41" s="297">
        <v>121.1075370395413</v>
      </c>
      <c r="N41" s="297">
        <v>131.8494680401115</v>
      </c>
      <c r="O41" s="297">
        <v>144.30614247766491</v>
      </c>
      <c r="P41" s="297">
        <v>142.8147714264683</v>
      </c>
      <c r="Q41" s="297">
        <v>159.47820474660361</v>
      </c>
      <c r="R41" s="297">
        <v>83.384299831079915</v>
      </c>
      <c r="S41" s="297">
        <v>86.648130059327826</v>
      </c>
      <c r="T41" s="297">
        <v>73.51429698338265</v>
      </c>
      <c r="U41" s="297">
        <v>66.174666471335044</v>
      </c>
      <c r="V41" s="297">
        <v>48.301496909563191</v>
      </c>
      <c r="W41" s="297">
        <v>58.508836208840279</v>
      </c>
      <c r="DA41" s="122" t="s">
        <v>1162</v>
      </c>
    </row>
    <row r="42" spans="1:105" ht="12" customHeight="1" x14ac:dyDescent="0.25">
      <c r="A42" s="59" t="s">
        <v>162</v>
      </c>
      <c r="B42" s="297">
        <v>467.69043027129118</v>
      </c>
      <c r="C42" s="297">
        <v>421.85395993906121</v>
      </c>
      <c r="D42" s="297">
        <v>436.0369722403376</v>
      </c>
      <c r="E42" s="297">
        <v>445.70708366341302</v>
      </c>
      <c r="F42" s="297">
        <v>430.12296574318771</v>
      </c>
      <c r="G42" s="297">
        <v>477.52350532073638</v>
      </c>
      <c r="H42" s="297">
        <v>450.32887136902821</v>
      </c>
      <c r="I42" s="297">
        <v>568.03421962269238</v>
      </c>
      <c r="J42" s="297">
        <v>627.1861258777825</v>
      </c>
      <c r="K42" s="297">
        <v>569.44867439240329</v>
      </c>
      <c r="L42" s="297">
        <v>645.56636512151113</v>
      </c>
      <c r="M42" s="297">
        <v>590.52027912085236</v>
      </c>
      <c r="N42" s="297">
        <v>642.28157407724973</v>
      </c>
      <c r="O42" s="297">
        <v>649.16429115154097</v>
      </c>
      <c r="P42" s="297">
        <v>623.71036842628644</v>
      </c>
      <c r="Q42" s="297">
        <v>619.14788742471774</v>
      </c>
      <c r="R42" s="297">
        <v>659.44564868461543</v>
      </c>
      <c r="S42" s="297">
        <v>773.39253785111384</v>
      </c>
      <c r="T42" s="297">
        <v>704.99044329448304</v>
      </c>
      <c r="U42" s="297">
        <v>682.33485780757883</v>
      </c>
      <c r="V42" s="297">
        <v>734.65177483602076</v>
      </c>
      <c r="W42" s="297">
        <v>766.35900182558169</v>
      </c>
      <c r="DA42" s="122" t="s">
        <v>1163</v>
      </c>
    </row>
    <row r="43" spans="1:105" ht="12" customHeight="1" x14ac:dyDescent="0.25">
      <c r="A43" s="60" t="s">
        <v>1021</v>
      </c>
      <c r="B43" s="264">
        <v>36.811537667526053</v>
      </c>
      <c r="C43" s="264">
        <v>39.379756586790307</v>
      </c>
      <c r="D43" s="264">
        <v>37.781071187540157</v>
      </c>
      <c r="E43" s="264">
        <v>33.381929741856091</v>
      </c>
      <c r="F43" s="264">
        <v>36.772262524338281</v>
      </c>
      <c r="G43" s="264">
        <v>37.794863191412922</v>
      </c>
      <c r="H43" s="264">
        <v>40.616745083221581</v>
      </c>
      <c r="I43" s="264">
        <v>30.6325913323919</v>
      </c>
      <c r="J43" s="264">
        <v>28.492741297763189</v>
      </c>
      <c r="K43" s="264">
        <v>22.090891199507411</v>
      </c>
      <c r="L43" s="264">
        <v>29.087456084273281</v>
      </c>
      <c r="M43" s="264">
        <v>29.633471941669161</v>
      </c>
      <c r="N43" s="264">
        <v>29.040402670716261</v>
      </c>
      <c r="O43" s="264">
        <v>30.50042914093326</v>
      </c>
      <c r="P43" s="264">
        <v>31.06251405210778</v>
      </c>
      <c r="Q43" s="264">
        <v>29.284890374356319</v>
      </c>
      <c r="R43" s="264">
        <v>29.08362969757582</v>
      </c>
      <c r="S43" s="264">
        <v>29.144987018772149</v>
      </c>
      <c r="T43" s="264">
        <v>31.286254917519159</v>
      </c>
      <c r="U43" s="264">
        <v>34.527235328542361</v>
      </c>
      <c r="V43" s="264">
        <v>27.511177772071651</v>
      </c>
      <c r="W43" s="264">
        <v>30.60546616175958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136.34436622150122</v>
      </c>
      <c r="C44" s="263">
        <f t="shared" si="1"/>
        <v>135.59000358719371</v>
      </c>
      <c r="D44" s="263">
        <f t="shared" si="1"/>
        <v>137.50678991265804</v>
      </c>
      <c r="E44" s="263">
        <f t="shared" si="1"/>
        <v>155.80468188785585</v>
      </c>
      <c r="F44" s="263">
        <f t="shared" si="1"/>
        <v>147.41525891303331</v>
      </c>
      <c r="G44" s="263">
        <f t="shared" si="1"/>
        <v>157.97994893739545</v>
      </c>
      <c r="H44" s="263">
        <f t="shared" si="1"/>
        <v>160.85195290218292</v>
      </c>
      <c r="I44" s="263">
        <f t="shared" si="1"/>
        <v>177.84314710721625</v>
      </c>
      <c r="J44" s="263">
        <f t="shared" si="1"/>
        <v>192.63959401858489</v>
      </c>
      <c r="K44" s="263">
        <f t="shared" si="1"/>
        <v>172.45857531843873</v>
      </c>
      <c r="L44" s="263">
        <f t="shared" si="1"/>
        <v>198.30288371163718</v>
      </c>
      <c r="M44" s="263">
        <f t="shared" si="1"/>
        <v>183.7585878125862</v>
      </c>
      <c r="N44" s="263">
        <f t="shared" si="1"/>
        <v>196.68981380706924</v>
      </c>
      <c r="O44" s="263">
        <f t="shared" si="1"/>
        <v>204.35325266115453</v>
      </c>
      <c r="P44" s="263">
        <f t="shared" si="1"/>
        <v>200.55171455832408</v>
      </c>
      <c r="Q44" s="263">
        <f t="shared" si="1"/>
        <v>213.82090957158758</v>
      </c>
      <c r="R44" s="263">
        <f t="shared" si="1"/>
        <v>203.91147559599057</v>
      </c>
      <c r="S44" s="263">
        <f t="shared" si="1"/>
        <v>226.11142148901067</v>
      </c>
      <c r="T44" s="263">
        <f t="shared" si="1"/>
        <v>198.73558231738539</v>
      </c>
      <c r="U44" s="263">
        <f t="shared" si="1"/>
        <v>194.37203911858182</v>
      </c>
      <c r="V44" s="263">
        <f t="shared" si="1"/>
        <v>199.82049894719799</v>
      </c>
      <c r="W44" s="263">
        <f t="shared" si="1"/>
        <v>201.51550087684709</v>
      </c>
      <c r="DA44" s="70"/>
    </row>
    <row r="45" spans="1:105" ht="12" customHeight="1" x14ac:dyDescent="0.25">
      <c r="A45" s="60" t="s">
        <v>1024</v>
      </c>
      <c r="B45" s="264">
        <v>53.442362234760402</v>
      </c>
      <c r="C45" s="264">
        <v>49.033835274056017</v>
      </c>
      <c r="D45" s="264">
        <v>51.56332541724322</v>
      </c>
      <c r="E45" s="264">
        <v>61.034242536260038</v>
      </c>
      <c r="F45" s="264">
        <v>54.445065957630241</v>
      </c>
      <c r="G45" s="264">
        <v>60.338015792441887</v>
      </c>
      <c r="H45" s="264">
        <v>56.216051459355207</v>
      </c>
      <c r="I45" s="264">
        <v>77.930336519563582</v>
      </c>
      <c r="J45" s="264">
        <v>89.83894840855919</v>
      </c>
      <c r="K45" s="264">
        <v>84.062522823838734</v>
      </c>
      <c r="L45" s="264">
        <v>93.244023498935462</v>
      </c>
      <c r="M45" s="264">
        <v>82.494218423863657</v>
      </c>
      <c r="N45" s="264">
        <v>91.392854954232348</v>
      </c>
      <c r="O45" s="264">
        <v>93.61839344952287</v>
      </c>
      <c r="P45" s="264">
        <v>89.948673292865692</v>
      </c>
      <c r="Q45" s="264">
        <v>97.417388826906418</v>
      </c>
      <c r="R45" s="264">
        <v>94.775852325000074</v>
      </c>
      <c r="S45" s="264">
        <v>111.6084442617112</v>
      </c>
      <c r="T45" s="264">
        <v>92.049476656908908</v>
      </c>
      <c r="U45" s="264">
        <v>85.924340140516762</v>
      </c>
      <c r="V45" s="264">
        <v>98.040637859082565</v>
      </c>
      <c r="W45" s="264">
        <v>96.969930586094748</v>
      </c>
      <c r="DA45" s="72" t="s">
        <v>1165</v>
      </c>
    </row>
    <row r="46" spans="1:105" ht="12" customHeight="1" x14ac:dyDescent="0.25">
      <c r="A46" s="60" t="s">
        <v>1026</v>
      </c>
      <c r="B46" s="264">
        <v>29.546682444849381</v>
      </c>
      <c r="C46" s="264">
        <v>28.496656372358729</v>
      </c>
      <c r="D46" s="264">
        <v>29.272775905473878</v>
      </c>
      <c r="E46" s="264">
        <v>36.787252487847852</v>
      </c>
      <c r="F46" s="264">
        <v>33.929306643034309</v>
      </c>
      <c r="G46" s="264">
        <v>37.066619995685059</v>
      </c>
      <c r="H46" s="264">
        <v>40.322380856451979</v>
      </c>
      <c r="I46" s="264">
        <v>46.606035567479069</v>
      </c>
      <c r="J46" s="264">
        <v>51.03172954957698</v>
      </c>
      <c r="K46" s="264">
        <v>47.031560996096033</v>
      </c>
      <c r="L46" s="264">
        <v>51.768031903591783</v>
      </c>
      <c r="M46" s="264">
        <v>48.754872962447479</v>
      </c>
      <c r="N46" s="264">
        <v>52.881905177493849</v>
      </c>
      <c r="O46" s="264">
        <v>54.941934069390271</v>
      </c>
      <c r="P46" s="264">
        <v>53.78123687876267</v>
      </c>
      <c r="Q46" s="264">
        <v>57.957854780039511</v>
      </c>
      <c r="R46" s="264">
        <v>56.116331997630603</v>
      </c>
      <c r="S46" s="264">
        <v>61.153820008939547</v>
      </c>
      <c r="T46" s="264">
        <v>54.870772696253248</v>
      </c>
      <c r="U46" s="264">
        <v>53.297501476471062</v>
      </c>
      <c r="V46" s="264">
        <v>55.210487194568962</v>
      </c>
      <c r="W46" s="264">
        <v>55.424203749625967</v>
      </c>
      <c r="DA46" s="72" t="s">
        <v>1166</v>
      </c>
    </row>
    <row r="47" spans="1:105" ht="12" customHeight="1" x14ac:dyDescent="0.25">
      <c r="A47" s="64" t="s">
        <v>30</v>
      </c>
      <c r="B47" s="231">
        <v>1.364232661438705</v>
      </c>
      <c r="C47" s="231">
        <v>2.309759586314247</v>
      </c>
      <c r="D47" s="231">
        <v>2.1910842664045198</v>
      </c>
      <c r="E47" s="231">
        <v>1.9171873503277539</v>
      </c>
      <c r="F47" s="231">
        <v>1.0184354363289381</v>
      </c>
      <c r="G47" s="231">
        <v>0.57293120379185292</v>
      </c>
      <c r="H47" s="231">
        <v>0.67151376712219624</v>
      </c>
      <c r="I47" s="231">
        <v>1.099688360663877</v>
      </c>
      <c r="J47" s="231">
        <v>1.342791019607984</v>
      </c>
      <c r="K47" s="231">
        <v>1.005810398423769</v>
      </c>
      <c r="L47" s="231">
        <v>2.0537158915720859</v>
      </c>
      <c r="M47" s="231">
        <v>1.3424314871892371</v>
      </c>
      <c r="N47" s="231">
        <v>1.4045435286662351</v>
      </c>
      <c r="O47" s="231">
        <v>1.660642443138113</v>
      </c>
      <c r="P47" s="231">
        <v>2.057739665976146</v>
      </c>
      <c r="Q47" s="231">
        <v>3.947050787395241</v>
      </c>
      <c r="R47" s="231">
        <v>3.297956864917631</v>
      </c>
      <c r="S47" s="231">
        <v>3.6080089076098969</v>
      </c>
      <c r="T47" s="231">
        <v>1.4305897483983001</v>
      </c>
      <c r="U47" s="231">
        <v>1.3412537271351579</v>
      </c>
      <c r="V47" s="231">
        <v>1.9937088383373469</v>
      </c>
      <c r="W47" s="231">
        <v>0.59138800057269758</v>
      </c>
      <c r="DA47" s="73" t="s">
        <v>1167</v>
      </c>
    </row>
    <row r="48" spans="1:105" ht="12" customHeight="1" x14ac:dyDescent="0.25">
      <c r="A48" s="64" t="s">
        <v>32</v>
      </c>
      <c r="B48" s="231">
        <v>0.61051396021821058</v>
      </c>
      <c r="C48" s="231">
        <v>0.1292024881226356</v>
      </c>
      <c r="D48" s="231">
        <v>1.720866545094028E-2</v>
      </c>
      <c r="E48" s="231">
        <v>3.5085478778464152</v>
      </c>
      <c r="F48" s="231">
        <v>2.792562063802202</v>
      </c>
      <c r="G48" s="231">
        <v>2.785022903911512</v>
      </c>
      <c r="H48" s="231">
        <v>2.806649790615785</v>
      </c>
      <c r="I48" s="231">
        <v>2.751235813827011</v>
      </c>
      <c r="J48" s="231">
        <v>3.0767604026818729</v>
      </c>
      <c r="K48" s="231">
        <v>2.2244705986198618</v>
      </c>
      <c r="L48" s="231">
        <v>2.5414916758604371</v>
      </c>
      <c r="M48" s="231">
        <v>2.2538730857079168</v>
      </c>
      <c r="N48" s="231">
        <v>2.2679221641442311</v>
      </c>
      <c r="O48" s="231">
        <v>2.3783909646686352</v>
      </c>
      <c r="P48" s="231">
        <v>2.3433354222733409</v>
      </c>
      <c r="Q48" s="231">
        <v>2.77638532539242</v>
      </c>
      <c r="R48" s="231">
        <v>3.3044386485386301</v>
      </c>
      <c r="S48" s="231">
        <v>2.480731421007182</v>
      </c>
      <c r="T48" s="231">
        <v>2.21237427193463</v>
      </c>
      <c r="U48" s="231">
        <v>2.5756912809231971</v>
      </c>
      <c r="V48" s="231">
        <v>2.2170435779158022</v>
      </c>
      <c r="W48" s="231">
        <v>2.2869926878929769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6.282415145623256E-2</v>
      </c>
      <c r="J49" s="231">
        <v>0</v>
      </c>
      <c r="K49" s="231">
        <v>0</v>
      </c>
      <c r="L49" s="231">
        <v>0</v>
      </c>
      <c r="M49" s="231">
        <v>1.390432977223433E-2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0.25759136334024368</v>
      </c>
      <c r="F50" s="231">
        <v>0.2435595370066613</v>
      </c>
      <c r="G50" s="231">
        <v>0.29735985331287867</v>
      </c>
      <c r="H50" s="231">
        <v>0.23794906025586021</v>
      </c>
      <c r="I50" s="231">
        <v>0.29127843835777228</v>
      </c>
      <c r="J50" s="231">
        <v>0.51638757969932503</v>
      </c>
      <c r="K50" s="231">
        <v>0.25236589705833479</v>
      </c>
      <c r="L50" s="231">
        <v>0.31754237390106338</v>
      </c>
      <c r="M50" s="231">
        <v>0.2722345182033632</v>
      </c>
      <c r="N50" s="231">
        <v>0.27783271260762099</v>
      </c>
      <c r="O50" s="231">
        <v>0.2463391324994508</v>
      </c>
      <c r="P50" s="231">
        <v>0.2008748713727585</v>
      </c>
      <c r="Q50" s="231">
        <v>0.12048604148775351</v>
      </c>
      <c r="R50" s="231">
        <v>0.20945486621313569</v>
      </c>
      <c r="S50" s="231">
        <v>0.22793604475346069</v>
      </c>
      <c r="T50" s="231">
        <v>0.2096213698433331</v>
      </c>
      <c r="U50" s="231">
        <v>0.15989959544753449</v>
      </c>
      <c r="V50" s="231">
        <v>0.35394887915466339</v>
      </c>
      <c r="W50" s="231">
        <v>0.42790525208585711</v>
      </c>
      <c r="DA50" s="73" t="s">
        <v>1170</v>
      </c>
    </row>
    <row r="51" spans="1:105" ht="12" customHeight="1" x14ac:dyDescent="0.25">
      <c r="A51" s="64" t="s">
        <v>70</v>
      </c>
      <c r="B51" s="231">
        <v>1.2332067976259209</v>
      </c>
      <c r="C51" s="231">
        <v>1.6813562802909809</v>
      </c>
      <c r="D51" s="231">
        <v>1.8936402562558039</v>
      </c>
      <c r="E51" s="231">
        <v>4.6080710391736206</v>
      </c>
      <c r="F51" s="231">
        <v>4.1605893447959934</v>
      </c>
      <c r="G51" s="231">
        <v>4.4000400350745892</v>
      </c>
      <c r="H51" s="231">
        <v>3.9683952991355018</v>
      </c>
      <c r="I51" s="231">
        <v>4.0400937921603211</v>
      </c>
      <c r="J51" s="231">
        <v>4.5239906633869662</v>
      </c>
      <c r="K51" s="231">
        <v>4.4430806590692384</v>
      </c>
      <c r="L51" s="231">
        <v>4.5131639843271731</v>
      </c>
      <c r="M51" s="231">
        <v>4.0413310690089386</v>
      </c>
      <c r="N51" s="231">
        <v>4.3618197408093078</v>
      </c>
      <c r="O51" s="231">
        <v>4.734810394097372</v>
      </c>
      <c r="P51" s="231">
        <v>4.7525171760958953</v>
      </c>
      <c r="Q51" s="231">
        <v>5.3173469908419726</v>
      </c>
      <c r="R51" s="231">
        <v>2.5865384611934532</v>
      </c>
      <c r="S51" s="231">
        <v>2.917381641147311</v>
      </c>
      <c r="T51" s="231">
        <v>2.2417056068586021</v>
      </c>
      <c r="U51" s="231">
        <v>1.996819586939091</v>
      </c>
      <c r="V51" s="231">
        <v>1.5585956015399509</v>
      </c>
      <c r="W51" s="231">
        <v>1.831704701413577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4.5441413570773338E-2</v>
      </c>
      <c r="D52" s="231">
        <v>0.1426634718253138</v>
      </c>
      <c r="E52" s="231">
        <v>0</v>
      </c>
      <c r="F52" s="231">
        <v>3.0544515221044791E-2</v>
      </c>
      <c r="G52" s="231">
        <v>4.6116553204201619E-2</v>
      </c>
      <c r="H52" s="231">
        <v>1.5433610870054531E-2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3.8656726164530891E-2</v>
      </c>
      <c r="O52" s="231">
        <v>3.4382319648201758E-2</v>
      </c>
      <c r="P52" s="231">
        <v>4.0264587440417242E-2</v>
      </c>
      <c r="Q52" s="231">
        <v>0.10855094896314731</v>
      </c>
      <c r="R52" s="231">
        <v>0.10195262252383561</v>
      </c>
      <c r="S52" s="231">
        <v>0.1059477896416435</v>
      </c>
      <c r="T52" s="231">
        <v>0.1048204177292599</v>
      </c>
      <c r="U52" s="231">
        <v>9.0072522451052475E-2</v>
      </c>
      <c r="V52" s="231">
        <v>9.0076961733419905E-2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23.558122160772349</v>
      </c>
      <c r="C53" s="231">
        <v>21.63181404101072</v>
      </c>
      <c r="D53" s="231">
        <v>22.388521041735171</v>
      </c>
      <c r="E53" s="231">
        <v>18.45262052309214</v>
      </c>
      <c r="F53" s="231">
        <v>17.98058520985143</v>
      </c>
      <c r="G53" s="231">
        <v>19.40838483802299</v>
      </c>
      <c r="H53" s="231">
        <v>14.604463340248101</v>
      </c>
      <c r="I53" s="231">
        <v>19.55920682076464</v>
      </c>
      <c r="J53" s="231">
        <v>22.113953595598051</v>
      </c>
      <c r="K53" s="231">
        <v>19.424773509658159</v>
      </c>
      <c r="L53" s="231">
        <v>23.607626251167741</v>
      </c>
      <c r="M53" s="231">
        <v>19.898701110196491</v>
      </c>
      <c r="N53" s="231">
        <v>21.456132849118941</v>
      </c>
      <c r="O53" s="231">
        <v>21.508446915296378</v>
      </c>
      <c r="P53" s="231">
        <v>20.958981987648261</v>
      </c>
      <c r="Q53" s="231">
        <v>20.84609505254798</v>
      </c>
      <c r="R53" s="231">
        <v>20.656194576476249</v>
      </c>
      <c r="S53" s="231">
        <v>26.15126048316484</v>
      </c>
      <c r="T53" s="231">
        <v>21.708341958759149</v>
      </c>
      <c r="U53" s="231">
        <v>20.791282524574051</v>
      </c>
      <c r="V53" s="231">
        <v>23.93817529825478</v>
      </c>
      <c r="W53" s="231">
        <v>24.207653303586671</v>
      </c>
      <c r="DA53" s="73" t="s">
        <v>1173</v>
      </c>
    </row>
    <row r="54" spans="1:105" ht="12" customHeight="1" x14ac:dyDescent="0.25">
      <c r="A54" s="64" t="s">
        <v>36</v>
      </c>
      <c r="B54" s="231">
        <v>0.72577045535671603</v>
      </c>
      <c r="C54" s="231">
        <v>0.63704127669695421</v>
      </c>
      <c r="D54" s="231">
        <v>0.61067616555999626</v>
      </c>
      <c r="E54" s="231">
        <v>0</v>
      </c>
      <c r="F54" s="231">
        <v>0</v>
      </c>
      <c r="G54" s="231">
        <v>6.535414717752842E-4</v>
      </c>
      <c r="H54" s="231">
        <v>6.5616134662098023E-4</v>
      </c>
      <c r="I54" s="231">
        <v>0.1157908056109903</v>
      </c>
      <c r="J54" s="231">
        <v>0</v>
      </c>
      <c r="K54" s="231">
        <v>0</v>
      </c>
      <c r="L54" s="231">
        <v>0.70599388178343825</v>
      </c>
      <c r="M54" s="231">
        <v>1.257059563368595</v>
      </c>
      <c r="N54" s="231">
        <v>0.68251592539995121</v>
      </c>
      <c r="O54" s="231">
        <v>0.73545172071870502</v>
      </c>
      <c r="P54" s="231">
        <v>0.56585480299354662</v>
      </c>
      <c r="Q54" s="231">
        <v>0.52960797028168183</v>
      </c>
      <c r="R54" s="231">
        <v>0.39247250687742019</v>
      </c>
      <c r="S54" s="231">
        <v>0.26129743327961558</v>
      </c>
      <c r="T54" s="231">
        <v>0.4430615537452392</v>
      </c>
      <c r="U54" s="231">
        <v>0.35331797075150878</v>
      </c>
      <c r="V54" s="231">
        <v>0.32855755249031698</v>
      </c>
      <c r="W54" s="231">
        <v>0.35922294677010957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4.8490256331394067E-2</v>
      </c>
      <c r="F55" s="231">
        <v>6.5052668316611356E-2</v>
      </c>
      <c r="G55" s="231">
        <v>0.1398340950051131</v>
      </c>
      <c r="H55" s="231">
        <v>0.12781935459873889</v>
      </c>
      <c r="I55" s="231">
        <v>0.76963611733604231</v>
      </c>
      <c r="J55" s="231">
        <v>0.83164030620954554</v>
      </c>
      <c r="K55" s="231">
        <v>0.7128164890317602</v>
      </c>
      <c r="L55" s="231">
        <v>1.436315884820395</v>
      </c>
      <c r="M55" s="231">
        <v>1.3316872874892309</v>
      </c>
      <c r="N55" s="231">
        <v>1.5919695216021461</v>
      </c>
      <c r="O55" s="231">
        <v>1.574102971415283</v>
      </c>
      <c r="P55" s="231">
        <v>1.607063896277467</v>
      </c>
      <c r="Q55" s="231">
        <v>1.8486707346047071</v>
      </c>
      <c r="R55" s="231">
        <v>2.9737599925505762</v>
      </c>
      <c r="S55" s="231">
        <v>2.32743740319254</v>
      </c>
      <c r="T55" s="231">
        <v>1.8419083051480121</v>
      </c>
      <c r="U55" s="231">
        <v>1.79828534969519</v>
      </c>
      <c r="V55" s="231">
        <v>1.8450598983201389</v>
      </c>
      <c r="W55" s="231">
        <v>2.210156234259693</v>
      </c>
      <c r="DA55" s="73" t="s">
        <v>1175</v>
      </c>
    </row>
    <row r="56" spans="1:105" ht="12" customHeight="1" x14ac:dyDescent="0.25">
      <c r="A56" s="64" t="s">
        <v>79</v>
      </c>
      <c r="B56" s="231">
        <v>2.054836409437474</v>
      </c>
      <c r="C56" s="231">
        <v>2.062041286352418</v>
      </c>
      <c r="D56" s="231">
        <v>2.028982038242138</v>
      </c>
      <c r="E56" s="231">
        <v>7.9947440777362848</v>
      </c>
      <c r="F56" s="231">
        <v>7.6379778677114274</v>
      </c>
      <c r="G56" s="231">
        <v>9.4162769718901469</v>
      </c>
      <c r="H56" s="231">
        <v>17.889500472259119</v>
      </c>
      <c r="I56" s="231">
        <v>17.916281267302189</v>
      </c>
      <c r="J56" s="231">
        <v>18.62620598239323</v>
      </c>
      <c r="K56" s="231">
        <v>18.968243444234911</v>
      </c>
      <c r="L56" s="231">
        <v>16.592181960159429</v>
      </c>
      <c r="M56" s="231">
        <v>18.34365051151147</v>
      </c>
      <c r="N56" s="231">
        <v>20.800512008980881</v>
      </c>
      <c r="O56" s="231">
        <v>22.06936720790813</v>
      </c>
      <c r="P56" s="231">
        <v>21.254604468684839</v>
      </c>
      <c r="Q56" s="231">
        <v>22.463660928524611</v>
      </c>
      <c r="R56" s="231">
        <v>22.59356345833967</v>
      </c>
      <c r="S56" s="231">
        <v>23.073818885143059</v>
      </c>
      <c r="T56" s="231">
        <v>24.678349463836732</v>
      </c>
      <c r="U56" s="231">
        <v>24.190878918554279</v>
      </c>
      <c r="V56" s="231">
        <v>22.885320586822541</v>
      </c>
      <c r="W56" s="231">
        <v>23.509180623044379</v>
      </c>
      <c r="DA56" s="73" t="s">
        <v>1176</v>
      </c>
    </row>
    <row r="57" spans="1:105" ht="12" customHeight="1" x14ac:dyDescent="0.25">
      <c r="A57" s="60" t="s">
        <v>1038</v>
      </c>
      <c r="B57" s="264">
        <v>53.355321541891442</v>
      </c>
      <c r="C57" s="264">
        <v>58.059511940778968</v>
      </c>
      <c r="D57" s="264">
        <v>56.670688589940937</v>
      </c>
      <c r="E57" s="264">
        <v>57.983186863747953</v>
      </c>
      <c r="F57" s="264">
        <v>59.040886312368777</v>
      </c>
      <c r="G57" s="264">
        <v>60.575313149268503</v>
      </c>
      <c r="H57" s="264">
        <v>64.313520586375745</v>
      </c>
      <c r="I57" s="264">
        <v>53.306775020173603</v>
      </c>
      <c r="J57" s="264">
        <v>51.768916060448717</v>
      </c>
      <c r="K57" s="264">
        <v>41.364491498503959</v>
      </c>
      <c r="L57" s="264">
        <v>53.290828309109948</v>
      </c>
      <c r="M57" s="264">
        <v>52.509496426275071</v>
      </c>
      <c r="N57" s="264">
        <v>52.415053675343032</v>
      </c>
      <c r="O57" s="264">
        <v>55.792925142241387</v>
      </c>
      <c r="P57" s="264">
        <v>56.821804386695717</v>
      </c>
      <c r="Q57" s="264">
        <v>58.445665964641648</v>
      </c>
      <c r="R57" s="264">
        <v>53.019291273359897</v>
      </c>
      <c r="S57" s="264">
        <v>53.349157218359927</v>
      </c>
      <c r="T57" s="264">
        <v>51.815332964223238</v>
      </c>
      <c r="U57" s="264">
        <v>55.150197501594008</v>
      </c>
      <c r="V57" s="264">
        <v>46.569373893546462</v>
      </c>
      <c r="W57" s="264">
        <v>49.12136654112637</v>
      </c>
      <c r="DA57" s="72" t="s">
        <v>1177</v>
      </c>
    </row>
    <row r="58" spans="1:105" ht="12" customHeight="1" x14ac:dyDescent="0.25">
      <c r="A58" s="132" t="s">
        <v>1040</v>
      </c>
      <c r="B58" s="318">
        <v>557.85052549936222</v>
      </c>
      <c r="C58" s="318">
        <v>583.57878078577858</v>
      </c>
      <c r="D58" s="318">
        <v>598.47568411448231</v>
      </c>
      <c r="E58" s="318">
        <v>620.17353377616519</v>
      </c>
      <c r="F58" s="318">
        <v>629.72302107173812</v>
      </c>
      <c r="G58" s="318">
        <v>634.18943411395401</v>
      </c>
      <c r="H58" s="318">
        <v>641.73214104510589</v>
      </c>
      <c r="I58" s="318">
        <v>671.61226102004287</v>
      </c>
      <c r="J58" s="318">
        <v>668.91231968883005</v>
      </c>
      <c r="K58" s="318">
        <v>593.03921103157541</v>
      </c>
      <c r="L58" s="318">
        <v>665.51970846959705</v>
      </c>
      <c r="M58" s="318">
        <v>669.68164513969134</v>
      </c>
      <c r="N58" s="318">
        <v>671.91547596034081</v>
      </c>
      <c r="O58" s="318">
        <v>669.81055763249321</v>
      </c>
      <c r="P58" s="318">
        <v>689.6901526834223</v>
      </c>
      <c r="Q58" s="318">
        <v>698.15959009142682</v>
      </c>
      <c r="R58" s="318">
        <v>685.84724861604604</v>
      </c>
      <c r="S58" s="318">
        <v>728.58268313886845</v>
      </c>
      <c r="T58" s="318">
        <v>744.4410831461928</v>
      </c>
      <c r="U58" s="318">
        <v>752.55204893349776</v>
      </c>
      <c r="V58" s="318">
        <v>737.04296961706757</v>
      </c>
      <c r="W58" s="318">
        <v>780.22564150535391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1560.6450077786869</v>
      </c>
      <c r="C61" s="225">
        <v>1582.1835725003889</v>
      </c>
      <c r="D61" s="225">
        <v>1635.8228013241539</v>
      </c>
      <c r="E61" s="225">
        <v>1820.9548087936371</v>
      </c>
      <c r="F61" s="225">
        <v>1765.8090201331661</v>
      </c>
      <c r="G61" s="225">
        <v>1890.8925803717391</v>
      </c>
      <c r="H61" s="225">
        <v>1970.2299572344079</v>
      </c>
      <c r="I61" s="225">
        <v>2317.7454055767662</v>
      </c>
      <c r="J61" s="225">
        <v>2039.074766400722</v>
      </c>
      <c r="K61" s="225">
        <v>1893.150654270504</v>
      </c>
      <c r="L61" s="225">
        <v>1986.0415076169829</v>
      </c>
      <c r="M61" s="225">
        <v>2299.5483876517569</v>
      </c>
      <c r="N61" s="225">
        <v>2267.61538806511</v>
      </c>
      <c r="O61" s="225">
        <v>1982.386281254418</v>
      </c>
      <c r="P61" s="225">
        <v>1678.4104776685981</v>
      </c>
      <c r="Q61" s="225">
        <v>1601.398289842658</v>
      </c>
      <c r="R61" s="225">
        <v>1851.9604944308719</v>
      </c>
      <c r="S61" s="225">
        <v>1830.8014840064559</v>
      </c>
      <c r="T61" s="225">
        <v>2146.4586144972459</v>
      </c>
      <c r="U61" s="225">
        <v>1913.1875080082721</v>
      </c>
      <c r="V61" s="225">
        <v>2026.6616638955411</v>
      </c>
      <c r="W61" s="225">
        <v>2085.3236205378348</v>
      </c>
      <c r="DA61" s="89" t="s">
        <v>1179</v>
      </c>
    </row>
    <row r="62" spans="1:105" ht="12" customHeight="1" x14ac:dyDescent="0.25">
      <c r="A62" s="55" t="s">
        <v>92</v>
      </c>
      <c r="B62" s="261">
        <v>12.782411161376331</v>
      </c>
      <c r="C62" s="261">
        <v>13.29522679521885</v>
      </c>
      <c r="D62" s="261">
        <v>13.55014375383106</v>
      </c>
      <c r="E62" s="261">
        <v>13.389684325564261</v>
      </c>
      <c r="F62" s="261">
        <v>13.46488846777631</v>
      </c>
      <c r="G62" s="261">
        <v>14.164408223460111</v>
      </c>
      <c r="H62" s="261">
        <v>13.919831032123771</v>
      </c>
      <c r="I62" s="261">
        <v>15.098777550906011</v>
      </c>
      <c r="J62" s="261">
        <v>12.887786723614081</v>
      </c>
      <c r="K62" s="261">
        <v>11.361477747813581</v>
      </c>
      <c r="L62" s="261">
        <v>12.726959382593369</v>
      </c>
      <c r="M62" s="261">
        <v>14.696423925616999</v>
      </c>
      <c r="N62" s="261">
        <v>14.107803604178891</v>
      </c>
      <c r="O62" s="261">
        <v>12.40724213912655</v>
      </c>
      <c r="P62" s="261">
        <v>10.52149317118722</v>
      </c>
      <c r="Q62" s="261">
        <v>9.7835892702663401</v>
      </c>
      <c r="R62" s="261">
        <v>11.100383592217749</v>
      </c>
      <c r="S62" s="261">
        <v>10.853784514798351</v>
      </c>
      <c r="T62" s="261">
        <v>12.88449423532334</v>
      </c>
      <c r="U62" s="261">
        <v>11.79636448596932</v>
      </c>
      <c r="V62" s="261">
        <v>11.92588209482402</v>
      </c>
      <c r="W62" s="261">
        <v>12.390086629009231</v>
      </c>
      <c r="DA62" s="67" t="s">
        <v>1180</v>
      </c>
    </row>
    <row r="63" spans="1:105" ht="12" customHeight="1" x14ac:dyDescent="0.25">
      <c r="A63" s="202" t="s">
        <v>93</v>
      </c>
      <c r="B63" s="226">
        <v>26.98366165428201</v>
      </c>
      <c r="C63" s="226">
        <v>28.066215124040891</v>
      </c>
      <c r="D63" s="226">
        <v>28.60434465799883</v>
      </c>
      <c r="E63" s="226">
        <v>28.265614909211411</v>
      </c>
      <c r="F63" s="226">
        <v>28.424370804545308</v>
      </c>
      <c r="G63" s="226">
        <v>29.901056554170768</v>
      </c>
      <c r="H63" s="226">
        <v>29.384754262212269</v>
      </c>
      <c r="I63" s="226">
        <v>31.87350959715554</v>
      </c>
      <c r="J63" s="226">
        <v>27.206109397681551</v>
      </c>
      <c r="K63" s="226">
        <v>23.984072141726141</v>
      </c>
      <c r="L63" s="226">
        <v>26.86660298530969</v>
      </c>
      <c r="M63" s="226">
        <v>31.024141355663019</v>
      </c>
      <c r="N63" s="226">
        <v>29.78156423965585</v>
      </c>
      <c r="O63" s="226">
        <v>26.191680092137819</v>
      </c>
      <c r="P63" s="226">
        <v>22.210865246380099</v>
      </c>
      <c r="Q63" s="226">
        <v>20.653150591105309</v>
      </c>
      <c r="R63" s="226">
        <v>23.777894566347602</v>
      </c>
      <c r="S63" s="226">
        <v>23.19902259760579</v>
      </c>
      <c r="T63" s="226">
        <v>27.50119279890707</v>
      </c>
      <c r="U63" s="226">
        <v>25.190201488231811</v>
      </c>
      <c r="V63" s="226">
        <v>25.49327071514459</v>
      </c>
      <c r="W63" s="226">
        <v>26.553204829477419</v>
      </c>
      <c r="DA63" s="174" t="s">
        <v>1181</v>
      </c>
    </row>
    <row r="64" spans="1:105" ht="12" customHeight="1" x14ac:dyDescent="0.25">
      <c r="A64" s="202" t="s">
        <v>94</v>
      </c>
      <c r="B64" s="226">
        <v>160.63687053488709</v>
      </c>
      <c r="C64" s="226">
        <v>167.0814370209612</v>
      </c>
      <c r="D64" s="226">
        <v>170.2849846115339</v>
      </c>
      <c r="E64" s="226">
        <v>168.2684870916857</v>
      </c>
      <c r="F64" s="226">
        <v>169.21357936760219</v>
      </c>
      <c r="G64" s="226">
        <v>178.00446107307491</v>
      </c>
      <c r="H64" s="226">
        <v>174.9308535881899</v>
      </c>
      <c r="I64" s="226">
        <v>189.74670303273149</v>
      </c>
      <c r="J64" s="226">
        <v>161.96112777673471</v>
      </c>
      <c r="K64" s="226">
        <v>142.77996592499039</v>
      </c>
      <c r="L64" s="226">
        <v>159.94000668840059</v>
      </c>
      <c r="M64" s="226">
        <v>184.39757800965819</v>
      </c>
      <c r="N64" s="226">
        <v>177.29310945213581</v>
      </c>
      <c r="O64" s="226">
        <v>155.922112349206</v>
      </c>
      <c r="P64" s="226">
        <v>132.2238594139946</v>
      </c>
      <c r="Q64" s="226">
        <v>122.9506032260241</v>
      </c>
      <c r="R64" s="226">
        <v>139.24738186442829</v>
      </c>
      <c r="S64" s="226">
        <v>135.94090871396989</v>
      </c>
      <c r="T64" s="226">
        <v>161.1548968944615</v>
      </c>
      <c r="U64" s="226">
        <v>147.3688318793256</v>
      </c>
      <c r="V64" s="226">
        <v>148.83077608986</v>
      </c>
      <c r="W64" s="226">
        <v>154.48130528459191</v>
      </c>
      <c r="DA64" s="174" t="s">
        <v>1182</v>
      </c>
    </row>
    <row r="65" spans="1:105" ht="12" customHeight="1" x14ac:dyDescent="0.25">
      <c r="A65" s="202" t="s">
        <v>95</v>
      </c>
      <c r="B65" s="226">
        <v>190.1087179735668</v>
      </c>
      <c r="C65" s="226">
        <v>197.73566108123191</v>
      </c>
      <c r="D65" s="226">
        <v>201.5269595756757</v>
      </c>
      <c r="E65" s="226">
        <v>199.1404977564263</v>
      </c>
      <c r="F65" s="226">
        <v>200.25898494023991</v>
      </c>
      <c r="G65" s="226">
        <v>210.66271881104981</v>
      </c>
      <c r="H65" s="226">
        <v>207.02520037235149</v>
      </c>
      <c r="I65" s="226">
        <v>224.55929534203329</v>
      </c>
      <c r="J65" s="226">
        <v>191.6759350494259</v>
      </c>
      <c r="K65" s="226">
        <v>168.9756292184141</v>
      </c>
      <c r="L65" s="226">
        <v>189.284001381314</v>
      </c>
      <c r="M65" s="226">
        <v>218.5752184014606</v>
      </c>
      <c r="N65" s="226">
        <v>209.8208563903313</v>
      </c>
      <c r="O65" s="226">
        <v>184.52894895011241</v>
      </c>
      <c r="P65" s="226">
        <v>156.48280693598551</v>
      </c>
      <c r="Q65" s="226">
        <v>145.50819793454431</v>
      </c>
      <c r="R65" s="226">
        <v>167.52304079537859</v>
      </c>
      <c r="S65" s="226">
        <v>163.44469852818389</v>
      </c>
      <c r="T65" s="226">
        <v>193.75489408104289</v>
      </c>
      <c r="U65" s="226">
        <v>177.47320477773781</v>
      </c>
      <c r="V65" s="226">
        <v>179.6084265620832</v>
      </c>
      <c r="W65" s="226">
        <v>187.07600891595121</v>
      </c>
      <c r="DA65" s="174" t="s">
        <v>1183</v>
      </c>
    </row>
    <row r="66" spans="1:105" ht="12" customHeight="1" x14ac:dyDescent="0.25">
      <c r="A66" s="56" t="s">
        <v>96</v>
      </c>
      <c r="B66" s="262">
        <v>59.820703650436229</v>
      </c>
      <c r="C66" s="262">
        <v>61.475400236889023</v>
      </c>
      <c r="D66" s="262">
        <v>63.285194919428221</v>
      </c>
      <c r="E66" s="262">
        <v>66.868765922098049</v>
      </c>
      <c r="F66" s="262">
        <v>65.388510441200054</v>
      </c>
      <c r="G66" s="262">
        <v>69.326358390047147</v>
      </c>
      <c r="H66" s="262">
        <v>68.725832482906299</v>
      </c>
      <c r="I66" s="262">
        <v>80.478676883462981</v>
      </c>
      <c r="J66" s="262">
        <v>71.0022399920841</v>
      </c>
      <c r="K66" s="262">
        <v>65.171652472637547</v>
      </c>
      <c r="L66" s="262">
        <v>69.963689175764415</v>
      </c>
      <c r="M66" s="262">
        <v>79.542529450981021</v>
      </c>
      <c r="N66" s="262">
        <v>78.063899508893627</v>
      </c>
      <c r="O66" s="262">
        <v>68.135626593577911</v>
      </c>
      <c r="P66" s="262">
        <v>57.654300863262037</v>
      </c>
      <c r="Q66" s="262">
        <v>54.844266531346967</v>
      </c>
      <c r="R66" s="262">
        <v>63.178559293604138</v>
      </c>
      <c r="S66" s="262">
        <v>63.471631525289958</v>
      </c>
      <c r="T66" s="262">
        <v>73.085806168324382</v>
      </c>
      <c r="U66" s="262">
        <v>65.213306669757429</v>
      </c>
      <c r="V66" s="262">
        <v>70.069143201264438</v>
      </c>
      <c r="W66" s="262">
        <v>71.712355706297515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0.50533060801233165</v>
      </c>
      <c r="F67" s="228">
        <v>0.45233866553184499</v>
      </c>
      <c r="G67" s="228">
        <v>0.56102754570011626</v>
      </c>
      <c r="H67" s="228">
        <v>0.55701744441862988</v>
      </c>
      <c r="I67" s="228">
        <v>0.73622686823710692</v>
      </c>
      <c r="J67" s="228">
        <v>1.071682679249238</v>
      </c>
      <c r="K67" s="228">
        <v>0.577160583095503</v>
      </c>
      <c r="L67" s="228">
        <v>0.61376344655757831</v>
      </c>
      <c r="M67" s="228">
        <v>0.68556365634006056</v>
      </c>
      <c r="N67" s="228">
        <v>0.65877298567909803</v>
      </c>
      <c r="O67" s="228">
        <v>0.50296855622249692</v>
      </c>
      <c r="P67" s="228">
        <v>0.34989148127556369</v>
      </c>
      <c r="Q67" s="228">
        <v>0.2046205023990996</v>
      </c>
      <c r="R67" s="228">
        <v>0.42148477480414398</v>
      </c>
      <c r="S67" s="228">
        <v>0.38011354666446762</v>
      </c>
      <c r="T67" s="228">
        <v>0.45929430613566952</v>
      </c>
      <c r="U67" s="228">
        <v>0.31311722733312991</v>
      </c>
      <c r="V67" s="228">
        <v>0.70461931986504489</v>
      </c>
      <c r="W67" s="228">
        <v>0.84472826995821171</v>
      </c>
      <c r="DA67" s="69" t="s">
        <v>1185</v>
      </c>
    </row>
    <row r="68" spans="1:105" ht="12" customHeight="1" x14ac:dyDescent="0.25">
      <c r="A68" s="37" t="s">
        <v>162</v>
      </c>
      <c r="B68" s="228">
        <v>33.418839905016974</v>
      </c>
      <c r="C68" s="228">
        <v>31.737816345051389</v>
      </c>
      <c r="D68" s="228">
        <v>33.847808553297327</v>
      </c>
      <c r="E68" s="228">
        <v>37.883846642079369</v>
      </c>
      <c r="F68" s="228">
        <v>34.947338592849228</v>
      </c>
      <c r="G68" s="228">
        <v>38.321540471292607</v>
      </c>
      <c r="H68" s="228">
        <v>35.77849909042984</v>
      </c>
      <c r="I68" s="228">
        <v>51.737599757661847</v>
      </c>
      <c r="J68" s="228">
        <v>48.029551384782167</v>
      </c>
      <c r="K68" s="228">
        <v>46.491512229831727</v>
      </c>
      <c r="L68" s="228">
        <v>47.753297503287158</v>
      </c>
      <c r="M68" s="228">
        <v>52.442216192128981</v>
      </c>
      <c r="N68" s="228">
        <v>53.242147553578583</v>
      </c>
      <c r="O68" s="228">
        <v>45.958748316782177</v>
      </c>
      <c r="P68" s="228">
        <v>38.205831350494158</v>
      </c>
      <c r="Q68" s="228">
        <v>37.050053279601862</v>
      </c>
      <c r="R68" s="228">
        <v>43.500421503102793</v>
      </c>
      <c r="S68" s="228">
        <v>45.776463365450972</v>
      </c>
      <c r="T68" s="228">
        <v>49.777590833853999</v>
      </c>
      <c r="U68" s="228">
        <v>42.608141381188616</v>
      </c>
      <c r="V68" s="228">
        <v>49.871997255758018</v>
      </c>
      <c r="W68" s="228">
        <v>50.052300401025363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4.6627251547543009E-3</v>
      </c>
      <c r="V69" s="228">
        <v>6.7554681259371252E-2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0.67604832828563044</v>
      </c>
      <c r="U70" s="228">
        <v>0.64652226686752678</v>
      </c>
      <c r="V70" s="228">
        <v>0.67925079361303675</v>
      </c>
      <c r="W70" s="228">
        <v>0.75174285573050903</v>
      </c>
      <c r="DA70" s="69" t="s">
        <v>1188</v>
      </c>
    </row>
    <row r="71" spans="1:105" ht="12" customHeight="1" x14ac:dyDescent="0.25">
      <c r="A71" s="37" t="s">
        <v>38</v>
      </c>
      <c r="B71" s="228">
        <v>26.40186374541927</v>
      </c>
      <c r="C71" s="228">
        <v>29.73758389183763</v>
      </c>
      <c r="D71" s="228">
        <v>29.43738636613088</v>
      </c>
      <c r="E71" s="228">
        <v>28.47958867200634</v>
      </c>
      <c r="F71" s="228">
        <v>29.988833182818979</v>
      </c>
      <c r="G71" s="228">
        <v>30.443790373054419</v>
      </c>
      <c r="H71" s="228">
        <v>32.390315948057832</v>
      </c>
      <c r="I71" s="228">
        <v>28.004850257564019</v>
      </c>
      <c r="J71" s="228">
        <v>21.90100592805269</v>
      </c>
      <c r="K71" s="228">
        <v>18.102979659710311</v>
      </c>
      <c r="L71" s="228">
        <v>21.59662822591967</v>
      </c>
      <c r="M71" s="228">
        <v>26.414749602511979</v>
      </c>
      <c r="N71" s="228">
        <v>24.162978969635951</v>
      </c>
      <c r="O71" s="228">
        <v>21.673909720573231</v>
      </c>
      <c r="P71" s="228">
        <v>19.098578031492309</v>
      </c>
      <c r="Q71" s="228">
        <v>17.589592749346011</v>
      </c>
      <c r="R71" s="228">
        <v>19.256653015697211</v>
      </c>
      <c r="S71" s="228">
        <v>17.315054613174532</v>
      </c>
      <c r="T71" s="228">
        <v>22.172872700049091</v>
      </c>
      <c r="U71" s="228">
        <v>21.640863069213399</v>
      </c>
      <c r="V71" s="228">
        <v>18.745721150768961</v>
      </c>
      <c r="W71" s="228">
        <v>20.06358417958343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732.2977887388729</v>
      </c>
      <c r="C72" s="263">
        <f t="shared" si="2"/>
        <v>731.1139123354958</v>
      </c>
      <c r="D72" s="263">
        <f t="shared" si="2"/>
        <v>761.61126301900413</v>
      </c>
      <c r="E72" s="263">
        <f t="shared" si="2"/>
        <v>914.31924517004893</v>
      </c>
      <c r="F72" s="263">
        <f t="shared" si="2"/>
        <v>871.78632227645346</v>
      </c>
      <c r="G72" s="263">
        <f t="shared" si="2"/>
        <v>943.91001098129141</v>
      </c>
      <c r="H72" s="263">
        <f t="shared" si="2"/>
        <v>1031.8452696238285</v>
      </c>
      <c r="I72" s="263">
        <f t="shared" si="2"/>
        <v>1243.6211274388941</v>
      </c>
      <c r="J72" s="263">
        <f t="shared" si="2"/>
        <v>1102.7049302792589</v>
      </c>
      <c r="K72" s="263">
        <f t="shared" si="2"/>
        <v>1045.0910170019611</v>
      </c>
      <c r="L72" s="263">
        <f t="shared" si="2"/>
        <v>1063.9998867332918</v>
      </c>
      <c r="M72" s="263">
        <f t="shared" si="2"/>
        <v>1243.6302389643633</v>
      </c>
      <c r="N72" s="263">
        <f t="shared" si="2"/>
        <v>1238.7847977797592</v>
      </c>
      <c r="O72" s="263">
        <f t="shared" si="2"/>
        <v>1082.2236380020731</v>
      </c>
      <c r="P72" s="263">
        <f t="shared" si="2"/>
        <v>915.25053904172614</v>
      </c>
      <c r="Q72" s="263">
        <f t="shared" si="2"/>
        <v>880.9148704059171</v>
      </c>
      <c r="R72" s="263">
        <f t="shared" si="2"/>
        <v>1025.4257725753357</v>
      </c>
      <c r="S72" s="263">
        <f t="shared" si="2"/>
        <v>1010.0164322893058</v>
      </c>
      <c r="T72" s="263">
        <f t="shared" si="2"/>
        <v>1191.3063166850113</v>
      </c>
      <c r="U72" s="263">
        <f t="shared" si="2"/>
        <v>1053.3967376640539</v>
      </c>
      <c r="V72" s="263">
        <f t="shared" si="2"/>
        <v>1124.2026500188001</v>
      </c>
      <c r="W72" s="263">
        <f t="shared" si="2"/>
        <v>1155.0951262930716</v>
      </c>
      <c r="DA72" s="70"/>
    </row>
    <row r="73" spans="1:105" ht="12" customHeight="1" x14ac:dyDescent="0.25">
      <c r="A73" s="60" t="s">
        <v>1054</v>
      </c>
      <c r="B73" s="264">
        <v>731.58825090504115</v>
      </c>
      <c r="C73" s="264">
        <v>730.37590865986022</v>
      </c>
      <c r="D73" s="264">
        <v>760.85910917840067</v>
      </c>
      <c r="E73" s="264">
        <v>913.57599825895295</v>
      </c>
      <c r="F73" s="264">
        <v>871.03890086467163</v>
      </c>
      <c r="G73" s="264">
        <v>943.12375998361188</v>
      </c>
      <c r="H73" s="264">
        <v>1031.072594841806</v>
      </c>
      <c r="I73" s="264">
        <v>1242.7830106093129</v>
      </c>
      <c r="J73" s="264">
        <v>1101.989543161812</v>
      </c>
      <c r="K73" s="264">
        <v>1044.4603536467821</v>
      </c>
      <c r="L73" s="264">
        <v>1063.2934269677919</v>
      </c>
      <c r="M73" s="264">
        <v>1242.8144563498311</v>
      </c>
      <c r="N73" s="264">
        <v>1238.001688843342</v>
      </c>
      <c r="O73" s="264">
        <v>1081.534925395345</v>
      </c>
      <c r="P73" s="264">
        <v>914.66650232290135</v>
      </c>
      <c r="Q73" s="264">
        <v>880.37179393542306</v>
      </c>
      <c r="R73" s="264">
        <v>1024.8005306782261</v>
      </c>
      <c r="S73" s="264">
        <v>1009.406411883187</v>
      </c>
      <c r="T73" s="264">
        <v>1190.58317032273</v>
      </c>
      <c r="U73" s="264">
        <v>1052.7343590281689</v>
      </c>
      <c r="V73" s="264">
        <v>1123.532302150069</v>
      </c>
      <c r="W73" s="264">
        <v>1154.3969073605419</v>
      </c>
      <c r="DA73" s="72" t="s">
        <v>1190</v>
      </c>
    </row>
    <row r="74" spans="1:105" ht="12" customHeight="1" x14ac:dyDescent="0.25">
      <c r="A74" s="64" t="s">
        <v>30</v>
      </c>
      <c r="B74" s="231">
        <v>33.74231220304582</v>
      </c>
      <c r="C74" s="231">
        <v>59.132825405877341</v>
      </c>
      <c r="D74" s="231">
        <v>56.889142982884081</v>
      </c>
      <c r="E74" s="231">
        <v>47.45039860658526</v>
      </c>
      <c r="F74" s="231">
        <v>26.05381792242698</v>
      </c>
      <c r="G74" s="231">
        <v>14.5200456076471</v>
      </c>
      <c r="H74" s="231">
        <v>17.052897829058409</v>
      </c>
      <c r="I74" s="231">
        <v>29.14891094161975</v>
      </c>
      <c r="J74" s="231">
        <v>28.83209611891543</v>
      </c>
      <c r="K74" s="231">
        <v>22.196825639005841</v>
      </c>
      <c r="L74" s="231">
        <v>41.972287791275519</v>
      </c>
      <c r="M74" s="231">
        <v>34.051347938651027</v>
      </c>
      <c r="N74" s="231">
        <v>32.639969334455223</v>
      </c>
      <c r="O74" s="231">
        <v>32.485972214400519</v>
      </c>
      <c r="P74" s="231">
        <v>34.781575050308163</v>
      </c>
      <c r="Q74" s="231">
        <v>59.594301930716092</v>
      </c>
      <c r="R74" s="231">
        <v>60.269612890491302</v>
      </c>
      <c r="S74" s="231">
        <v>58.879627388098079</v>
      </c>
      <c r="T74" s="231">
        <v>30.905535757812618</v>
      </c>
      <c r="U74" s="231">
        <v>26.54040054606298</v>
      </c>
      <c r="V74" s="231">
        <v>40.692884311009173</v>
      </c>
      <c r="W74" s="231">
        <v>12.26842168473264</v>
      </c>
      <c r="DA74" s="73" t="s">
        <v>1191</v>
      </c>
    </row>
    <row r="75" spans="1:105" ht="12" customHeight="1" x14ac:dyDescent="0.25">
      <c r="A75" s="64" t="s">
        <v>32</v>
      </c>
      <c r="B75" s="231">
        <v>15.10017552891312</v>
      </c>
      <c r="C75" s="231">
        <v>3.307750389880316</v>
      </c>
      <c r="D75" s="231">
        <v>0.4468044631572452</v>
      </c>
      <c r="E75" s="231">
        <v>86.836581362609266</v>
      </c>
      <c r="F75" s="231">
        <v>71.43987822108754</v>
      </c>
      <c r="G75" s="231">
        <v>70.5820512401841</v>
      </c>
      <c r="H75" s="231">
        <v>71.274059393349305</v>
      </c>
      <c r="I75" s="231">
        <v>72.925685662640433</v>
      </c>
      <c r="J75" s="231">
        <v>66.063482976595012</v>
      </c>
      <c r="K75" s="231">
        <v>49.090948049491942</v>
      </c>
      <c r="L75" s="231">
        <v>51.941079326551623</v>
      </c>
      <c r="M75" s="231">
        <v>57.170453303128284</v>
      </c>
      <c r="N75" s="231">
        <v>52.703891605903877</v>
      </c>
      <c r="O75" s="231">
        <v>46.526778303462052</v>
      </c>
      <c r="P75" s="231">
        <v>39.608944807496677</v>
      </c>
      <c r="Q75" s="231">
        <v>41.919081934751183</v>
      </c>
      <c r="R75" s="231">
        <v>60.388066407525791</v>
      </c>
      <c r="S75" s="231">
        <v>40.584266203104768</v>
      </c>
      <c r="T75" s="231">
        <v>47.794703021948209</v>
      </c>
      <c r="U75" s="231">
        <v>50.967148791986219</v>
      </c>
      <c r="V75" s="231">
        <v>45.251290506306219</v>
      </c>
      <c r="W75" s="231">
        <v>47.443963451744303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1.6652495936894629</v>
      </c>
      <c r="J76" s="231">
        <v>0</v>
      </c>
      <c r="K76" s="231">
        <v>0</v>
      </c>
      <c r="L76" s="231">
        <v>0</v>
      </c>
      <c r="M76" s="231">
        <v>0.35268926231715669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6.3753878127866521</v>
      </c>
      <c r="F77" s="231">
        <v>6.2307885253048374</v>
      </c>
      <c r="G77" s="231">
        <v>7.5361205733086116</v>
      </c>
      <c r="H77" s="231">
        <v>6.0426475401289261</v>
      </c>
      <c r="I77" s="231">
        <v>7.7207775971904757</v>
      </c>
      <c r="J77" s="231">
        <v>11.08775387614048</v>
      </c>
      <c r="K77" s="231">
        <v>5.5693616043478569</v>
      </c>
      <c r="L77" s="231">
        <v>6.4896902039833284</v>
      </c>
      <c r="M77" s="231">
        <v>6.905344808071388</v>
      </c>
      <c r="N77" s="231">
        <v>6.4565113394760587</v>
      </c>
      <c r="O77" s="231">
        <v>4.8189580163772368</v>
      </c>
      <c r="P77" s="231">
        <v>3.3953490472558139</v>
      </c>
      <c r="Q77" s="231">
        <v>1.819151037475355</v>
      </c>
      <c r="R77" s="231">
        <v>3.8277528244780812</v>
      </c>
      <c r="S77" s="231">
        <v>3.7289877651493151</v>
      </c>
      <c r="T77" s="231">
        <v>4.5285245113409589</v>
      </c>
      <c r="U77" s="231">
        <v>3.16405406708208</v>
      </c>
      <c r="V77" s="231">
        <v>7.2243250942618236</v>
      </c>
      <c r="W77" s="231">
        <v>8.8769506121485602</v>
      </c>
      <c r="DA77" s="73" t="s">
        <v>1194</v>
      </c>
    </row>
    <row r="78" spans="1:105" ht="12" customHeight="1" x14ac:dyDescent="0.25">
      <c r="A78" s="64" t="s">
        <v>70</v>
      </c>
      <c r="B78" s="231">
        <v>30.501577885204281</v>
      </c>
      <c r="C78" s="231">
        <v>43.044890020859143</v>
      </c>
      <c r="D78" s="231">
        <v>49.166329633254207</v>
      </c>
      <c r="E78" s="231">
        <v>114.0497863074621</v>
      </c>
      <c r="F78" s="231">
        <v>106.4370242555989</v>
      </c>
      <c r="G78" s="231">
        <v>111.5121354220517</v>
      </c>
      <c r="H78" s="231">
        <v>100.7762504579581</v>
      </c>
      <c r="I78" s="231">
        <v>107.0888247579325</v>
      </c>
      <c r="J78" s="231">
        <v>97.138074162819919</v>
      </c>
      <c r="K78" s="231">
        <v>98.052562236334538</v>
      </c>
      <c r="L78" s="231">
        <v>92.236622590671914</v>
      </c>
      <c r="M78" s="231">
        <v>102.51008835783161</v>
      </c>
      <c r="N78" s="231">
        <v>101.36365280016101</v>
      </c>
      <c r="O78" s="231">
        <v>92.623743021067327</v>
      </c>
      <c r="P78" s="231">
        <v>80.330877404670829</v>
      </c>
      <c r="Q78" s="231">
        <v>80.283634316177825</v>
      </c>
      <c r="R78" s="231">
        <v>47.268559950189022</v>
      </c>
      <c r="S78" s="231">
        <v>47.609179571960233</v>
      </c>
      <c r="T78" s="231">
        <v>48.428358212985422</v>
      </c>
      <c r="U78" s="231">
        <v>39.512577362066182</v>
      </c>
      <c r="V78" s="231">
        <v>31.81194228641991</v>
      </c>
      <c r="W78" s="231">
        <v>37.998954420933728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1.1633588148300129</v>
      </c>
      <c r="D79" s="231">
        <v>3.7041033845872828</v>
      </c>
      <c r="E79" s="231">
        <v>0</v>
      </c>
      <c r="F79" s="231">
        <v>0.78139586439220321</v>
      </c>
      <c r="G79" s="231">
        <v>1.168751939780476</v>
      </c>
      <c r="H79" s="231">
        <v>0.3919320826859421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0.89833766688519201</v>
      </c>
      <c r="O79" s="231">
        <v>0.67259697316144351</v>
      </c>
      <c r="P79" s="231">
        <v>0.68058452343835196</v>
      </c>
      <c r="Q79" s="231">
        <v>1.638949781957233</v>
      </c>
      <c r="R79" s="231">
        <v>1.8631672105982571</v>
      </c>
      <c r="S79" s="231">
        <v>1.728977543136111</v>
      </c>
      <c r="T79" s="231">
        <v>2.2644725169514901</v>
      </c>
      <c r="U79" s="231">
        <v>1.7823330334009859</v>
      </c>
      <c r="V79" s="231">
        <v>1.8385289328215499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582.67591396615194</v>
      </c>
      <c r="C80" s="231">
        <v>553.80234829576818</v>
      </c>
      <c r="D80" s="231">
        <v>581.29383440309709</v>
      </c>
      <c r="E80" s="231">
        <v>456.70247042214868</v>
      </c>
      <c r="F80" s="231">
        <v>459.982907590862</v>
      </c>
      <c r="G80" s="231">
        <v>491.87516957313909</v>
      </c>
      <c r="H80" s="231">
        <v>370.87612106120878</v>
      </c>
      <c r="I80" s="231">
        <v>518.44649639012744</v>
      </c>
      <c r="J80" s="231">
        <v>474.82566261402138</v>
      </c>
      <c r="K80" s="231">
        <v>428.67752346441893</v>
      </c>
      <c r="L80" s="231">
        <v>482.47476057868539</v>
      </c>
      <c r="M80" s="231">
        <v>504.73905111479792</v>
      </c>
      <c r="N80" s="231">
        <v>498.61574521387428</v>
      </c>
      <c r="O80" s="231">
        <v>420.75451687531938</v>
      </c>
      <c r="P80" s="231">
        <v>354.26561339849098</v>
      </c>
      <c r="Q80" s="231">
        <v>314.74347545899769</v>
      </c>
      <c r="R80" s="231">
        <v>377.48851846974759</v>
      </c>
      <c r="S80" s="231">
        <v>429.10950545927432</v>
      </c>
      <c r="T80" s="231">
        <v>468.97298082864711</v>
      </c>
      <c r="U80" s="231">
        <v>411.41281094307772</v>
      </c>
      <c r="V80" s="231">
        <v>488.59360970727329</v>
      </c>
      <c r="W80" s="231">
        <v>502.59608906148628</v>
      </c>
      <c r="DA80" s="73" t="s">
        <v>1197</v>
      </c>
    </row>
    <row r="81" spans="1:105" ht="12" customHeight="1" x14ac:dyDescent="0.25">
      <c r="A81" s="64" t="s">
        <v>36</v>
      </c>
      <c r="B81" s="231">
        <v>17.950877430662761</v>
      </c>
      <c r="C81" s="231">
        <v>16.30907857876646</v>
      </c>
      <c r="D81" s="231">
        <v>15.855548885753411</v>
      </c>
      <c r="E81" s="231">
        <v>0</v>
      </c>
      <c r="F81" s="231">
        <v>0</v>
      </c>
      <c r="G81" s="231">
        <v>1.6562986819118129E-2</v>
      </c>
      <c r="H81" s="231">
        <v>1.6663027552298561E-2</v>
      </c>
      <c r="I81" s="231">
        <v>3.0692112432431151</v>
      </c>
      <c r="J81" s="231">
        <v>0</v>
      </c>
      <c r="K81" s="231">
        <v>0</v>
      </c>
      <c r="L81" s="231">
        <v>14.42856750863006</v>
      </c>
      <c r="M81" s="231">
        <v>31.885852634085879</v>
      </c>
      <c r="N81" s="231">
        <v>15.860881788751991</v>
      </c>
      <c r="O81" s="231">
        <v>14.387121239146749</v>
      </c>
      <c r="P81" s="231">
        <v>9.5645341455577277</v>
      </c>
      <c r="Q81" s="231">
        <v>7.9962531484700152</v>
      </c>
      <c r="R81" s="231">
        <v>7.172369751492667</v>
      </c>
      <c r="S81" s="231">
        <v>4.2812319820372622</v>
      </c>
      <c r="T81" s="231">
        <v>9.5716152779064476</v>
      </c>
      <c r="U81" s="231">
        <v>6.9913695478754656</v>
      </c>
      <c r="V81" s="231">
        <v>6.7060717271769041</v>
      </c>
      <c r="W81" s="231">
        <v>7.4521271746132154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1.2001341397682379</v>
      </c>
      <c r="F82" s="231">
        <v>1.6641903013492669</v>
      </c>
      <c r="G82" s="231">
        <v>3.543876513515833</v>
      </c>
      <c r="H82" s="231">
        <v>3.245935528454833</v>
      </c>
      <c r="I82" s="231">
        <v>20.400374728108389</v>
      </c>
      <c r="J82" s="231">
        <v>17.856787016640919</v>
      </c>
      <c r="K82" s="231">
        <v>15.730860751133379</v>
      </c>
      <c r="L82" s="231">
        <v>29.3543347082515</v>
      </c>
      <c r="M82" s="231">
        <v>33.778816725104129</v>
      </c>
      <c r="N82" s="231">
        <v>36.995532930064989</v>
      </c>
      <c r="O82" s="231">
        <v>30.793061807676121</v>
      </c>
      <c r="P82" s="231">
        <v>27.163889797740509</v>
      </c>
      <c r="Q82" s="231">
        <v>27.912040625455379</v>
      </c>
      <c r="R82" s="231">
        <v>54.344968997867682</v>
      </c>
      <c r="S82" s="231">
        <v>38.10531384528624</v>
      </c>
      <c r="T82" s="231">
        <v>39.7913958569169</v>
      </c>
      <c r="U82" s="231">
        <v>35.58403045706342</v>
      </c>
      <c r="V82" s="231">
        <v>37.658863493747333</v>
      </c>
      <c r="W82" s="231">
        <v>45.849981137223793</v>
      </c>
      <c r="DA82" s="73" t="s">
        <v>1199</v>
      </c>
    </row>
    <row r="83" spans="1:105" ht="12" customHeight="1" x14ac:dyDescent="0.25">
      <c r="A83" s="64" t="s">
        <v>79</v>
      </c>
      <c r="B83" s="231">
        <v>51.617393891063273</v>
      </c>
      <c r="C83" s="231">
        <v>53.61565715387875</v>
      </c>
      <c r="D83" s="231">
        <v>53.503345425667327</v>
      </c>
      <c r="E83" s="231">
        <v>200.96123960759269</v>
      </c>
      <c r="F83" s="231">
        <v>198.4488981836499</v>
      </c>
      <c r="G83" s="231">
        <v>242.36904612716589</v>
      </c>
      <c r="H83" s="231">
        <v>461.39608792140922</v>
      </c>
      <c r="I83" s="231">
        <v>482.31747969476191</v>
      </c>
      <c r="J83" s="231">
        <v>406.18568639667819</v>
      </c>
      <c r="K83" s="231">
        <v>425.14227190204991</v>
      </c>
      <c r="L83" s="231">
        <v>344.39608425974268</v>
      </c>
      <c r="M83" s="231">
        <v>471.42081220584322</v>
      </c>
      <c r="N83" s="231">
        <v>492.46716616376938</v>
      </c>
      <c r="O83" s="231">
        <v>438.47217694473397</v>
      </c>
      <c r="P83" s="231">
        <v>364.87513414794239</v>
      </c>
      <c r="Q83" s="231">
        <v>344.46490570142231</v>
      </c>
      <c r="R83" s="231">
        <v>412.17751417583543</v>
      </c>
      <c r="S83" s="231">
        <v>385.37932212514079</v>
      </c>
      <c r="T83" s="231">
        <v>538.32558433822123</v>
      </c>
      <c r="U83" s="231">
        <v>476.77963427955399</v>
      </c>
      <c r="V83" s="231">
        <v>463.75478609105261</v>
      </c>
      <c r="W83" s="231">
        <v>491.9104198176592</v>
      </c>
      <c r="DA83" s="73" t="s">
        <v>1200</v>
      </c>
    </row>
    <row r="84" spans="1:105" ht="12" customHeight="1" x14ac:dyDescent="0.25">
      <c r="A84" s="60" t="s">
        <v>1066</v>
      </c>
      <c r="B84" s="264">
        <v>0.7095378338317363</v>
      </c>
      <c r="C84" s="264">
        <v>0.73800367563559843</v>
      </c>
      <c r="D84" s="264">
        <v>0.75215384060347334</v>
      </c>
      <c r="E84" s="264">
        <v>0.74324691109597063</v>
      </c>
      <c r="F84" s="264">
        <v>0.74742141178184607</v>
      </c>
      <c r="G84" s="264">
        <v>0.78625099767954676</v>
      </c>
      <c r="H84" s="264">
        <v>0.77267478202237838</v>
      </c>
      <c r="I84" s="264">
        <v>0.83811682958127964</v>
      </c>
      <c r="J84" s="264">
        <v>0.71538711744693484</v>
      </c>
      <c r="K84" s="264">
        <v>0.63066335517900141</v>
      </c>
      <c r="L84" s="264">
        <v>0.7064597654999436</v>
      </c>
      <c r="M84" s="264">
        <v>0.81578261453235845</v>
      </c>
      <c r="N84" s="264">
        <v>0.78310893641719026</v>
      </c>
      <c r="O84" s="264">
        <v>0.68871260672808632</v>
      </c>
      <c r="P84" s="264">
        <v>0.58403671882478803</v>
      </c>
      <c r="Q84" s="264">
        <v>0.54307647049406416</v>
      </c>
      <c r="R84" s="264">
        <v>0.62524189710955669</v>
      </c>
      <c r="S84" s="264">
        <v>0.61002040611884834</v>
      </c>
      <c r="T84" s="264">
        <v>0.72314636228137474</v>
      </c>
      <c r="U84" s="264">
        <v>0.66237863588497303</v>
      </c>
      <c r="V84" s="264">
        <v>0.67034786873112506</v>
      </c>
      <c r="W84" s="264">
        <v>0.6982189325297895</v>
      </c>
      <c r="DA84" s="72" t="s">
        <v>1201</v>
      </c>
    </row>
    <row r="85" spans="1:105" ht="12" customHeight="1" x14ac:dyDescent="0.25">
      <c r="A85" s="57" t="s">
        <v>1012</v>
      </c>
      <c r="B85" s="263">
        <v>251.02590550567899</v>
      </c>
      <c r="C85" s="263">
        <v>251.9962615985159</v>
      </c>
      <c r="D85" s="263">
        <v>262.34981949830711</v>
      </c>
      <c r="E85" s="263">
        <v>290.7872495051879</v>
      </c>
      <c r="F85" s="263">
        <v>278.83113132291538</v>
      </c>
      <c r="G85" s="263">
        <v>298.57791564503782</v>
      </c>
      <c r="H85" s="263">
        <v>297.58543312337702</v>
      </c>
      <c r="I85" s="263">
        <v>367.11040865959302</v>
      </c>
      <c r="J85" s="263">
        <v>328.1290810198538</v>
      </c>
      <c r="K85" s="263">
        <v>305.88392279185427</v>
      </c>
      <c r="L85" s="263">
        <v>322.16348463487338</v>
      </c>
      <c r="M85" s="263">
        <v>365.31984988141681</v>
      </c>
      <c r="N85" s="263">
        <v>361.79668034883139</v>
      </c>
      <c r="O85" s="263">
        <v>314.57344203879342</v>
      </c>
      <c r="P85" s="263">
        <v>266.68659728488637</v>
      </c>
      <c r="Q85" s="263">
        <v>255.94850574059561</v>
      </c>
      <c r="R85" s="263">
        <v>294.80079618931143</v>
      </c>
      <c r="S85" s="263">
        <v>298.41428704457729</v>
      </c>
      <c r="T85" s="263">
        <v>340.11264662101007</v>
      </c>
      <c r="U85" s="263">
        <v>300.43506248166989</v>
      </c>
      <c r="V85" s="263">
        <v>328.58672264778818</v>
      </c>
      <c r="W85" s="263">
        <v>335.79746664375051</v>
      </c>
      <c r="DA85" s="70" t="s">
        <v>1202</v>
      </c>
    </row>
    <row r="86" spans="1:105" ht="12" customHeight="1" x14ac:dyDescent="0.25">
      <c r="A86" s="60" t="s">
        <v>1014</v>
      </c>
      <c r="B86" s="264">
        <v>234.42132840678121</v>
      </c>
      <c r="C86" s="264">
        <v>233.61004622543129</v>
      </c>
      <c r="D86" s="264">
        <v>244.46016135340591</v>
      </c>
      <c r="E86" s="264">
        <v>275.71964499095742</v>
      </c>
      <c r="F86" s="264">
        <v>261.67514516454611</v>
      </c>
      <c r="G86" s="264">
        <v>281.10941035803643</v>
      </c>
      <c r="H86" s="264">
        <v>278.77469445075178</v>
      </c>
      <c r="I86" s="264">
        <v>352.30249390717859</v>
      </c>
      <c r="J86" s="264">
        <v>316.97177133759038</v>
      </c>
      <c r="K86" s="264">
        <v>296.99302843996549</v>
      </c>
      <c r="L86" s="264">
        <v>311.32208178224522</v>
      </c>
      <c r="M86" s="264">
        <v>351.61159472716679</v>
      </c>
      <c r="N86" s="264">
        <v>349.48904454616172</v>
      </c>
      <c r="O86" s="264">
        <v>303.69208279808367</v>
      </c>
      <c r="P86" s="264">
        <v>257.11128643812629</v>
      </c>
      <c r="Q86" s="264">
        <v>247.88482938475741</v>
      </c>
      <c r="R86" s="264">
        <v>285.10776743722789</v>
      </c>
      <c r="S86" s="264">
        <v>289.74029974949082</v>
      </c>
      <c r="T86" s="264">
        <v>327.78636144345393</v>
      </c>
      <c r="U86" s="264">
        <v>287.9751268277206</v>
      </c>
      <c r="V86" s="264">
        <v>318.34617019498438</v>
      </c>
      <c r="W86" s="264">
        <v>324.21842411719439</v>
      </c>
      <c r="DA86" s="72" t="s">
        <v>1203</v>
      </c>
    </row>
    <row r="87" spans="1:105" ht="12" customHeight="1" x14ac:dyDescent="0.25">
      <c r="A87" s="59" t="s">
        <v>30</v>
      </c>
      <c r="B87" s="232">
        <v>12.308722240557589</v>
      </c>
      <c r="C87" s="232">
        <v>21.18937454337031</v>
      </c>
      <c r="D87" s="232">
        <v>20.358586378303102</v>
      </c>
      <c r="E87" s="232">
        <v>21.059675197953421</v>
      </c>
      <c r="F87" s="232">
        <v>11.451977888158369</v>
      </c>
      <c r="G87" s="232">
        <v>6.5643791486898317</v>
      </c>
      <c r="H87" s="232">
        <v>9.661903515636352</v>
      </c>
      <c r="I87" s="232">
        <v>15.55485301507581</v>
      </c>
      <c r="J87" s="232">
        <v>15.025418728946139</v>
      </c>
      <c r="K87" s="232">
        <v>11.956658108640051</v>
      </c>
      <c r="L87" s="232">
        <v>21.08975497215086</v>
      </c>
      <c r="M87" s="232">
        <v>18.567982318941262</v>
      </c>
      <c r="N87" s="232">
        <v>17.953291132352039</v>
      </c>
      <c r="O87" s="232">
        <v>18.016140368984701</v>
      </c>
      <c r="P87" s="232">
        <v>19.0187663012027</v>
      </c>
      <c r="Q87" s="232">
        <v>32.523309842068578</v>
      </c>
      <c r="R87" s="232">
        <v>35.354720722838202</v>
      </c>
      <c r="S87" s="232">
        <v>31.82106166945341</v>
      </c>
      <c r="T87" s="232">
        <v>18.44221880014566</v>
      </c>
      <c r="U87" s="232">
        <v>16.004572169339561</v>
      </c>
      <c r="V87" s="232">
        <v>22.947177807531919</v>
      </c>
      <c r="W87" s="232">
        <v>7.1308016737389179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0.87986383620174824</v>
      </c>
      <c r="J88" s="297">
        <v>0</v>
      </c>
      <c r="K88" s="297">
        <v>0</v>
      </c>
      <c r="L88" s="297">
        <v>0</v>
      </c>
      <c r="M88" s="297">
        <v>0.190421155634243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2.749347287469587</v>
      </c>
      <c r="F89" s="297">
        <v>2.661113073893298</v>
      </c>
      <c r="G89" s="297">
        <v>3.310432257943519</v>
      </c>
      <c r="H89" s="297">
        <v>3.326618202508576</v>
      </c>
      <c r="I89" s="297">
        <v>4.0032785621540983</v>
      </c>
      <c r="J89" s="297">
        <v>5.6144230489687512</v>
      </c>
      <c r="K89" s="297">
        <v>2.9149797835636728</v>
      </c>
      <c r="L89" s="297">
        <v>3.1684294961287138</v>
      </c>
      <c r="M89" s="297">
        <v>3.6587013868564262</v>
      </c>
      <c r="N89" s="297">
        <v>3.4506700919704421</v>
      </c>
      <c r="O89" s="297">
        <v>2.5967504837729161</v>
      </c>
      <c r="P89" s="297">
        <v>1.803967522221894</v>
      </c>
      <c r="Q89" s="297">
        <v>0.9646503989168046</v>
      </c>
      <c r="R89" s="297">
        <v>2.181745479197891</v>
      </c>
      <c r="S89" s="297">
        <v>1.958176168844213</v>
      </c>
      <c r="T89" s="297">
        <v>2.6256982004477192</v>
      </c>
      <c r="U89" s="297">
        <v>1.853922957673823</v>
      </c>
      <c r="V89" s="297">
        <v>3.9583963565396698</v>
      </c>
      <c r="W89" s="297">
        <v>5.013311112665467</v>
      </c>
      <c r="DA89" s="122" t="s">
        <v>1206</v>
      </c>
    </row>
    <row r="90" spans="1:105" ht="12" customHeight="1" x14ac:dyDescent="0.25">
      <c r="A90" s="59" t="s">
        <v>70</v>
      </c>
      <c r="B90" s="297">
        <v>11.15152439899598</v>
      </c>
      <c r="C90" s="297">
        <v>15.459125047464889</v>
      </c>
      <c r="D90" s="297">
        <v>17.63436463062796</v>
      </c>
      <c r="E90" s="297">
        <v>50.731777610572621</v>
      </c>
      <c r="F90" s="297">
        <v>46.889505381140552</v>
      </c>
      <c r="G90" s="297">
        <v>50.526778549557413</v>
      </c>
      <c r="H90" s="297">
        <v>57.226410036104433</v>
      </c>
      <c r="I90" s="297">
        <v>57.274529615320297</v>
      </c>
      <c r="J90" s="297">
        <v>50.735699919714023</v>
      </c>
      <c r="K90" s="297">
        <v>52.936068999534648</v>
      </c>
      <c r="L90" s="297">
        <v>46.450039157657109</v>
      </c>
      <c r="M90" s="297">
        <v>56.023574359046037</v>
      </c>
      <c r="N90" s="297">
        <v>55.879226325253221</v>
      </c>
      <c r="O90" s="297">
        <v>51.482783067899398</v>
      </c>
      <c r="P90" s="297">
        <v>44.023990705434642</v>
      </c>
      <c r="Q90" s="297">
        <v>43.912769091763323</v>
      </c>
      <c r="R90" s="297">
        <v>27.790424515079511</v>
      </c>
      <c r="S90" s="297">
        <v>25.787789124542009</v>
      </c>
      <c r="T90" s="297">
        <v>28.963459884657421</v>
      </c>
      <c r="U90" s="297">
        <v>23.880628677871162</v>
      </c>
      <c r="V90" s="297">
        <v>17.97938338915662</v>
      </c>
      <c r="W90" s="297">
        <v>22.135794274813101</v>
      </c>
      <c r="DA90" s="122" t="s">
        <v>1207</v>
      </c>
    </row>
    <row r="91" spans="1:105" ht="12" customHeight="1" x14ac:dyDescent="0.25">
      <c r="A91" s="59" t="s">
        <v>162</v>
      </c>
      <c r="B91" s="297">
        <v>210.9610817672276</v>
      </c>
      <c r="C91" s="297">
        <v>196.96154663459609</v>
      </c>
      <c r="D91" s="297">
        <v>206.46721034447481</v>
      </c>
      <c r="E91" s="297">
        <v>201.17884489496171</v>
      </c>
      <c r="F91" s="297">
        <v>200.67254882135379</v>
      </c>
      <c r="G91" s="297">
        <v>220.70782040184571</v>
      </c>
      <c r="H91" s="297">
        <v>208.5597626965025</v>
      </c>
      <c r="I91" s="297">
        <v>274.58996887842659</v>
      </c>
      <c r="J91" s="297">
        <v>245.59622963996151</v>
      </c>
      <c r="K91" s="297">
        <v>229.18532154822711</v>
      </c>
      <c r="L91" s="297">
        <v>240.61385815630851</v>
      </c>
      <c r="M91" s="297">
        <v>273.17091550668891</v>
      </c>
      <c r="N91" s="297">
        <v>272.20585699658602</v>
      </c>
      <c r="O91" s="297">
        <v>231.59640887742671</v>
      </c>
      <c r="P91" s="297">
        <v>192.26456190926709</v>
      </c>
      <c r="Q91" s="297">
        <v>170.4841000520087</v>
      </c>
      <c r="R91" s="297">
        <v>219.7808767201123</v>
      </c>
      <c r="S91" s="297">
        <v>230.17327278665121</v>
      </c>
      <c r="T91" s="297">
        <v>277.75498455820309</v>
      </c>
      <c r="U91" s="297">
        <v>246.236003022836</v>
      </c>
      <c r="V91" s="297">
        <v>273.46121264175622</v>
      </c>
      <c r="W91" s="297">
        <v>289.93851705597689</v>
      </c>
      <c r="DA91" s="122" t="s">
        <v>1208</v>
      </c>
    </row>
    <row r="92" spans="1:105" ht="12" customHeight="1" x14ac:dyDescent="0.25">
      <c r="A92" s="60" t="s">
        <v>1021</v>
      </c>
      <c r="B92" s="264">
        <v>16.604577098897799</v>
      </c>
      <c r="C92" s="264">
        <v>18.386215373084521</v>
      </c>
      <c r="D92" s="264">
        <v>17.88965814490123</v>
      </c>
      <c r="E92" s="264">
        <v>15.06760451423056</v>
      </c>
      <c r="F92" s="264">
        <v>17.15598615836938</v>
      </c>
      <c r="G92" s="264">
        <v>17.468505287001332</v>
      </c>
      <c r="H92" s="264">
        <v>18.810738672625181</v>
      </c>
      <c r="I92" s="264">
        <v>14.80791475241438</v>
      </c>
      <c r="J92" s="264">
        <v>11.15730968226341</v>
      </c>
      <c r="K92" s="264">
        <v>8.8908943518888428</v>
      </c>
      <c r="L92" s="264">
        <v>10.841402852628219</v>
      </c>
      <c r="M92" s="264">
        <v>13.708255154249949</v>
      </c>
      <c r="N92" s="264">
        <v>12.307635802669781</v>
      </c>
      <c r="O92" s="264">
        <v>10.881359240709671</v>
      </c>
      <c r="P92" s="264">
        <v>9.5753108467600931</v>
      </c>
      <c r="Q92" s="264">
        <v>8.0636763558382043</v>
      </c>
      <c r="R92" s="264">
        <v>9.6930287520834639</v>
      </c>
      <c r="S92" s="264">
        <v>8.6739872950864818</v>
      </c>
      <c r="T92" s="264">
        <v>12.326285177556169</v>
      </c>
      <c r="U92" s="264">
        <v>12.459935653949371</v>
      </c>
      <c r="V92" s="264">
        <v>10.24055245280376</v>
      </c>
      <c r="W92" s="264">
        <v>11.57904252655606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77.121094114133541</v>
      </c>
      <c r="C93" s="263">
        <f t="shared" si="3"/>
        <v>79.550962898763899</v>
      </c>
      <c r="D93" s="263">
        <f t="shared" si="3"/>
        <v>81.747091663329613</v>
      </c>
      <c r="E93" s="263">
        <f t="shared" si="3"/>
        <v>87.67826276930154</v>
      </c>
      <c r="F93" s="263">
        <f t="shared" si="3"/>
        <v>85.910838226240031</v>
      </c>
      <c r="G93" s="263">
        <f t="shared" si="3"/>
        <v>91.086229080897411</v>
      </c>
      <c r="H93" s="263">
        <f t="shared" si="3"/>
        <v>92.507526952865788</v>
      </c>
      <c r="I93" s="263">
        <f t="shared" si="3"/>
        <v>106.35224255235744</v>
      </c>
      <c r="J93" s="263">
        <f t="shared" si="3"/>
        <v>93.228601405928657</v>
      </c>
      <c r="K93" s="263">
        <f t="shared" si="3"/>
        <v>85.578531574617344</v>
      </c>
      <c r="L93" s="263">
        <f t="shared" si="3"/>
        <v>91.445355493471169</v>
      </c>
      <c r="M93" s="263">
        <f t="shared" si="3"/>
        <v>105.02744010922723</v>
      </c>
      <c r="N93" s="263">
        <f t="shared" si="3"/>
        <v>102.92808599374881</v>
      </c>
      <c r="O93" s="263">
        <f t="shared" si="3"/>
        <v>89.999378671862047</v>
      </c>
      <c r="P93" s="263">
        <f t="shared" si="3"/>
        <v>76.332651220586357</v>
      </c>
      <c r="Q93" s="263">
        <f t="shared" si="3"/>
        <v>72.626516545462181</v>
      </c>
      <c r="R93" s="263">
        <f t="shared" si="3"/>
        <v>83.601841064460075</v>
      </c>
      <c r="S93" s="263">
        <f t="shared" si="3"/>
        <v>83.118738329852917</v>
      </c>
      <c r="T93" s="263">
        <f t="shared" si="3"/>
        <v>96.395170715291968</v>
      </c>
      <c r="U93" s="263">
        <f t="shared" si="3"/>
        <v>86.296133482041455</v>
      </c>
      <c r="V93" s="263">
        <f t="shared" si="3"/>
        <v>91.422473340518295</v>
      </c>
      <c r="W93" s="263">
        <f t="shared" si="3"/>
        <v>93.885449524292156</v>
      </c>
      <c r="DA93" s="70"/>
    </row>
    <row r="94" spans="1:105" ht="12" customHeight="1" x14ac:dyDescent="0.25">
      <c r="A94" s="60" t="s">
        <v>1024</v>
      </c>
      <c r="B94" s="264">
        <v>32.314918002312751</v>
      </c>
      <c r="C94" s="264">
        <v>30.689423561014419</v>
      </c>
      <c r="D94" s="264">
        <v>32.729716563068962</v>
      </c>
      <c r="E94" s="264">
        <v>36.930049067207797</v>
      </c>
      <c r="F94" s="264">
        <v>34.050807478076983</v>
      </c>
      <c r="G94" s="264">
        <v>37.384152885411332</v>
      </c>
      <c r="H94" s="264">
        <v>34.900738969530828</v>
      </c>
      <c r="I94" s="264">
        <v>50.499871362516011</v>
      </c>
      <c r="J94" s="264">
        <v>47.158878026026031</v>
      </c>
      <c r="K94" s="264">
        <v>45.353226019017917</v>
      </c>
      <c r="L94" s="264">
        <v>46.588024888540787</v>
      </c>
      <c r="M94" s="264">
        <v>51.156014968466259</v>
      </c>
      <c r="N94" s="264">
        <v>51.922763430333589</v>
      </c>
      <c r="O94" s="264">
        <v>44.772560746508127</v>
      </c>
      <c r="P94" s="264">
        <v>37.169318019640592</v>
      </c>
      <c r="Q94" s="264">
        <v>35.958330704773502</v>
      </c>
      <c r="R94" s="264">
        <v>42.343050747538918</v>
      </c>
      <c r="S94" s="264">
        <v>44.527213876393411</v>
      </c>
      <c r="T94" s="264">
        <v>48.615360109817708</v>
      </c>
      <c r="U94" s="264">
        <v>41.566528202080782</v>
      </c>
      <c r="V94" s="264">
        <v>48.920837466165978</v>
      </c>
      <c r="W94" s="264">
        <v>49.179520115333247</v>
      </c>
      <c r="DA94" s="72" t="s">
        <v>1210</v>
      </c>
    </row>
    <row r="95" spans="1:105" ht="12" customHeight="1" x14ac:dyDescent="0.25">
      <c r="A95" s="60" t="s">
        <v>1026</v>
      </c>
      <c r="B95" s="264">
        <v>12.54388888283669</v>
      </c>
      <c r="C95" s="264">
        <v>12.523101935544</v>
      </c>
      <c r="D95" s="264">
        <v>13.0457700888731</v>
      </c>
      <c r="E95" s="264">
        <v>15.664269886797809</v>
      </c>
      <c r="F95" s="264">
        <v>14.934924353361231</v>
      </c>
      <c r="G95" s="264">
        <v>16.170898908453282</v>
      </c>
      <c r="H95" s="264">
        <v>17.678878855467669</v>
      </c>
      <c r="I95" s="264">
        <v>21.308887849517902</v>
      </c>
      <c r="J95" s="264">
        <v>18.894828289504559</v>
      </c>
      <c r="K95" s="264">
        <v>17.908426772116272</v>
      </c>
      <c r="L95" s="264">
        <v>18.231340622589968</v>
      </c>
      <c r="M95" s="264">
        <v>21.309427021483</v>
      </c>
      <c r="N95" s="264">
        <v>21.22690680502841</v>
      </c>
      <c r="O95" s="264">
        <v>18.544111267892969</v>
      </c>
      <c r="P95" s="264">
        <v>15.682967783856069</v>
      </c>
      <c r="Q95" s="264">
        <v>15.09494711683519</v>
      </c>
      <c r="R95" s="264">
        <v>17.571337385471889</v>
      </c>
      <c r="S95" s="264">
        <v>17.30738820999612</v>
      </c>
      <c r="T95" s="264">
        <v>20.41386391297068</v>
      </c>
      <c r="U95" s="264">
        <v>18.05029373620668</v>
      </c>
      <c r="V95" s="264">
        <v>19.26420269463496</v>
      </c>
      <c r="W95" s="264">
        <v>19.79341045281565</v>
      </c>
      <c r="DA95" s="72" t="s">
        <v>1211</v>
      </c>
    </row>
    <row r="96" spans="1:105" ht="12" customHeight="1" x14ac:dyDescent="0.25">
      <c r="A96" s="64" t="s">
        <v>30</v>
      </c>
      <c r="B96" s="231">
        <v>0.57854922410437903</v>
      </c>
      <c r="C96" s="231">
        <v>1.013897626570532</v>
      </c>
      <c r="D96" s="231">
        <v>0.97542721241669061</v>
      </c>
      <c r="E96" s="231">
        <v>0.81358951135557878</v>
      </c>
      <c r="F96" s="231">
        <v>0.44672149475922002</v>
      </c>
      <c r="G96" s="231">
        <v>0.24896222492737571</v>
      </c>
      <c r="H96" s="231">
        <v>0.29239077477454029</v>
      </c>
      <c r="I96" s="231">
        <v>0.49979028429591388</v>
      </c>
      <c r="J96" s="231">
        <v>0.49435814411662282</v>
      </c>
      <c r="K96" s="231">
        <v>0.38058910052606931</v>
      </c>
      <c r="L96" s="231">
        <v>0.71966124874323845</v>
      </c>
      <c r="M96" s="231">
        <v>0.58384798324035736</v>
      </c>
      <c r="N96" s="231">
        <v>0.55964833766001398</v>
      </c>
      <c r="O96" s="231">
        <v>0.55700788688752934</v>
      </c>
      <c r="P96" s="231">
        <v>0.59636853388688615</v>
      </c>
      <c r="Q96" s="231">
        <v>1.0218101514674991</v>
      </c>
      <c r="R96" s="231">
        <v>1.033389104013966</v>
      </c>
      <c r="S96" s="231">
        <v>1.009556266800951</v>
      </c>
      <c r="T96" s="231">
        <v>0.52990955763839553</v>
      </c>
      <c r="U96" s="231">
        <v>0.4550644914594244</v>
      </c>
      <c r="V96" s="231">
        <v>0.69772446248003372</v>
      </c>
      <c r="W96" s="231">
        <v>0.21035564498293949</v>
      </c>
      <c r="DA96" s="73" t="s">
        <v>1212</v>
      </c>
    </row>
    <row r="97" spans="1:105" ht="12" customHeight="1" x14ac:dyDescent="0.25">
      <c r="A97" s="64" t="s">
        <v>32</v>
      </c>
      <c r="B97" s="231">
        <v>0.2589091934044766</v>
      </c>
      <c r="C97" s="231">
        <v>5.6715035119124742E-2</v>
      </c>
      <c r="D97" s="231">
        <v>7.6609561884933364E-3</v>
      </c>
      <c r="E97" s="231">
        <v>1.4889091319201131</v>
      </c>
      <c r="F97" s="231">
        <v>1.2249156449684759</v>
      </c>
      <c r="G97" s="231">
        <v>1.2102072535805051</v>
      </c>
      <c r="H97" s="231">
        <v>1.2220724979561259</v>
      </c>
      <c r="I97" s="231">
        <v>1.250391455200631</v>
      </c>
      <c r="J97" s="231">
        <v>1.13273140820183</v>
      </c>
      <c r="K97" s="231">
        <v>0.8417185441731001</v>
      </c>
      <c r="L97" s="231">
        <v>0.89058719398630537</v>
      </c>
      <c r="M97" s="231">
        <v>0.98025058867290205</v>
      </c>
      <c r="N97" s="231">
        <v>0.90366645333583828</v>
      </c>
      <c r="O97" s="231">
        <v>0.79775302076407895</v>
      </c>
      <c r="P97" s="231">
        <v>0.67913912206353932</v>
      </c>
      <c r="Q97" s="231">
        <v>0.71874897554676198</v>
      </c>
      <c r="R97" s="231">
        <v>1.035420120441066</v>
      </c>
      <c r="S97" s="231">
        <v>0.69586208500946689</v>
      </c>
      <c r="T97" s="231">
        <v>0.81949299097384731</v>
      </c>
      <c r="U97" s="231">
        <v>0.87388807888969633</v>
      </c>
      <c r="V97" s="231">
        <v>0.7758833732141841</v>
      </c>
      <c r="W97" s="231">
        <v>0.81347917351572219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2.855254419352465E-2</v>
      </c>
      <c r="J98" s="231">
        <v>0</v>
      </c>
      <c r="K98" s="231">
        <v>0</v>
      </c>
      <c r="L98" s="231">
        <v>0</v>
      </c>
      <c r="M98" s="231">
        <v>6.04724708359251E-3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0.1093130681222043</v>
      </c>
      <c r="F99" s="231">
        <v>0.1068337535727082</v>
      </c>
      <c r="G99" s="231">
        <v>0.12921511377786321</v>
      </c>
      <c r="H99" s="231">
        <v>0.10360786850766721</v>
      </c>
      <c r="I99" s="231">
        <v>0.13238126247714019</v>
      </c>
      <c r="J99" s="231">
        <v>0.19011179090217609</v>
      </c>
      <c r="K99" s="231">
        <v>9.5492858212049822E-2</v>
      </c>
      <c r="L99" s="231">
        <v>0.1112729089102977</v>
      </c>
      <c r="M99" s="231">
        <v>0.1183997663480299</v>
      </c>
      <c r="N99" s="231">
        <v>0.11070402061948249</v>
      </c>
      <c r="O99" s="231">
        <v>8.2626359586435327E-2</v>
      </c>
      <c r="P99" s="231">
        <v>5.8217010886292393E-2</v>
      </c>
      <c r="Q99" s="231">
        <v>3.1191354490669419E-2</v>
      </c>
      <c r="R99" s="231">
        <v>6.5631051403324939E-2</v>
      </c>
      <c r="S99" s="231">
        <v>6.393761533707569E-2</v>
      </c>
      <c r="T99" s="231">
        <v>7.764655624689161E-2</v>
      </c>
      <c r="U99" s="231">
        <v>5.4251202896800979E-2</v>
      </c>
      <c r="V99" s="231">
        <v>0.1238690357913792</v>
      </c>
      <c r="W99" s="231">
        <v>0.15220512625711091</v>
      </c>
      <c r="DA99" s="73" t="s">
        <v>1215</v>
      </c>
    </row>
    <row r="100" spans="1:105" ht="12" customHeight="1" x14ac:dyDescent="0.25">
      <c r="A100" s="64" t="s">
        <v>70</v>
      </c>
      <c r="B100" s="231">
        <v>0.52298325358542885</v>
      </c>
      <c r="C100" s="231">
        <v>0.73805219907183517</v>
      </c>
      <c r="D100" s="231">
        <v>0.84301104471470456</v>
      </c>
      <c r="E100" s="231">
        <v>1.9555095981684489</v>
      </c>
      <c r="F100" s="231">
        <v>1.824980381560726</v>
      </c>
      <c r="G100" s="231">
        <v>1.9119987699250449</v>
      </c>
      <c r="H100" s="231">
        <v>1.727920160294685</v>
      </c>
      <c r="I100" s="231">
        <v>1.8361562213379989</v>
      </c>
      <c r="J100" s="231">
        <v>1.665539607947204</v>
      </c>
      <c r="K100" s="231">
        <v>1.681219516371999</v>
      </c>
      <c r="L100" s="231">
        <v>1.581498805201166</v>
      </c>
      <c r="M100" s="231">
        <v>1.7576487267799421</v>
      </c>
      <c r="N100" s="231">
        <v>1.737991822463939</v>
      </c>
      <c r="O100" s="231">
        <v>1.5881364127039499</v>
      </c>
      <c r="P100" s="231">
        <v>1.3773616495048939</v>
      </c>
      <c r="Q100" s="231">
        <v>1.37655161455449</v>
      </c>
      <c r="R100" s="231">
        <v>0.81047168668081515</v>
      </c>
      <c r="S100" s="231">
        <v>0.81631198644167957</v>
      </c>
      <c r="T100" s="231">
        <v>0.83035770934045627</v>
      </c>
      <c r="U100" s="231">
        <v>0.67748679573666359</v>
      </c>
      <c r="V100" s="231">
        <v>0.54545089904657429</v>
      </c>
      <c r="W100" s="231">
        <v>0.65153405803128162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1.9947072258259139E-2</v>
      </c>
      <c r="D101" s="231">
        <v>6.3510945137954578E-2</v>
      </c>
      <c r="E101" s="231">
        <v>0</v>
      </c>
      <c r="F101" s="231">
        <v>1.3397895447771721E-2</v>
      </c>
      <c r="G101" s="231">
        <v>2.0039543344319059E-2</v>
      </c>
      <c r="H101" s="231">
        <v>6.7201085976288542E-3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1.5402991858787071E-2</v>
      </c>
      <c r="O101" s="231">
        <v>1.153241824732988E-2</v>
      </c>
      <c r="P101" s="231">
        <v>1.166937362215398E-2</v>
      </c>
      <c r="Q101" s="231">
        <v>2.8101604863101409E-2</v>
      </c>
      <c r="R101" s="231">
        <v>3.1946060411682173E-2</v>
      </c>
      <c r="S101" s="231">
        <v>2.964523029885897E-2</v>
      </c>
      <c r="T101" s="231">
        <v>3.8826883285423323E-2</v>
      </c>
      <c r="U101" s="231">
        <v>3.0560069131144611E-2</v>
      </c>
      <c r="V101" s="231">
        <v>3.1523609916730748E-2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9.990622334974347</v>
      </c>
      <c r="C102" s="231">
        <v>9.4955531495787078</v>
      </c>
      <c r="D102" s="231">
        <v>9.9669250538264524</v>
      </c>
      <c r="E102" s="231">
        <v>7.8306684592123617</v>
      </c>
      <c r="F102" s="231">
        <v>7.8869151789766017</v>
      </c>
      <c r="G102" s="231">
        <v>8.4337432479526964</v>
      </c>
      <c r="H102" s="231">
        <v>6.3590808711513116</v>
      </c>
      <c r="I102" s="231">
        <v>8.8893380044971178</v>
      </c>
      <c r="J102" s="231">
        <v>8.1414106133898105</v>
      </c>
      <c r="K102" s="231">
        <v>7.3501497792714714</v>
      </c>
      <c r="L102" s="231">
        <v>8.2725628493695158</v>
      </c>
      <c r="M102" s="231">
        <v>8.6543087100974478</v>
      </c>
      <c r="N102" s="231">
        <v>8.5493178648757233</v>
      </c>
      <c r="O102" s="231">
        <v>7.2143010772882237</v>
      </c>
      <c r="P102" s="231">
        <v>6.0742753645690533</v>
      </c>
      <c r="Q102" s="231">
        <v>5.3966246421690576</v>
      </c>
      <c r="R102" s="231">
        <v>6.4724577306610938</v>
      </c>
      <c r="S102" s="231">
        <v>7.3575565878638036</v>
      </c>
      <c r="T102" s="231">
        <v>8.0410599176377673</v>
      </c>
      <c r="U102" s="231">
        <v>7.054127207566812</v>
      </c>
      <c r="V102" s="231">
        <v>8.3774772783053262</v>
      </c>
      <c r="W102" s="231">
        <v>8.6175652579662536</v>
      </c>
      <c r="DA102" s="73" t="s">
        <v>1218</v>
      </c>
    </row>
    <row r="103" spans="1:105" ht="12" customHeight="1" x14ac:dyDescent="0.25">
      <c r="A103" s="64" t="s">
        <v>36</v>
      </c>
      <c r="B103" s="231">
        <v>0.30778762720846631</v>
      </c>
      <c r="C103" s="231">
        <v>0.27963717189336418</v>
      </c>
      <c r="D103" s="231">
        <v>0.27186090420838599</v>
      </c>
      <c r="E103" s="231">
        <v>0</v>
      </c>
      <c r="F103" s="231">
        <v>0</v>
      </c>
      <c r="G103" s="231">
        <v>2.8399070921366389E-4</v>
      </c>
      <c r="H103" s="231">
        <v>2.8570601811757341E-4</v>
      </c>
      <c r="I103" s="231">
        <v>5.2625017891644497E-2</v>
      </c>
      <c r="J103" s="231">
        <v>0</v>
      </c>
      <c r="K103" s="231">
        <v>0</v>
      </c>
      <c r="L103" s="231">
        <v>0.24739373184692601</v>
      </c>
      <c r="M103" s="231">
        <v>0.54671817361976038</v>
      </c>
      <c r="N103" s="231">
        <v>0.27195234272254232</v>
      </c>
      <c r="O103" s="231">
        <v>0.24668308976326289</v>
      </c>
      <c r="P103" s="231">
        <v>0.16399450563831749</v>
      </c>
      <c r="Q103" s="231">
        <v>0.13710459517270229</v>
      </c>
      <c r="R103" s="231">
        <v>0.12297820403491</v>
      </c>
      <c r="S103" s="231">
        <v>7.34064526021109E-2</v>
      </c>
      <c r="T103" s="231">
        <v>0.16411591947627491</v>
      </c>
      <c r="U103" s="231">
        <v>0.1198747555594372</v>
      </c>
      <c r="V103" s="231">
        <v>0.1149830092022056</v>
      </c>
      <c r="W103" s="231">
        <v>0.12777495415416301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2.0577625836839201E-2</v>
      </c>
      <c r="F104" s="231">
        <v>2.85343814559555E-2</v>
      </c>
      <c r="G104" s="231">
        <v>6.0763678401127508E-2</v>
      </c>
      <c r="H104" s="231">
        <v>5.5655151021656031E-2</v>
      </c>
      <c r="I104" s="231">
        <v>0.34978696478661297</v>
      </c>
      <c r="J104" s="231">
        <v>0.3061743431009511</v>
      </c>
      <c r="K104" s="231">
        <v>0.26972298837424441</v>
      </c>
      <c r="L104" s="231">
        <v>0.50331250174450548</v>
      </c>
      <c r="M104" s="231">
        <v>0.57917513446837687</v>
      </c>
      <c r="N104" s="231">
        <v>0.6343292879047292</v>
      </c>
      <c r="O104" s="231">
        <v>0.52798106749249629</v>
      </c>
      <c r="P104" s="231">
        <v>0.46575490356351562</v>
      </c>
      <c r="Q104" s="231">
        <v>0.47858277612550332</v>
      </c>
      <c r="R104" s="231">
        <v>0.93180453842326738</v>
      </c>
      <c r="S104" s="231">
        <v>0.65335770787676495</v>
      </c>
      <c r="T104" s="231">
        <v>0.68226744689332286</v>
      </c>
      <c r="U104" s="231">
        <v>0.61012751845685009</v>
      </c>
      <c r="V104" s="231">
        <v>0.64570282332322082</v>
      </c>
      <c r="W104" s="231">
        <v>0.78614858556571532</v>
      </c>
      <c r="DA104" s="73" t="s">
        <v>1220</v>
      </c>
    </row>
    <row r="105" spans="1:105" ht="12" customHeight="1" x14ac:dyDescent="0.25">
      <c r="A105" s="64" t="s">
        <v>79</v>
      </c>
      <c r="B105" s="231">
        <v>0.88503724955959306</v>
      </c>
      <c r="C105" s="231">
        <v>0.91929968105217574</v>
      </c>
      <c r="D105" s="231">
        <v>0.91737397238041862</v>
      </c>
      <c r="E105" s="231">
        <v>3.4457024921822632</v>
      </c>
      <c r="F105" s="231">
        <v>3.402625622619774</v>
      </c>
      <c r="G105" s="231">
        <v>4.1556850858351346</v>
      </c>
      <c r="H105" s="231">
        <v>7.9111457171459421</v>
      </c>
      <c r="I105" s="231">
        <v>8.2698660948373188</v>
      </c>
      <c r="J105" s="231">
        <v>6.9645023818459668</v>
      </c>
      <c r="K105" s="231">
        <v>7.2895339851873384</v>
      </c>
      <c r="L105" s="231">
        <v>5.9050513827880122</v>
      </c>
      <c r="M105" s="231">
        <v>8.083030691172592</v>
      </c>
      <c r="N105" s="231">
        <v>8.4438936835873584</v>
      </c>
      <c r="O105" s="231">
        <v>7.5180899351596668</v>
      </c>
      <c r="P105" s="231">
        <v>6.2561873201214153</v>
      </c>
      <c r="Q105" s="231">
        <v>5.9062314024454041</v>
      </c>
      <c r="R105" s="231">
        <v>7.0672388894017697</v>
      </c>
      <c r="S105" s="231">
        <v>6.6077542777654044</v>
      </c>
      <c r="T105" s="231">
        <v>9.2301869314783023</v>
      </c>
      <c r="U105" s="231">
        <v>8.1749136165098459</v>
      </c>
      <c r="V105" s="231">
        <v>7.9515882033553043</v>
      </c>
      <c r="W105" s="231">
        <v>8.434347652342467</v>
      </c>
      <c r="DA105" s="73" t="s">
        <v>1221</v>
      </c>
    </row>
    <row r="106" spans="1:105" ht="12" customHeight="1" x14ac:dyDescent="0.25">
      <c r="A106" s="60" t="s">
        <v>1038</v>
      </c>
      <c r="B106" s="264">
        <v>32.262287228984107</v>
      </c>
      <c r="C106" s="264">
        <v>36.338437402205479</v>
      </c>
      <c r="D106" s="264">
        <v>35.971605011387553</v>
      </c>
      <c r="E106" s="264">
        <v>35.083943815295932</v>
      </c>
      <c r="F106" s="264">
        <v>36.925106394801823</v>
      </c>
      <c r="G106" s="264">
        <v>37.531177287032797</v>
      </c>
      <c r="H106" s="264">
        <v>39.927909127867302</v>
      </c>
      <c r="I106" s="264">
        <v>34.543483340323519</v>
      </c>
      <c r="J106" s="264">
        <v>27.174895090398071</v>
      </c>
      <c r="K106" s="264">
        <v>22.316878783483158</v>
      </c>
      <c r="L106" s="264">
        <v>26.62598998234041</v>
      </c>
      <c r="M106" s="264">
        <v>32.561998119277973</v>
      </c>
      <c r="N106" s="264">
        <v>29.77841575838681</v>
      </c>
      <c r="O106" s="264">
        <v>26.682706657460951</v>
      </c>
      <c r="P106" s="264">
        <v>23.48036541708969</v>
      </c>
      <c r="Q106" s="264">
        <v>21.573238723853489</v>
      </c>
      <c r="R106" s="264">
        <v>23.687452931449268</v>
      </c>
      <c r="S106" s="264">
        <v>21.28413624346339</v>
      </c>
      <c r="T106" s="264">
        <v>27.365946692503581</v>
      </c>
      <c r="U106" s="264">
        <v>26.67931154375399</v>
      </c>
      <c r="V106" s="264">
        <v>23.23743317971736</v>
      </c>
      <c r="W106" s="264">
        <v>24.912518956143259</v>
      </c>
      <c r="DA106" s="72" t="s">
        <v>1222</v>
      </c>
    </row>
    <row r="107" spans="1:105" ht="12" customHeight="1" x14ac:dyDescent="0.25">
      <c r="A107" s="132" t="s">
        <v>1040</v>
      </c>
      <c r="B107" s="318">
        <v>49.867854445453602</v>
      </c>
      <c r="C107" s="318">
        <v>51.868495409271411</v>
      </c>
      <c r="D107" s="318">
        <v>52.86299962504588</v>
      </c>
      <c r="E107" s="318">
        <v>52.237001344112201</v>
      </c>
      <c r="F107" s="318">
        <v>52.53039428619325</v>
      </c>
      <c r="G107" s="318">
        <v>55.259421612709211</v>
      </c>
      <c r="H107" s="318">
        <v>54.305255796553027</v>
      </c>
      <c r="I107" s="318">
        <v>58.904664519631289</v>
      </c>
      <c r="J107" s="318">
        <v>50.278954756141317</v>
      </c>
      <c r="K107" s="318">
        <v>44.324385396489028</v>
      </c>
      <c r="L107" s="318">
        <v>49.651521141964992</v>
      </c>
      <c r="M107" s="318">
        <v>57.334967553370298</v>
      </c>
      <c r="N107" s="318">
        <v>55.038590747575903</v>
      </c>
      <c r="O107" s="318">
        <v>48.404212417529557</v>
      </c>
      <c r="P107" s="318">
        <v>41.04736449058985</v>
      </c>
      <c r="Q107" s="318">
        <v>38.168589597395702</v>
      </c>
      <c r="R107" s="318">
        <v>43.304824489789368</v>
      </c>
      <c r="S107" s="318">
        <v>42.341980462872051</v>
      </c>
      <c r="T107" s="318">
        <v>50.263196297872973</v>
      </c>
      <c r="U107" s="318">
        <v>46.017665079484232</v>
      </c>
      <c r="V107" s="318">
        <v>46.522319225257732</v>
      </c>
      <c r="W107" s="318">
        <v>48.332616711393413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204.99976048026929</v>
      </c>
      <c r="C110" s="225">
        <v>213.40008692425039</v>
      </c>
      <c r="D110" s="225">
        <v>212.78967263599719</v>
      </c>
      <c r="E110" s="225">
        <v>237.72795729557771</v>
      </c>
      <c r="F110" s="225">
        <v>252.45082233215049</v>
      </c>
      <c r="G110" s="225">
        <v>286.36068617288441</v>
      </c>
      <c r="H110" s="225">
        <v>308.71873919019941</v>
      </c>
      <c r="I110" s="225">
        <v>320.10325992712268</v>
      </c>
      <c r="J110" s="225">
        <v>346.13623790690201</v>
      </c>
      <c r="K110" s="225">
        <v>325.797815997204</v>
      </c>
      <c r="L110" s="225">
        <v>321.52259639217021</v>
      </c>
      <c r="M110" s="225">
        <v>370.81524866007209</v>
      </c>
      <c r="N110" s="225">
        <v>355.93200796387629</v>
      </c>
      <c r="O110" s="225">
        <v>435.60625982385278</v>
      </c>
      <c r="P110" s="225">
        <v>836.019617158139</v>
      </c>
      <c r="Q110" s="225">
        <v>829.57156099955273</v>
      </c>
      <c r="R110" s="225">
        <v>1013.502153863033</v>
      </c>
      <c r="S110" s="225">
        <v>808.06463388936027</v>
      </c>
      <c r="T110" s="225">
        <v>760.88659258179609</v>
      </c>
      <c r="U110" s="225">
        <v>739.63512498025636</v>
      </c>
      <c r="V110" s="225">
        <v>718.90310217793251</v>
      </c>
      <c r="W110" s="225">
        <v>824.90316061606734</v>
      </c>
      <c r="DA110" s="89" t="s">
        <v>1224</v>
      </c>
    </row>
    <row r="111" spans="1:105" ht="12" customHeight="1" x14ac:dyDescent="0.25">
      <c r="A111" s="55" t="s">
        <v>92</v>
      </c>
      <c r="B111" s="261">
        <v>0.61799329563687355</v>
      </c>
      <c r="C111" s="261">
        <v>0.65941597302077393</v>
      </c>
      <c r="D111" s="261">
        <v>0.64810805862791832</v>
      </c>
      <c r="E111" s="261">
        <v>0.64199480184955493</v>
      </c>
      <c r="F111" s="261">
        <v>0.70751871882572548</v>
      </c>
      <c r="G111" s="261">
        <v>0.78877806391287886</v>
      </c>
      <c r="H111" s="261">
        <v>0.80325344875189952</v>
      </c>
      <c r="I111" s="261">
        <v>0.76648038166811261</v>
      </c>
      <c r="J111" s="261">
        <v>0.803030390132219</v>
      </c>
      <c r="K111" s="261">
        <v>0.71699641703313211</v>
      </c>
      <c r="L111" s="261">
        <v>0.75588398757086117</v>
      </c>
      <c r="M111" s="261">
        <v>0.78160528547723773</v>
      </c>
      <c r="N111" s="261">
        <v>0.80638816766546928</v>
      </c>
      <c r="O111" s="261">
        <v>0.78646398442917098</v>
      </c>
      <c r="P111" s="261">
        <v>3.2308694681571941</v>
      </c>
      <c r="Q111" s="261">
        <v>2.9840758639950611</v>
      </c>
      <c r="R111" s="261">
        <v>3.2997099620600641</v>
      </c>
      <c r="S111" s="261">
        <v>3.17384044776996</v>
      </c>
      <c r="T111" s="261">
        <v>3.2078069590245541</v>
      </c>
      <c r="U111" s="261">
        <v>3.2928582576912451</v>
      </c>
      <c r="V111" s="261">
        <v>3.0676962172622519</v>
      </c>
      <c r="W111" s="261">
        <v>3.5562282079226981</v>
      </c>
      <c r="DA111" s="67" t="s">
        <v>1225</v>
      </c>
    </row>
    <row r="112" spans="1:105" ht="12" customHeight="1" x14ac:dyDescent="0.25">
      <c r="A112" s="202" t="s">
        <v>93</v>
      </c>
      <c r="B112" s="226">
        <v>1.3290502543027249</v>
      </c>
      <c r="C112" s="226">
        <v>1.4181334535860419</v>
      </c>
      <c r="D112" s="226">
        <v>1.393814765008732</v>
      </c>
      <c r="E112" s="226">
        <v>1.3806676555930411</v>
      </c>
      <c r="F112" s="226">
        <v>1.5215827417839769</v>
      </c>
      <c r="G112" s="226">
        <v>1.696338283656412</v>
      </c>
      <c r="H112" s="226">
        <v>1.7274689027703349</v>
      </c>
      <c r="I112" s="226">
        <v>1.648385109298383</v>
      </c>
      <c r="J112" s="226">
        <v>1.7269891951144369</v>
      </c>
      <c r="K112" s="226">
        <v>1.541965385579128</v>
      </c>
      <c r="L112" s="226">
        <v>1.625596609214202</v>
      </c>
      <c r="M112" s="226">
        <v>1.6809125774695479</v>
      </c>
      <c r="N112" s="226">
        <v>1.7342103981856769</v>
      </c>
      <c r="O112" s="226">
        <v>1.691361647262436</v>
      </c>
      <c r="P112" s="226">
        <v>6.948275844721028</v>
      </c>
      <c r="Q112" s="226">
        <v>6.417523966524767</v>
      </c>
      <c r="R112" s="226">
        <v>7.0963235283672557</v>
      </c>
      <c r="S112" s="226">
        <v>6.8256297989088699</v>
      </c>
      <c r="T112" s="226">
        <v>6.8986778412410663</v>
      </c>
      <c r="U112" s="226">
        <v>7.1215018264156962</v>
      </c>
      <c r="V112" s="226">
        <v>6.597357069180215</v>
      </c>
      <c r="W112" s="226">
        <v>7.6479891245865179</v>
      </c>
      <c r="DA112" s="174" t="s">
        <v>1226</v>
      </c>
    </row>
    <row r="113" spans="1:105" ht="12" customHeight="1" x14ac:dyDescent="0.25">
      <c r="A113" s="202" t="s">
        <v>94</v>
      </c>
      <c r="B113" s="226">
        <v>8.5489315672224144</v>
      </c>
      <c r="C113" s="226">
        <v>9.1219469005378979</v>
      </c>
      <c r="D113" s="226">
        <v>8.9655203066006504</v>
      </c>
      <c r="E113" s="226">
        <v>8.8809533473471038</v>
      </c>
      <c r="F113" s="226">
        <v>9.7873701097949475</v>
      </c>
      <c r="G113" s="226">
        <v>10.911460913452419</v>
      </c>
      <c r="H113" s="226">
        <v>11.1117043064984</v>
      </c>
      <c r="I113" s="226">
        <v>10.603008765243059</v>
      </c>
      <c r="J113" s="226">
        <v>11.108618653484699</v>
      </c>
      <c r="K113" s="226">
        <v>9.9184786411689085</v>
      </c>
      <c r="L113" s="226">
        <v>10.45642489671846</v>
      </c>
      <c r="M113" s="226">
        <v>10.8122371962599</v>
      </c>
      <c r="N113" s="226">
        <v>11.155068041451161</v>
      </c>
      <c r="O113" s="226">
        <v>10.87944938956211</v>
      </c>
      <c r="P113" s="226">
        <v>44.693821406977932</v>
      </c>
      <c r="Q113" s="226">
        <v>41.279833507584968</v>
      </c>
      <c r="R113" s="226">
        <v>45.646117614047498</v>
      </c>
      <c r="S113" s="226">
        <v>43.904917714853319</v>
      </c>
      <c r="T113" s="226">
        <v>44.374789123399218</v>
      </c>
      <c r="U113" s="226">
        <v>45.465069344320028</v>
      </c>
      <c r="V113" s="226">
        <v>42.436585017278112</v>
      </c>
      <c r="W113" s="226">
        <v>49.19463010618329</v>
      </c>
      <c r="DA113" s="174" t="s">
        <v>1227</v>
      </c>
    </row>
    <row r="114" spans="1:105" ht="12" customHeight="1" x14ac:dyDescent="0.25">
      <c r="A114" s="202" t="s">
        <v>95</v>
      </c>
      <c r="B114" s="226">
        <v>11.92259193061504</v>
      </c>
      <c r="C114" s="226">
        <v>12.72173600322639</v>
      </c>
      <c r="D114" s="226">
        <v>12.503578864881691</v>
      </c>
      <c r="E114" s="226">
        <v>12.385639291022111</v>
      </c>
      <c r="F114" s="226">
        <v>13.649754823209729</v>
      </c>
      <c r="G114" s="226">
        <v>15.217444988884971</v>
      </c>
      <c r="H114" s="226">
        <v>15.49671032670128</v>
      </c>
      <c r="I114" s="226">
        <v>14.787268531826641</v>
      </c>
      <c r="J114" s="226">
        <v>15.492406984063379</v>
      </c>
      <c r="K114" s="226">
        <v>13.832602645291651</v>
      </c>
      <c r="L114" s="226">
        <v>14.582838348442021</v>
      </c>
      <c r="M114" s="226">
        <v>15.07906466841767</v>
      </c>
      <c r="N114" s="226">
        <v>15.55718666954763</v>
      </c>
      <c r="O114" s="226">
        <v>15.17280077417576</v>
      </c>
      <c r="P114" s="226">
        <v>62.33132061768454</v>
      </c>
      <c r="Q114" s="226">
        <v>57.57007247100595</v>
      </c>
      <c r="R114" s="226">
        <v>63.659420975569617</v>
      </c>
      <c r="S114" s="226">
        <v>61.231092276891609</v>
      </c>
      <c r="T114" s="226">
        <v>61.886388792006457</v>
      </c>
      <c r="U114" s="226">
        <v>63.885289464866467</v>
      </c>
      <c r="V114" s="226">
        <v>59.183312219943929</v>
      </c>
      <c r="W114" s="226">
        <v>68.608281084198424</v>
      </c>
      <c r="DA114" s="174" t="s">
        <v>1228</v>
      </c>
    </row>
    <row r="115" spans="1:105" ht="12" customHeight="1" x14ac:dyDescent="0.25">
      <c r="A115" s="56" t="s">
        <v>96</v>
      </c>
      <c r="B115" s="262">
        <v>14.0445732468614</v>
      </c>
      <c r="C115" s="262">
        <v>14.806456235844941</v>
      </c>
      <c r="D115" s="262">
        <v>14.699132022115419</v>
      </c>
      <c r="E115" s="262">
        <v>15.56935177924894</v>
      </c>
      <c r="F115" s="262">
        <v>16.684863879988701</v>
      </c>
      <c r="G115" s="262">
        <v>18.74739056256028</v>
      </c>
      <c r="H115" s="262">
        <v>19.258599164860819</v>
      </c>
      <c r="I115" s="262">
        <v>19.839290378831709</v>
      </c>
      <c r="J115" s="262">
        <v>21.483831648735251</v>
      </c>
      <c r="K115" s="262">
        <v>19.972247801278641</v>
      </c>
      <c r="L115" s="262">
        <v>20.17851670742354</v>
      </c>
      <c r="M115" s="262">
        <v>23.263408811180462</v>
      </c>
      <c r="N115" s="262">
        <v>21.880649254430249</v>
      </c>
      <c r="O115" s="262">
        <v>27.6484286667852</v>
      </c>
      <c r="P115" s="262">
        <v>45.526530587031701</v>
      </c>
      <c r="Q115" s="262">
        <v>45.764653781069157</v>
      </c>
      <c r="R115" s="262">
        <v>56.833567505366659</v>
      </c>
      <c r="S115" s="262">
        <v>43.511483800751243</v>
      </c>
      <c r="T115" s="262">
        <v>39.45404525998309</v>
      </c>
      <c r="U115" s="262">
        <v>37.903657742030283</v>
      </c>
      <c r="V115" s="262">
        <v>37.454039021563119</v>
      </c>
      <c r="W115" s="262">
        <v>42.6630327471999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0.1176583699799629</v>
      </c>
      <c r="F116" s="228">
        <v>0.1154210275036212</v>
      </c>
      <c r="G116" s="228">
        <v>0.1517143372282585</v>
      </c>
      <c r="H116" s="228">
        <v>0.1560894252181185</v>
      </c>
      <c r="I116" s="228">
        <v>0.18149178377776209</v>
      </c>
      <c r="J116" s="228">
        <v>0.32426935071940072</v>
      </c>
      <c r="K116" s="228">
        <v>0.1768743579358153</v>
      </c>
      <c r="L116" s="228">
        <v>0.17701805188766531</v>
      </c>
      <c r="M116" s="228">
        <v>0.2005034000503457</v>
      </c>
      <c r="N116" s="228">
        <v>0.18464848321208899</v>
      </c>
      <c r="O116" s="228">
        <v>0.20409719472168741</v>
      </c>
      <c r="P116" s="228">
        <v>0.27629066671388852</v>
      </c>
      <c r="Q116" s="228">
        <v>0.17074503938257399</v>
      </c>
      <c r="R116" s="228">
        <v>0.37915526515877052</v>
      </c>
      <c r="S116" s="228">
        <v>0.26057789961720251</v>
      </c>
      <c r="T116" s="228">
        <v>0.24794169062313681</v>
      </c>
      <c r="U116" s="228">
        <v>0.18199181768331249</v>
      </c>
      <c r="V116" s="228">
        <v>0.37663996298296992</v>
      </c>
      <c r="W116" s="228">
        <v>0.5025447775179962</v>
      </c>
      <c r="DA116" s="69" t="s">
        <v>1230</v>
      </c>
    </row>
    <row r="117" spans="1:105" ht="12" customHeight="1" x14ac:dyDescent="0.25">
      <c r="A117" s="37" t="s">
        <v>162</v>
      </c>
      <c r="B117" s="228">
        <v>7.8460017390270682</v>
      </c>
      <c r="C117" s="228">
        <v>7.6441078370125641</v>
      </c>
      <c r="D117" s="228">
        <v>7.8617662032587807</v>
      </c>
      <c r="E117" s="228">
        <v>8.8206642815690586</v>
      </c>
      <c r="F117" s="228">
        <v>8.9173401176328149</v>
      </c>
      <c r="G117" s="228">
        <v>10.36299760809915</v>
      </c>
      <c r="H117" s="228">
        <v>10.02597928332562</v>
      </c>
      <c r="I117" s="228">
        <v>12.754151843007531</v>
      </c>
      <c r="J117" s="228">
        <v>14.53276398364304</v>
      </c>
      <c r="K117" s="228">
        <v>14.247605633449689</v>
      </c>
      <c r="L117" s="228">
        <v>13.772725864753809</v>
      </c>
      <c r="M117" s="228">
        <v>15.337514693867419</v>
      </c>
      <c r="N117" s="228">
        <v>14.923322604960971</v>
      </c>
      <c r="O117" s="228">
        <v>18.649379744180042</v>
      </c>
      <c r="P117" s="228">
        <v>30.169110084371852</v>
      </c>
      <c r="Q117" s="228">
        <v>30.916319392146711</v>
      </c>
      <c r="R117" s="228">
        <v>39.131695462051717</v>
      </c>
      <c r="S117" s="228">
        <v>31.3809775535371</v>
      </c>
      <c r="T117" s="228">
        <v>26.871528476660181</v>
      </c>
      <c r="U117" s="228">
        <v>24.76495197697998</v>
      </c>
      <c r="V117" s="228">
        <v>26.65806439127034</v>
      </c>
      <c r="W117" s="228">
        <v>29.777057385023411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2.7100962585128738E-3</v>
      </c>
      <c r="V118" s="228">
        <v>3.610998440083811E-2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0.36495241334120021</v>
      </c>
      <c r="U119" s="228">
        <v>0.37577543567979682</v>
      </c>
      <c r="V119" s="228">
        <v>0.36307973192044551</v>
      </c>
      <c r="W119" s="228">
        <v>0.44722600109325178</v>
      </c>
      <c r="DA119" s="69" t="s">
        <v>1233</v>
      </c>
    </row>
    <row r="120" spans="1:105" ht="12" customHeight="1" x14ac:dyDescent="0.25">
      <c r="A120" s="37" t="s">
        <v>38</v>
      </c>
      <c r="B120" s="228">
        <v>6.1985715078343357</v>
      </c>
      <c r="C120" s="228">
        <v>7.1623483988323731</v>
      </c>
      <c r="D120" s="228">
        <v>6.8373658188566386</v>
      </c>
      <c r="E120" s="228">
        <v>6.6310291276999189</v>
      </c>
      <c r="F120" s="228">
        <v>7.6521027348522672</v>
      </c>
      <c r="G120" s="228">
        <v>8.2326786172328745</v>
      </c>
      <c r="H120" s="228">
        <v>9.0765304563170801</v>
      </c>
      <c r="I120" s="228">
        <v>6.9036467520464253</v>
      </c>
      <c r="J120" s="228">
        <v>6.6267983143728104</v>
      </c>
      <c r="K120" s="228">
        <v>5.5477678098931396</v>
      </c>
      <c r="L120" s="228">
        <v>6.228772790782064</v>
      </c>
      <c r="M120" s="228">
        <v>7.7253907172626901</v>
      </c>
      <c r="N120" s="228">
        <v>6.772678166257184</v>
      </c>
      <c r="O120" s="228">
        <v>8.794951727883479</v>
      </c>
      <c r="P120" s="228">
        <v>15.081129835945969</v>
      </c>
      <c r="Q120" s="228">
        <v>14.677589349539881</v>
      </c>
      <c r="R120" s="228">
        <v>17.32271677815616</v>
      </c>
      <c r="S120" s="228">
        <v>11.869928347596931</v>
      </c>
      <c r="T120" s="228">
        <v>11.96962267935857</v>
      </c>
      <c r="U120" s="228">
        <v>12.578228415428679</v>
      </c>
      <c r="V120" s="228">
        <v>10.02014495098852</v>
      </c>
      <c r="W120" s="228">
        <v>11.936204583565241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84.814787776420943</v>
      </c>
      <c r="C121" s="263">
        <f t="shared" si="4"/>
        <v>86.869700018029633</v>
      </c>
      <c r="D121" s="263">
        <f t="shared" si="4"/>
        <v>87.267598719905166</v>
      </c>
      <c r="E121" s="263">
        <f t="shared" si="4"/>
        <v>105.00892351307691</v>
      </c>
      <c r="F121" s="263">
        <f t="shared" si="4"/>
        <v>109.72842505083956</v>
      </c>
      <c r="G121" s="263">
        <f t="shared" si="4"/>
        <v>125.90791690644534</v>
      </c>
      <c r="H121" s="263">
        <f t="shared" si="4"/>
        <v>142.61359888610471</v>
      </c>
      <c r="I121" s="263">
        <f t="shared" si="4"/>
        <v>151.20614569825361</v>
      </c>
      <c r="J121" s="263">
        <f t="shared" si="4"/>
        <v>164.56334309166027</v>
      </c>
      <c r="K121" s="263">
        <f t="shared" si="4"/>
        <v>157.95877615421165</v>
      </c>
      <c r="L121" s="263">
        <f t="shared" si="4"/>
        <v>151.35627116256717</v>
      </c>
      <c r="M121" s="263">
        <f t="shared" si="4"/>
        <v>179.55520630603178</v>
      </c>
      <c r="N121" s="263">
        <f t="shared" si="4"/>
        <v>171.2511139698619</v>
      </c>
      <c r="O121" s="263">
        <f t="shared" si="4"/>
        <v>216.5910851962268</v>
      </c>
      <c r="P121" s="263">
        <f t="shared" si="4"/>
        <v>356.45220875449263</v>
      </c>
      <c r="Q121" s="263">
        <f t="shared" si="4"/>
        <v>362.54218857327851</v>
      </c>
      <c r="R121" s="263">
        <f t="shared" si="4"/>
        <v>458.12712179239168</v>
      </c>
      <c r="S121" s="263">
        <f t="shared" si="4"/>
        <v>343.76705815623592</v>
      </c>
      <c r="T121" s="263">
        <f t="shared" si="4"/>
        <v>319.76680698162448</v>
      </c>
      <c r="U121" s="263">
        <f t="shared" si="4"/>
        <v>303.58237180294054</v>
      </c>
      <c r="V121" s="263">
        <f t="shared" si="4"/>
        <v>299.17681382812668</v>
      </c>
      <c r="W121" s="263">
        <f t="shared" si="4"/>
        <v>342.75613072462869</v>
      </c>
      <c r="DA121" s="70"/>
    </row>
    <row r="122" spans="1:105" ht="12" customHeight="1" x14ac:dyDescent="0.25">
      <c r="A122" s="60" t="s">
        <v>1054</v>
      </c>
      <c r="B122" s="264">
        <v>84.699754804733445</v>
      </c>
      <c r="C122" s="264">
        <v>86.746956649306497</v>
      </c>
      <c r="D122" s="264">
        <v>87.146960200871149</v>
      </c>
      <c r="E122" s="264">
        <v>104.8894229126884</v>
      </c>
      <c r="F122" s="264">
        <v>109.5967278603916</v>
      </c>
      <c r="G122" s="264">
        <v>125.7610941409972</v>
      </c>
      <c r="H122" s="264">
        <v>142.46408167955809</v>
      </c>
      <c r="I122" s="264">
        <v>151.06347341254121</v>
      </c>
      <c r="J122" s="264">
        <v>164.4138674051367</v>
      </c>
      <c r="K122" s="264">
        <v>157.82531478962579</v>
      </c>
      <c r="L122" s="264">
        <v>151.21557128450189</v>
      </c>
      <c r="M122" s="264">
        <v>179.3904514772652</v>
      </c>
      <c r="N122" s="264">
        <v>171.09954095330011</v>
      </c>
      <c r="O122" s="264">
        <v>216.39810000525711</v>
      </c>
      <c r="P122" s="264">
        <v>356.13374299211381</v>
      </c>
      <c r="Q122" s="264">
        <v>362.22925678175369</v>
      </c>
      <c r="R122" s="264">
        <v>457.73872733536592</v>
      </c>
      <c r="S122" s="264">
        <v>343.47828398512581</v>
      </c>
      <c r="T122" s="264">
        <v>319.49723518461087</v>
      </c>
      <c r="U122" s="264">
        <v>303.31651916889518</v>
      </c>
      <c r="V122" s="264">
        <v>298.92937842668732</v>
      </c>
      <c r="W122" s="264">
        <v>342.46929112516449</v>
      </c>
      <c r="DA122" s="72" t="s">
        <v>1235</v>
      </c>
    </row>
    <row r="123" spans="1:105" ht="12" customHeight="1" x14ac:dyDescent="0.25">
      <c r="A123" s="64" t="s">
        <v>30</v>
      </c>
      <c r="B123" s="231">
        <v>3.9066010030419318</v>
      </c>
      <c r="C123" s="231">
        <v>7.0233705194168987</v>
      </c>
      <c r="D123" s="231">
        <v>6.5160760949189607</v>
      </c>
      <c r="E123" s="231">
        <v>5.4482154781563841</v>
      </c>
      <c r="F123" s="231">
        <v>3.2783837244429259</v>
      </c>
      <c r="G123" s="231">
        <v>1.9363221219235009</v>
      </c>
      <c r="H123" s="231">
        <v>2.3565142077737828</v>
      </c>
      <c r="I123" s="231">
        <v>3.5435195015002079</v>
      </c>
      <c r="J123" s="231">
        <v>4.302125695434758</v>
      </c>
      <c r="K123" s="231">
        <v>3.3544882190780361</v>
      </c>
      <c r="L123" s="231">
        <v>5.969615599994901</v>
      </c>
      <c r="M123" s="231">
        <v>4.9110623866242262</v>
      </c>
      <c r="N123" s="231">
        <v>4.5115616088888251</v>
      </c>
      <c r="O123" s="231">
        <v>6.5006870050501711</v>
      </c>
      <c r="P123" s="231">
        <v>13.54407274584716</v>
      </c>
      <c r="Q123" s="231">
        <v>24.52284611817544</v>
      </c>
      <c r="R123" s="231">
        <v>26.736268220909821</v>
      </c>
      <c r="S123" s="231">
        <v>19.90473830742091</v>
      </c>
      <c r="T123" s="231">
        <v>8.2273876574406799</v>
      </c>
      <c r="U123" s="231">
        <v>7.6071076212862314</v>
      </c>
      <c r="V123" s="231">
        <v>10.72648705267518</v>
      </c>
      <c r="W123" s="231">
        <v>3.5992632984735189</v>
      </c>
      <c r="DA123" s="73" t="s">
        <v>1236</v>
      </c>
    </row>
    <row r="124" spans="1:105" ht="12" customHeight="1" x14ac:dyDescent="0.25">
      <c r="A124" s="64" t="s">
        <v>32</v>
      </c>
      <c r="B124" s="231">
        <v>1.7482607745546359</v>
      </c>
      <c r="C124" s="231">
        <v>0.39287073489923469</v>
      </c>
      <c r="D124" s="231">
        <v>5.1176933397607462E-2</v>
      </c>
      <c r="E124" s="231">
        <v>9.9705043696786859</v>
      </c>
      <c r="F124" s="231">
        <v>8.9893671143910776</v>
      </c>
      <c r="G124" s="231">
        <v>9.4124764425759384</v>
      </c>
      <c r="H124" s="231">
        <v>9.8492546715395459</v>
      </c>
      <c r="I124" s="231">
        <v>8.8652913936784259</v>
      </c>
      <c r="J124" s="231">
        <v>9.8575353824887717</v>
      </c>
      <c r="K124" s="231">
        <v>7.4188539196349783</v>
      </c>
      <c r="L124" s="231">
        <v>7.3874523821598013</v>
      </c>
      <c r="M124" s="231">
        <v>8.2454199272550994</v>
      </c>
      <c r="N124" s="231">
        <v>7.2848369301999716</v>
      </c>
      <c r="O124" s="231">
        <v>9.3103577478925477</v>
      </c>
      <c r="P124" s="231">
        <v>15.423868214220709</v>
      </c>
      <c r="Q124" s="231">
        <v>17.249555115121709</v>
      </c>
      <c r="R124" s="231">
        <v>26.78881551383666</v>
      </c>
      <c r="S124" s="231">
        <v>13.719842227377949</v>
      </c>
      <c r="T124" s="231">
        <v>12.72346652765648</v>
      </c>
      <c r="U124" s="231">
        <v>14.608392414343619</v>
      </c>
      <c r="V124" s="231">
        <v>11.92806531046064</v>
      </c>
      <c r="W124" s="231">
        <v>13.9189311204136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0.20243790314918761</v>
      </c>
      <c r="J125" s="231">
        <v>0</v>
      </c>
      <c r="K125" s="231">
        <v>0</v>
      </c>
      <c r="L125" s="231">
        <v>0</v>
      </c>
      <c r="M125" s="231">
        <v>5.0866678565930842E-2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0.73201674971921693</v>
      </c>
      <c r="F126" s="231">
        <v>0.78402772878142124</v>
      </c>
      <c r="G126" s="231">
        <v>1.0049801063913391</v>
      </c>
      <c r="H126" s="231">
        <v>0.8350243415297216</v>
      </c>
      <c r="I126" s="231">
        <v>0.93858484240406748</v>
      </c>
      <c r="J126" s="231">
        <v>1.6544378410248799</v>
      </c>
      <c r="K126" s="231">
        <v>0.84166800214623771</v>
      </c>
      <c r="L126" s="231">
        <v>0.92301272862437955</v>
      </c>
      <c r="M126" s="231">
        <v>0.99592471976995556</v>
      </c>
      <c r="N126" s="231">
        <v>0.89243186438250144</v>
      </c>
      <c r="O126" s="231">
        <v>0.96430968875419043</v>
      </c>
      <c r="P126" s="231">
        <v>1.322161357760828</v>
      </c>
      <c r="Q126" s="231">
        <v>0.74857426821764739</v>
      </c>
      <c r="R126" s="231">
        <v>1.6980335743078441</v>
      </c>
      <c r="S126" s="231">
        <v>1.260614730586342</v>
      </c>
      <c r="T126" s="231">
        <v>1.2055421709234</v>
      </c>
      <c r="U126" s="231">
        <v>0.90689286192525986</v>
      </c>
      <c r="V126" s="231">
        <v>1.9043041774984479</v>
      </c>
      <c r="W126" s="231">
        <v>2.6042863019966882</v>
      </c>
      <c r="DA126" s="73" t="s">
        <v>1239</v>
      </c>
    </row>
    <row r="127" spans="1:105" ht="12" customHeight="1" x14ac:dyDescent="0.25">
      <c r="A127" s="64" t="s">
        <v>70</v>
      </c>
      <c r="B127" s="231">
        <v>3.5313968421507469</v>
      </c>
      <c r="C127" s="231">
        <v>5.1125615850244257</v>
      </c>
      <c r="D127" s="231">
        <v>5.6315059148375992</v>
      </c>
      <c r="E127" s="231">
        <v>13.0951020283844</v>
      </c>
      <c r="F127" s="231">
        <v>13.393100736200561</v>
      </c>
      <c r="G127" s="231">
        <v>14.870711877580471</v>
      </c>
      <c r="H127" s="231">
        <v>13.92611791795742</v>
      </c>
      <c r="I127" s="231">
        <v>13.01837106993424</v>
      </c>
      <c r="J127" s="231">
        <v>14.4942706606319</v>
      </c>
      <c r="K127" s="231">
        <v>14.818162300387909</v>
      </c>
      <c r="L127" s="231">
        <v>13.11858871849654</v>
      </c>
      <c r="M127" s="231">
        <v>14.78453775429651</v>
      </c>
      <c r="N127" s="231">
        <v>14.01068609544315</v>
      </c>
      <c r="O127" s="231">
        <v>18.534706569417349</v>
      </c>
      <c r="P127" s="231">
        <v>31.281137951139211</v>
      </c>
      <c r="Q127" s="231">
        <v>33.036433792485582</v>
      </c>
      <c r="R127" s="231">
        <v>20.968857051408001</v>
      </c>
      <c r="S127" s="231">
        <v>16.094671492476799</v>
      </c>
      <c r="T127" s="231">
        <v>12.892152388295379</v>
      </c>
      <c r="U127" s="231">
        <v>11.325240848040741</v>
      </c>
      <c r="V127" s="231">
        <v>8.3855050540965372</v>
      </c>
      <c r="W127" s="231">
        <v>11.147989981289539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0.1381753695599465</v>
      </c>
      <c r="D128" s="231">
        <v>0.42426758871511461</v>
      </c>
      <c r="E128" s="231">
        <v>0</v>
      </c>
      <c r="F128" s="231">
        <v>9.8323995807359149E-2</v>
      </c>
      <c r="G128" s="231">
        <v>0.15585903083156091</v>
      </c>
      <c r="H128" s="231">
        <v>5.4160502841808719E-2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0.1241700225943438</v>
      </c>
      <c r="O128" s="231">
        <v>0.13459170543550741</v>
      </c>
      <c r="P128" s="231">
        <v>0.26502210672788629</v>
      </c>
      <c r="Q128" s="231">
        <v>0.67442208392810787</v>
      </c>
      <c r="R128" s="231">
        <v>0.82652162331738632</v>
      </c>
      <c r="S128" s="231">
        <v>0.58449496136737533</v>
      </c>
      <c r="T128" s="231">
        <v>0.6028270592872883</v>
      </c>
      <c r="U128" s="231">
        <v>0.51085887639574856</v>
      </c>
      <c r="V128" s="231">
        <v>0.48462912196527941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67.460768433737314</v>
      </c>
      <c r="C129" s="231">
        <v>65.776648754851422</v>
      </c>
      <c r="D129" s="231">
        <v>66.581330986430984</v>
      </c>
      <c r="E129" s="231">
        <v>52.438199495354453</v>
      </c>
      <c r="F129" s="231">
        <v>57.880210964003737</v>
      </c>
      <c r="G129" s="231">
        <v>65.594062016426321</v>
      </c>
      <c r="H129" s="231">
        <v>51.250811291175452</v>
      </c>
      <c r="I129" s="231">
        <v>63.025520031342502</v>
      </c>
      <c r="J129" s="231">
        <v>70.85019679313065</v>
      </c>
      <c r="K129" s="231">
        <v>64.783754471540121</v>
      </c>
      <c r="L129" s="231">
        <v>68.621202439029517</v>
      </c>
      <c r="M129" s="231">
        <v>72.796089407569184</v>
      </c>
      <c r="N129" s="231">
        <v>68.919661983866035</v>
      </c>
      <c r="O129" s="231">
        <v>84.196138632264265</v>
      </c>
      <c r="P129" s="231">
        <v>137.9523276988233</v>
      </c>
      <c r="Q129" s="231">
        <v>129.51583566418969</v>
      </c>
      <c r="R129" s="231">
        <v>167.45809033914239</v>
      </c>
      <c r="S129" s="231">
        <v>145.06396847749409</v>
      </c>
      <c r="T129" s="231">
        <v>124.84567633380701</v>
      </c>
      <c r="U129" s="231">
        <v>117.9206592676738</v>
      </c>
      <c r="V129" s="231">
        <v>128.7913874202082</v>
      </c>
      <c r="W129" s="231">
        <v>147.44974568053061</v>
      </c>
      <c r="DA129" s="73" t="s">
        <v>1242</v>
      </c>
    </row>
    <row r="130" spans="1:105" ht="12" customHeight="1" x14ac:dyDescent="0.25">
      <c r="A130" s="64" t="s">
        <v>36</v>
      </c>
      <c r="B130" s="231">
        <v>2.0783079521675378</v>
      </c>
      <c r="C130" s="231">
        <v>1.937074728000012</v>
      </c>
      <c r="D130" s="231">
        <v>1.8160928017031459</v>
      </c>
      <c r="E130" s="231">
        <v>0</v>
      </c>
      <c r="F130" s="231">
        <v>0</v>
      </c>
      <c r="G130" s="231">
        <v>2.2087587497724649E-3</v>
      </c>
      <c r="H130" s="231">
        <v>2.3026386227803781E-3</v>
      </c>
      <c r="I130" s="231">
        <v>0.37311204924389979</v>
      </c>
      <c r="J130" s="231">
        <v>0</v>
      </c>
      <c r="K130" s="231">
        <v>0</v>
      </c>
      <c r="L130" s="231">
        <v>2.0521397859804389</v>
      </c>
      <c r="M130" s="231">
        <v>4.598743398318045</v>
      </c>
      <c r="N130" s="231">
        <v>2.192322689645434</v>
      </c>
      <c r="O130" s="231">
        <v>2.878971005151076</v>
      </c>
      <c r="P130" s="231">
        <v>3.7244646356641979</v>
      </c>
      <c r="Q130" s="231">
        <v>3.2904301104135749</v>
      </c>
      <c r="R130" s="231">
        <v>3.181742710109599</v>
      </c>
      <c r="S130" s="231">
        <v>1.4473053926465289</v>
      </c>
      <c r="T130" s="231">
        <v>2.548067440614131</v>
      </c>
      <c r="U130" s="231">
        <v>2.0038921597496868</v>
      </c>
      <c r="V130" s="231">
        <v>1.767694592649292</v>
      </c>
      <c r="W130" s="231">
        <v>2.1862769738768582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0.1377984081938094</v>
      </c>
      <c r="F131" s="231">
        <v>0.20940709782203679</v>
      </c>
      <c r="G131" s="231">
        <v>0.47259400389705802</v>
      </c>
      <c r="H131" s="231">
        <v>0.44855093058068651</v>
      </c>
      <c r="I131" s="231">
        <v>2.4799940495803341</v>
      </c>
      <c r="J131" s="231">
        <v>2.664466084787958</v>
      </c>
      <c r="K131" s="231">
        <v>2.377321330708865</v>
      </c>
      <c r="L131" s="231">
        <v>4.1749950651552163</v>
      </c>
      <c r="M131" s="231">
        <v>4.8717565184852436</v>
      </c>
      <c r="N131" s="231">
        <v>5.1135962891813556</v>
      </c>
      <c r="O131" s="231">
        <v>6.1619229191525324</v>
      </c>
      <c r="P131" s="231">
        <v>10.577718201335831</v>
      </c>
      <c r="Q131" s="231">
        <v>11.485706769383389</v>
      </c>
      <c r="R131" s="231">
        <v>24.108030529813711</v>
      </c>
      <c r="S131" s="231">
        <v>12.8818121625186</v>
      </c>
      <c r="T131" s="231">
        <v>10.59289965755652</v>
      </c>
      <c r="U131" s="231">
        <v>10.199226225550049</v>
      </c>
      <c r="V131" s="231">
        <v>9.9267308897751789</v>
      </c>
      <c r="W131" s="231">
        <v>13.45129459874031</v>
      </c>
      <c r="DA131" s="73" t="s">
        <v>1244</v>
      </c>
    </row>
    <row r="132" spans="1:105" ht="12" customHeight="1" x14ac:dyDescent="0.25">
      <c r="A132" s="64" t="s">
        <v>79</v>
      </c>
      <c r="B132" s="231">
        <v>5.9744197990812689</v>
      </c>
      <c r="C132" s="231">
        <v>6.3662549575545562</v>
      </c>
      <c r="D132" s="231">
        <v>6.126509880867733</v>
      </c>
      <c r="E132" s="231">
        <v>23.06758638320149</v>
      </c>
      <c r="F132" s="231">
        <v>24.963906498942489</v>
      </c>
      <c r="G132" s="231">
        <v>32.311879782621197</v>
      </c>
      <c r="H132" s="231">
        <v>63.741345177536871</v>
      </c>
      <c r="I132" s="231">
        <v>58.616642571708311</v>
      </c>
      <c r="J132" s="231">
        <v>60.590834947637788</v>
      </c>
      <c r="K132" s="231">
        <v>64.231066546129668</v>
      </c>
      <c r="L132" s="231">
        <v>48.968564565061087</v>
      </c>
      <c r="M132" s="231">
        <v>68.136050686380983</v>
      </c>
      <c r="N132" s="231">
        <v>68.050273469098514</v>
      </c>
      <c r="O132" s="231">
        <v>87.716414732139484</v>
      </c>
      <c r="P132" s="231">
        <v>142.04297008059461</v>
      </c>
      <c r="Q132" s="231">
        <v>141.7054528598386</v>
      </c>
      <c r="R132" s="231">
        <v>185.97236777252041</v>
      </c>
      <c r="S132" s="231">
        <v>132.52083623323719</v>
      </c>
      <c r="T132" s="231">
        <v>145.8592159490299</v>
      </c>
      <c r="U132" s="231">
        <v>138.2342488939301</v>
      </c>
      <c r="V132" s="231">
        <v>125.0145748073586</v>
      </c>
      <c r="W132" s="231">
        <v>148.11150316984339</v>
      </c>
      <c r="DA132" s="73" t="s">
        <v>1245</v>
      </c>
    </row>
    <row r="133" spans="1:105" ht="12" customHeight="1" x14ac:dyDescent="0.25">
      <c r="A133" s="60" t="s">
        <v>1066</v>
      </c>
      <c r="B133" s="264">
        <v>0.11503297168749731</v>
      </c>
      <c r="C133" s="264">
        <v>0.1227433687231351</v>
      </c>
      <c r="D133" s="264">
        <v>0.12063851903401759</v>
      </c>
      <c r="E133" s="264">
        <v>0.11950060038851</v>
      </c>
      <c r="F133" s="264">
        <v>0.1316971904479638</v>
      </c>
      <c r="G133" s="264">
        <v>0.14682276544812939</v>
      </c>
      <c r="H133" s="264">
        <v>0.14951720654661521</v>
      </c>
      <c r="I133" s="264">
        <v>0.14267228571239751</v>
      </c>
      <c r="J133" s="264">
        <v>0.1494756865235608</v>
      </c>
      <c r="K133" s="264">
        <v>0.133461364585859</v>
      </c>
      <c r="L133" s="264">
        <v>0.14069987806528461</v>
      </c>
      <c r="M133" s="264">
        <v>0.16475482876657169</v>
      </c>
      <c r="N133" s="264">
        <v>0.15157301656179509</v>
      </c>
      <c r="O133" s="264">
        <v>0.1929851909696822</v>
      </c>
      <c r="P133" s="264">
        <v>0.31846576237884128</v>
      </c>
      <c r="Q133" s="264">
        <v>0.31293179152479422</v>
      </c>
      <c r="R133" s="264">
        <v>0.38839445702572589</v>
      </c>
      <c r="S133" s="264">
        <v>0.28877417111009418</v>
      </c>
      <c r="T133" s="264">
        <v>0.26957179701361872</v>
      </c>
      <c r="U133" s="264">
        <v>0.26585263404535481</v>
      </c>
      <c r="V133" s="264">
        <v>0.24743540143936951</v>
      </c>
      <c r="W133" s="264">
        <v>0.28683959946420551</v>
      </c>
      <c r="DA133" s="72" t="s">
        <v>1246</v>
      </c>
    </row>
    <row r="134" spans="1:105" ht="12" customHeight="1" x14ac:dyDescent="0.25">
      <c r="A134" s="57" t="s">
        <v>1012</v>
      </c>
      <c r="B134" s="263">
        <v>30.821827906312031</v>
      </c>
      <c r="C134" s="263">
        <v>31.741443926838151</v>
      </c>
      <c r="D134" s="263">
        <v>31.86787880715314</v>
      </c>
      <c r="E134" s="263">
        <v>35.408326505145773</v>
      </c>
      <c r="F134" s="263">
        <v>37.208769082089347</v>
      </c>
      <c r="G134" s="263">
        <v>42.226291331684912</v>
      </c>
      <c r="H134" s="263">
        <v>43.611314009445628</v>
      </c>
      <c r="I134" s="263">
        <v>47.328726973530387</v>
      </c>
      <c r="J134" s="263">
        <v>51.92389119676033</v>
      </c>
      <c r="K134" s="263">
        <v>49.023880234104077</v>
      </c>
      <c r="L134" s="263">
        <v>48.59321904984953</v>
      </c>
      <c r="M134" s="263">
        <v>55.876609297224597</v>
      </c>
      <c r="N134" s="263">
        <v>53.034363271416993</v>
      </c>
      <c r="O134" s="263">
        <v>66.757655048279446</v>
      </c>
      <c r="P134" s="263">
        <v>110.1328439824663</v>
      </c>
      <c r="Q134" s="263">
        <v>111.6951628091965</v>
      </c>
      <c r="R134" s="263">
        <v>138.6904862006501</v>
      </c>
      <c r="S134" s="263">
        <v>106.98592898707609</v>
      </c>
      <c r="T134" s="263">
        <v>96.020529421108321</v>
      </c>
      <c r="U134" s="263">
        <v>91.322614085350807</v>
      </c>
      <c r="V134" s="263">
        <v>91.855397514020225</v>
      </c>
      <c r="W134" s="263">
        <v>104.4763446683656</v>
      </c>
      <c r="DA134" s="70" t="s">
        <v>1247</v>
      </c>
    </row>
    <row r="135" spans="1:105" ht="12" customHeight="1" x14ac:dyDescent="0.25">
      <c r="A135" s="60" t="s">
        <v>1014</v>
      </c>
      <c r="B135" s="264">
        <v>28.783060565673001</v>
      </c>
      <c r="C135" s="264">
        <v>29.425516616688849</v>
      </c>
      <c r="D135" s="264">
        <v>29.69480524166212</v>
      </c>
      <c r="E135" s="264">
        <v>33.573587667049757</v>
      </c>
      <c r="F135" s="264">
        <v>34.919379356079851</v>
      </c>
      <c r="G135" s="264">
        <v>39.755813259706798</v>
      </c>
      <c r="H135" s="264">
        <v>40.854589587852843</v>
      </c>
      <c r="I135" s="264">
        <v>45.419656193098803</v>
      </c>
      <c r="J135" s="264">
        <v>50.158333166396808</v>
      </c>
      <c r="K135" s="264">
        <v>47.598940551420377</v>
      </c>
      <c r="L135" s="264">
        <v>46.95796648787001</v>
      </c>
      <c r="M135" s="264">
        <v>53.77989646421176</v>
      </c>
      <c r="N135" s="264">
        <v>51.230234976094472</v>
      </c>
      <c r="O135" s="264">
        <v>64.448451760361323</v>
      </c>
      <c r="P135" s="264">
        <v>106.1785537170154</v>
      </c>
      <c r="Q135" s="264">
        <v>108.176198551914</v>
      </c>
      <c r="R135" s="264">
        <v>134.13035309463211</v>
      </c>
      <c r="S135" s="264">
        <v>103.87617644145389</v>
      </c>
      <c r="T135" s="264">
        <v>92.540575234449179</v>
      </c>
      <c r="U135" s="264">
        <v>87.535193649617398</v>
      </c>
      <c r="V135" s="264">
        <v>88.992682889595955</v>
      </c>
      <c r="W135" s="264">
        <v>100.8737682403023</v>
      </c>
      <c r="DA135" s="72" t="s">
        <v>1248</v>
      </c>
    </row>
    <row r="136" spans="1:105" ht="12" customHeight="1" x14ac:dyDescent="0.25">
      <c r="A136" s="59" t="s">
        <v>30</v>
      </c>
      <c r="B136" s="232">
        <v>1.511307440086014</v>
      </c>
      <c r="C136" s="232">
        <v>2.669013181571426</v>
      </c>
      <c r="D136" s="232">
        <v>2.4729765952551328</v>
      </c>
      <c r="E136" s="232">
        <v>2.5643760404568621</v>
      </c>
      <c r="F136" s="232">
        <v>1.5282152991740141</v>
      </c>
      <c r="G136" s="232">
        <v>0.92836533387067099</v>
      </c>
      <c r="H136" s="232">
        <v>1.4159574402779549</v>
      </c>
      <c r="I136" s="232">
        <v>2.005367796984912</v>
      </c>
      <c r="J136" s="232">
        <v>2.377656393156931</v>
      </c>
      <c r="K136" s="232">
        <v>1.9162882761803941</v>
      </c>
      <c r="L136" s="232">
        <v>3.181052887576215</v>
      </c>
      <c r="M136" s="232">
        <v>2.8400205841813251</v>
      </c>
      <c r="N136" s="232">
        <v>2.6317028749756539</v>
      </c>
      <c r="O136" s="232">
        <v>3.8233211178257789</v>
      </c>
      <c r="P136" s="232">
        <v>7.8541285655679607</v>
      </c>
      <c r="Q136" s="232">
        <v>14.19307519452971</v>
      </c>
      <c r="R136" s="232">
        <v>16.63280245481376</v>
      </c>
      <c r="S136" s="232">
        <v>11.408320552537621</v>
      </c>
      <c r="T136" s="232">
        <v>5.2066032547832686</v>
      </c>
      <c r="U136" s="232">
        <v>4.8648761424473079</v>
      </c>
      <c r="V136" s="232">
        <v>6.4148122673694266</v>
      </c>
      <c r="W136" s="232">
        <v>2.2185995054503489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0.1134340903858419</v>
      </c>
      <c r="J137" s="297">
        <v>0</v>
      </c>
      <c r="K137" s="297">
        <v>0</v>
      </c>
      <c r="L137" s="297">
        <v>0</v>
      </c>
      <c r="M137" s="297">
        <v>2.9125404816503629E-2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0.3347801067495676</v>
      </c>
      <c r="F138" s="297">
        <v>0.35511365390958799</v>
      </c>
      <c r="G138" s="297">
        <v>0.46817687991336748</v>
      </c>
      <c r="H138" s="297">
        <v>0.48751778437686688</v>
      </c>
      <c r="I138" s="297">
        <v>0.51611197502947059</v>
      </c>
      <c r="J138" s="297">
        <v>0.88843905764511633</v>
      </c>
      <c r="K138" s="297">
        <v>0.46718251318982251</v>
      </c>
      <c r="L138" s="297">
        <v>0.47790701272021419</v>
      </c>
      <c r="M138" s="297">
        <v>0.55960777383148064</v>
      </c>
      <c r="N138" s="297">
        <v>0.50582026073574893</v>
      </c>
      <c r="O138" s="297">
        <v>0.5510731354771744</v>
      </c>
      <c r="P138" s="297">
        <v>0.744979596638918</v>
      </c>
      <c r="Q138" s="297">
        <v>0.42097055049881948</v>
      </c>
      <c r="R138" s="297">
        <v>1.026412903856998</v>
      </c>
      <c r="S138" s="297">
        <v>0.70203507552859512</v>
      </c>
      <c r="T138" s="297">
        <v>0.74128655259321019</v>
      </c>
      <c r="U138" s="297">
        <v>0.56353306238331691</v>
      </c>
      <c r="V138" s="297">
        <v>1.1065574041399819</v>
      </c>
      <c r="W138" s="297">
        <v>1.5597866921737611</v>
      </c>
      <c r="DA138" s="122" t="s">
        <v>1251</v>
      </c>
    </row>
    <row r="139" spans="1:105" ht="12" customHeight="1" x14ac:dyDescent="0.25">
      <c r="A139" s="59" t="s">
        <v>70</v>
      </c>
      <c r="B139" s="297">
        <v>1.369222691285614</v>
      </c>
      <c r="C139" s="297">
        <v>1.9472310729508691</v>
      </c>
      <c r="D139" s="297">
        <v>2.1420628227023659</v>
      </c>
      <c r="E139" s="297">
        <v>6.1774625568290329</v>
      </c>
      <c r="F139" s="297">
        <v>6.2571950621959056</v>
      </c>
      <c r="G139" s="297">
        <v>7.1457343604126624</v>
      </c>
      <c r="H139" s="297">
        <v>8.3865628486026473</v>
      </c>
      <c r="I139" s="297">
        <v>7.3839654522419966</v>
      </c>
      <c r="J139" s="297">
        <v>8.0285324124115576</v>
      </c>
      <c r="K139" s="297">
        <v>8.4840402300691444</v>
      </c>
      <c r="L139" s="297">
        <v>7.0062469377008609</v>
      </c>
      <c r="M139" s="297">
        <v>8.5689495846189576</v>
      </c>
      <c r="N139" s="297">
        <v>8.1911176890895927</v>
      </c>
      <c r="O139" s="297">
        <v>10.92549279016502</v>
      </c>
      <c r="P139" s="297">
        <v>18.180468569508999</v>
      </c>
      <c r="Q139" s="297">
        <v>19.163401165069612</v>
      </c>
      <c r="R139" s="297">
        <v>13.07414205639988</v>
      </c>
      <c r="S139" s="297">
        <v>9.2453032438082108</v>
      </c>
      <c r="T139" s="297">
        <v>8.1769577803756945</v>
      </c>
      <c r="U139" s="297">
        <v>7.2589444748907983</v>
      </c>
      <c r="V139" s="297">
        <v>5.0260807708843407</v>
      </c>
      <c r="W139" s="297">
        <v>6.8870885039074112</v>
      </c>
      <c r="DA139" s="122" t="s">
        <v>1252</v>
      </c>
    </row>
    <row r="140" spans="1:105" ht="12" customHeight="1" x14ac:dyDescent="0.25">
      <c r="A140" s="59" t="s">
        <v>162</v>
      </c>
      <c r="B140" s="297">
        <v>25.902530434301369</v>
      </c>
      <c r="C140" s="297">
        <v>24.809272362166549</v>
      </c>
      <c r="D140" s="297">
        <v>25.079765823704619</v>
      </c>
      <c r="E140" s="297">
        <v>24.4969689630143</v>
      </c>
      <c r="F140" s="297">
        <v>26.778855340800341</v>
      </c>
      <c r="G140" s="297">
        <v>31.2135366855101</v>
      </c>
      <c r="H140" s="297">
        <v>30.564551514595379</v>
      </c>
      <c r="I140" s="297">
        <v>35.400776878456583</v>
      </c>
      <c r="J140" s="297">
        <v>38.863705303183202</v>
      </c>
      <c r="K140" s="297">
        <v>36.731429531981007</v>
      </c>
      <c r="L140" s="297">
        <v>36.292759649872721</v>
      </c>
      <c r="M140" s="297">
        <v>41.782193116763487</v>
      </c>
      <c r="N140" s="297">
        <v>39.901594151293473</v>
      </c>
      <c r="O140" s="297">
        <v>49.148564716893347</v>
      </c>
      <c r="P140" s="297">
        <v>79.398976985299541</v>
      </c>
      <c r="Q140" s="297">
        <v>74.398751641815849</v>
      </c>
      <c r="R140" s="297">
        <v>103.3969956795615</v>
      </c>
      <c r="S140" s="297">
        <v>82.520517569579454</v>
      </c>
      <c r="T140" s="297">
        <v>78.415727646697007</v>
      </c>
      <c r="U140" s="297">
        <v>74.847839969895972</v>
      </c>
      <c r="V140" s="297">
        <v>76.445232447202201</v>
      </c>
      <c r="W140" s="297">
        <v>90.208293538770803</v>
      </c>
      <c r="DA140" s="122" t="s">
        <v>1253</v>
      </c>
    </row>
    <row r="141" spans="1:105" ht="12" customHeight="1" x14ac:dyDescent="0.25">
      <c r="A141" s="60" t="s">
        <v>1021</v>
      </c>
      <c r="B141" s="264">
        <v>2.038767340639033</v>
      </c>
      <c r="C141" s="264">
        <v>2.3159273101493061</v>
      </c>
      <c r="D141" s="264">
        <v>2.1730735654910238</v>
      </c>
      <c r="E141" s="264">
        <v>1.8347388380960119</v>
      </c>
      <c r="F141" s="264">
        <v>2.2893897260094969</v>
      </c>
      <c r="G141" s="264">
        <v>2.470478071978111</v>
      </c>
      <c r="H141" s="264">
        <v>2.7567244215927831</v>
      </c>
      <c r="I141" s="264">
        <v>1.9090707804316009</v>
      </c>
      <c r="J141" s="264">
        <v>1.765558030363523</v>
      </c>
      <c r="K141" s="264">
        <v>1.4249396826837031</v>
      </c>
      <c r="L141" s="264">
        <v>1.63525256197952</v>
      </c>
      <c r="M141" s="264">
        <v>2.0967128330128362</v>
      </c>
      <c r="N141" s="264">
        <v>1.8041282953225291</v>
      </c>
      <c r="O141" s="264">
        <v>2.3092032879181268</v>
      </c>
      <c r="P141" s="264">
        <v>3.9542902654508878</v>
      </c>
      <c r="Q141" s="264">
        <v>3.518964257282482</v>
      </c>
      <c r="R141" s="264">
        <v>4.5601331060179762</v>
      </c>
      <c r="S141" s="264">
        <v>3.109752545622249</v>
      </c>
      <c r="T141" s="264">
        <v>3.4799541866591381</v>
      </c>
      <c r="U141" s="264">
        <v>3.787420435733412</v>
      </c>
      <c r="V141" s="264">
        <v>2.8627146244242661</v>
      </c>
      <c r="W141" s="264">
        <v>3.6025764280632542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37.505723993579828</v>
      </c>
      <c r="C142" s="263">
        <f t="shared" si="5"/>
        <v>39.635130484839308</v>
      </c>
      <c r="D142" s="263">
        <f t="shared" si="5"/>
        <v>39.299598546278865</v>
      </c>
      <c r="E142" s="263">
        <f t="shared" si="5"/>
        <v>42.459939751083368</v>
      </c>
      <c r="F142" s="263">
        <f t="shared" si="5"/>
        <v>45.538169344124299</v>
      </c>
      <c r="G142" s="263">
        <f t="shared" si="5"/>
        <v>51.216517377189192</v>
      </c>
      <c r="H142" s="263">
        <f t="shared" si="5"/>
        <v>54.086958982210405</v>
      </c>
      <c r="I142" s="263">
        <f t="shared" si="5"/>
        <v>54.830844044083932</v>
      </c>
      <c r="J142" s="263">
        <f t="shared" si="5"/>
        <v>59.030551998680508</v>
      </c>
      <c r="K142" s="263">
        <f t="shared" si="5"/>
        <v>54.972409639269316</v>
      </c>
      <c r="L142" s="263">
        <f t="shared" si="5"/>
        <v>55.144692920603049</v>
      </c>
      <c r="M142" s="263">
        <f t="shared" si="5"/>
        <v>64.296331467361753</v>
      </c>
      <c r="N142" s="263">
        <f t="shared" si="5"/>
        <v>60.425810837859999</v>
      </c>
      <c r="O142" s="263">
        <f t="shared" si="5"/>
        <v>76.488111344783277</v>
      </c>
      <c r="P142" s="263">
        <f t="shared" si="5"/>
        <v>126.22243507631669</v>
      </c>
      <c r="Q142" s="263">
        <f t="shared" si="5"/>
        <v>126.9843942481819</v>
      </c>
      <c r="R142" s="263">
        <f t="shared" si="5"/>
        <v>157.95327064043028</v>
      </c>
      <c r="S142" s="263">
        <f t="shared" si="5"/>
        <v>119.60397041477837</v>
      </c>
      <c r="T142" s="263">
        <f t="shared" si="5"/>
        <v>109.37072640516288</v>
      </c>
      <c r="U142" s="263">
        <f t="shared" si="5"/>
        <v>105.27370324144022</v>
      </c>
      <c r="V142" s="263">
        <f t="shared" si="5"/>
        <v>102.71525337653597</v>
      </c>
      <c r="W142" s="263">
        <f t="shared" si="5"/>
        <v>117.45780630226632</v>
      </c>
      <c r="DA142" s="70"/>
    </row>
    <row r="143" spans="1:105" ht="12" customHeight="1" x14ac:dyDescent="0.25">
      <c r="A143" s="60" t="s">
        <v>1024</v>
      </c>
      <c r="B143" s="264">
        <v>15.06066521720248</v>
      </c>
      <c r="C143" s="264">
        <v>14.673123056395839</v>
      </c>
      <c r="D143" s="264">
        <v>15.090925638499771</v>
      </c>
      <c r="E143" s="264">
        <v>17.069121665268771</v>
      </c>
      <c r="F143" s="264">
        <v>17.247760187353311</v>
      </c>
      <c r="G143" s="264">
        <v>20.068460105653209</v>
      </c>
      <c r="H143" s="264">
        <v>19.414373199523599</v>
      </c>
      <c r="I143" s="264">
        <v>24.712668550276959</v>
      </c>
      <c r="J143" s="264">
        <v>28.32612848016656</v>
      </c>
      <c r="K143" s="264">
        <v>27.590556696374229</v>
      </c>
      <c r="L143" s="264">
        <v>26.673186529678429</v>
      </c>
      <c r="M143" s="264">
        <v>29.699882232391008</v>
      </c>
      <c r="N143" s="264">
        <v>28.890285082948751</v>
      </c>
      <c r="O143" s="264">
        <v>36.065520194917362</v>
      </c>
      <c r="P143" s="264">
        <v>58.264161993690649</v>
      </c>
      <c r="Q143" s="264">
        <v>59.563819228096513</v>
      </c>
      <c r="R143" s="264">
        <v>75.613860394371201</v>
      </c>
      <c r="S143" s="264">
        <v>60.594585570713917</v>
      </c>
      <c r="T143" s="264">
        <v>52.09740242625481</v>
      </c>
      <c r="U143" s="264">
        <v>47.959287038963353</v>
      </c>
      <c r="V143" s="264">
        <v>51.909853217689943</v>
      </c>
      <c r="W143" s="264">
        <v>58.079930543761847</v>
      </c>
      <c r="DA143" s="72" t="s">
        <v>1255</v>
      </c>
    </row>
    <row r="144" spans="1:105" ht="12" customHeight="1" x14ac:dyDescent="0.25">
      <c r="A144" s="60" t="s">
        <v>1026</v>
      </c>
      <c r="B144" s="264">
        <v>7.4089226159148183</v>
      </c>
      <c r="C144" s="264">
        <v>7.5879970427601817</v>
      </c>
      <c r="D144" s="264">
        <v>7.6229864635261064</v>
      </c>
      <c r="E144" s="264">
        <v>9.1749689167298794</v>
      </c>
      <c r="F144" s="264">
        <v>9.5867299444618848</v>
      </c>
      <c r="G144" s="264">
        <v>11.00067192321265</v>
      </c>
      <c r="H144" s="264">
        <v>12.461728598206371</v>
      </c>
      <c r="I144" s="264">
        <v>13.213941258567569</v>
      </c>
      <c r="J144" s="264">
        <v>14.381737271804511</v>
      </c>
      <c r="K144" s="264">
        <v>13.80541828963343</v>
      </c>
      <c r="L144" s="264">
        <v>13.227245681537861</v>
      </c>
      <c r="M144" s="264">
        <v>15.6917806443851</v>
      </c>
      <c r="N144" s="264">
        <v>14.966551691489739</v>
      </c>
      <c r="O144" s="264">
        <v>18.9289423666708</v>
      </c>
      <c r="P144" s="264">
        <v>31.152006860322249</v>
      </c>
      <c r="Q144" s="264">
        <v>31.68519836808753</v>
      </c>
      <c r="R144" s="264">
        <v>40.039676820239578</v>
      </c>
      <c r="S144" s="264">
        <v>30.044998738895949</v>
      </c>
      <c r="T144" s="264">
        <v>27.94730984686667</v>
      </c>
      <c r="U144" s="264">
        <v>26.53193771141121</v>
      </c>
      <c r="V144" s="264">
        <v>26.14818233527015</v>
      </c>
      <c r="W144" s="264">
        <v>29.956739333225919</v>
      </c>
      <c r="DA144" s="72" t="s">
        <v>1256</v>
      </c>
    </row>
    <row r="145" spans="1:105" ht="12" customHeight="1" x14ac:dyDescent="0.25">
      <c r="A145" s="64" t="s">
        <v>30</v>
      </c>
      <c r="B145" s="231">
        <v>0.34172123153744222</v>
      </c>
      <c r="C145" s="231">
        <v>0.61435371095489055</v>
      </c>
      <c r="D145" s="231">
        <v>0.5699792597743043</v>
      </c>
      <c r="E145" s="231">
        <v>0.47657052804401001</v>
      </c>
      <c r="F145" s="231">
        <v>0.28676932271727018</v>
      </c>
      <c r="G145" s="231">
        <v>0.16937546978605281</v>
      </c>
      <c r="H145" s="231">
        <v>0.20613083767420859</v>
      </c>
      <c r="I145" s="231">
        <v>0.30996148495500642</v>
      </c>
      <c r="J145" s="231">
        <v>0.37631887406164688</v>
      </c>
      <c r="K145" s="231">
        <v>0.29342639407213678</v>
      </c>
      <c r="L145" s="231">
        <v>0.52217884371783829</v>
      </c>
      <c r="M145" s="231">
        <v>0.42958425639262238</v>
      </c>
      <c r="N145" s="231">
        <v>0.39463881464886441</v>
      </c>
      <c r="O145" s="231">
        <v>0.56863313337488208</v>
      </c>
      <c r="P145" s="231">
        <v>1.184737631291167</v>
      </c>
      <c r="Q145" s="231">
        <v>2.145081407029001</v>
      </c>
      <c r="R145" s="231">
        <v>2.3386955811587948</v>
      </c>
      <c r="S145" s="231">
        <v>1.7411227004104071</v>
      </c>
      <c r="T145" s="231">
        <v>0.71967243146852888</v>
      </c>
      <c r="U145" s="231">
        <v>0.66541481527282864</v>
      </c>
      <c r="V145" s="231">
        <v>0.93827559119972082</v>
      </c>
      <c r="W145" s="231">
        <v>0.31483754957933341</v>
      </c>
      <c r="DA145" s="73" t="s">
        <v>1257</v>
      </c>
    </row>
    <row r="146" spans="1:105" ht="12" customHeight="1" x14ac:dyDescent="0.25">
      <c r="A146" s="64" t="s">
        <v>32</v>
      </c>
      <c r="B146" s="231">
        <v>0.1529252218141102</v>
      </c>
      <c r="C146" s="231">
        <v>3.4365493496840108E-2</v>
      </c>
      <c r="D146" s="231">
        <v>4.4765883931639312E-3</v>
      </c>
      <c r="E146" s="231">
        <v>0.87214768787573549</v>
      </c>
      <c r="F146" s="231">
        <v>0.78632488925282007</v>
      </c>
      <c r="G146" s="231">
        <v>0.82333543642406337</v>
      </c>
      <c r="H146" s="231">
        <v>0.86154164028106484</v>
      </c>
      <c r="I146" s="231">
        <v>0.77547164162072058</v>
      </c>
      <c r="J146" s="231">
        <v>0.86226597704885199</v>
      </c>
      <c r="K146" s="231">
        <v>0.64894774153797352</v>
      </c>
      <c r="L146" s="231">
        <v>0.6462009619078477</v>
      </c>
      <c r="M146" s="231">
        <v>0.72124976415328523</v>
      </c>
      <c r="N146" s="231">
        <v>0.63722490354120587</v>
      </c>
      <c r="O146" s="231">
        <v>0.81440283079501863</v>
      </c>
      <c r="P146" s="231">
        <v>1.349168557815511</v>
      </c>
      <c r="Q146" s="231">
        <v>1.5088664577781321</v>
      </c>
      <c r="R146" s="231">
        <v>2.343292038703074</v>
      </c>
      <c r="S146" s="231">
        <v>1.2001126756452321</v>
      </c>
      <c r="T146" s="231">
        <v>1.1129569279971669</v>
      </c>
      <c r="U146" s="231">
        <v>1.2778366264496019</v>
      </c>
      <c r="V146" s="231">
        <v>1.0433809760904069</v>
      </c>
      <c r="W146" s="231">
        <v>1.217527533640864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1.7707805204609298E-2</v>
      </c>
      <c r="J147" s="231">
        <v>0</v>
      </c>
      <c r="K147" s="231">
        <v>0</v>
      </c>
      <c r="L147" s="231">
        <v>0</v>
      </c>
      <c r="M147" s="231">
        <v>4.4494495420019037E-3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6.4031536628723226E-2</v>
      </c>
      <c r="F148" s="231">
        <v>6.8581081310856176E-2</v>
      </c>
      <c r="G148" s="231">
        <v>8.7908398978873634E-2</v>
      </c>
      <c r="H148" s="231">
        <v>7.3041896556389999E-2</v>
      </c>
      <c r="I148" s="231">
        <v>8.2100620974332822E-2</v>
      </c>
      <c r="J148" s="231">
        <v>0.14471826943599969</v>
      </c>
      <c r="K148" s="231">
        <v>7.3623035988347532E-2</v>
      </c>
      <c r="L148" s="231">
        <v>8.0738484965487106E-2</v>
      </c>
      <c r="M148" s="231">
        <v>8.7116299180123424E-2</v>
      </c>
      <c r="N148" s="231">
        <v>7.8063491900652288E-2</v>
      </c>
      <c r="O148" s="231">
        <v>8.4350844677503561E-2</v>
      </c>
      <c r="P148" s="231">
        <v>0.1156531232939934</v>
      </c>
      <c r="Q148" s="231">
        <v>6.547986872306355E-2</v>
      </c>
      <c r="R148" s="231">
        <v>0.14853170921539671</v>
      </c>
      <c r="S148" s="231">
        <v>0.1102694690076548</v>
      </c>
      <c r="T148" s="231">
        <v>0.1054521193737184</v>
      </c>
      <c r="U148" s="231">
        <v>7.9328435488626503E-2</v>
      </c>
      <c r="V148" s="231">
        <v>0.16657477132933629</v>
      </c>
      <c r="W148" s="231">
        <v>0.22780415038583021</v>
      </c>
      <c r="DA148" s="73" t="s">
        <v>1260</v>
      </c>
    </row>
    <row r="149" spans="1:105" ht="12" customHeight="1" x14ac:dyDescent="0.25">
      <c r="A149" s="64" t="s">
        <v>70</v>
      </c>
      <c r="B149" s="231">
        <v>0.30890108229827701</v>
      </c>
      <c r="C149" s="231">
        <v>0.44720995048769568</v>
      </c>
      <c r="D149" s="231">
        <v>0.492603451217626</v>
      </c>
      <c r="E149" s="231">
        <v>1.1454649166279189</v>
      </c>
      <c r="F149" s="231">
        <v>1.1715316906220421</v>
      </c>
      <c r="G149" s="231">
        <v>1.300782437901485</v>
      </c>
      <c r="H149" s="231">
        <v>1.2181561827671941</v>
      </c>
      <c r="I149" s="231">
        <v>1.1387530467445559</v>
      </c>
      <c r="J149" s="231">
        <v>1.267854079935838</v>
      </c>
      <c r="K149" s="231">
        <v>1.296185780546143</v>
      </c>
      <c r="L149" s="231">
        <v>1.147519362593507</v>
      </c>
      <c r="M149" s="231">
        <v>1.293244548182948</v>
      </c>
      <c r="N149" s="231">
        <v>1.2255535959498549</v>
      </c>
      <c r="O149" s="231">
        <v>1.6212822221042249</v>
      </c>
      <c r="P149" s="231">
        <v>2.7362479496197412</v>
      </c>
      <c r="Q149" s="231">
        <v>2.8897885482502068</v>
      </c>
      <c r="R149" s="231">
        <v>1.834204120144391</v>
      </c>
      <c r="S149" s="231">
        <v>1.407845582212558</v>
      </c>
      <c r="T149" s="231">
        <v>1.127712348372985</v>
      </c>
      <c r="U149" s="231">
        <v>0.9906502473728801</v>
      </c>
      <c r="V149" s="231">
        <v>0.73350339896960237</v>
      </c>
      <c r="W149" s="231">
        <v>0.97514562214236955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1.208658304684803E-2</v>
      </c>
      <c r="D150" s="231">
        <v>3.7111863434289363E-2</v>
      </c>
      <c r="E150" s="231">
        <v>0</v>
      </c>
      <c r="F150" s="231">
        <v>8.6006727871135082E-3</v>
      </c>
      <c r="G150" s="231">
        <v>1.363342197488846E-2</v>
      </c>
      <c r="H150" s="231">
        <v>4.7375694926046069E-3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1.086149647940274E-2</v>
      </c>
      <c r="O150" s="231">
        <v>1.1773110000313119E-2</v>
      </c>
      <c r="P150" s="231">
        <v>2.3182219178560091E-2</v>
      </c>
      <c r="Q150" s="231">
        <v>5.8993571372276538E-2</v>
      </c>
      <c r="R150" s="231">
        <v>7.2298140197173261E-2</v>
      </c>
      <c r="S150" s="231">
        <v>5.112739639148281E-2</v>
      </c>
      <c r="T150" s="231">
        <v>5.2730955872724868E-2</v>
      </c>
      <c r="U150" s="231">
        <v>4.4686243680339167E-2</v>
      </c>
      <c r="V150" s="231">
        <v>4.2391854266133497E-2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5.9009806355162766</v>
      </c>
      <c r="C151" s="231">
        <v>5.753666013348008</v>
      </c>
      <c r="D151" s="231">
        <v>5.824053801340062</v>
      </c>
      <c r="E151" s="231">
        <v>4.5869148390648338</v>
      </c>
      <c r="F151" s="231">
        <v>5.0629426851795696</v>
      </c>
      <c r="G151" s="231">
        <v>5.7376946446137911</v>
      </c>
      <c r="H151" s="231">
        <v>4.4830506975440763</v>
      </c>
      <c r="I151" s="231">
        <v>5.5130171488278092</v>
      </c>
      <c r="J151" s="231">
        <v>6.1974633406294828</v>
      </c>
      <c r="K151" s="231">
        <v>5.6668147948551431</v>
      </c>
      <c r="L151" s="231">
        <v>6.0024870184557182</v>
      </c>
      <c r="M151" s="231">
        <v>6.3676759679563526</v>
      </c>
      <c r="N151" s="231">
        <v>6.0285941031429537</v>
      </c>
      <c r="O151" s="231">
        <v>7.3648699116472693</v>
      </c>
      <c r="P151" s="231">
        <v>12.06707295625826</v>
      </c>
      <c r="Q151" s="231">
        <v>11.329109584599379</v>
      </c>
      <c r="R151" s="231">
        <v>14.64802390032709</v>
      </c>
      <c r="S151" s="231">
        <v>12.689147911762291</v>
      </c>
      <c r="T151" s="231">
        <v>10.920597787102841</v>
      </c>
      <c r="U151" s="231">
        <v>10.314847325662271</v>
      </c>
      <c r="V151" s="231">
        <v>11.265740086172039</v>
      </c>
      <c r="W151" s="231">
        <v>12.897838464844311</v>
      </c>
      <c r="DA151" s="73" t="s">
        <v>1263</v>
      </c>
    </row>
    <row r="152" spans="1:105" ht="12" customHeight="1" x14ac:dyDescent="0.25">
      <c r="A152" s="64" t="s">
        <v>36</v>
      </c>
      <c r="B152" s="231">
        <v>0.18179536440392599</v>
      </c>
      <c r="C152" s="231">
        <v>0.16944130232823651</v>
      </c>
      <c r="D152" s="231">
        <v>0.158858677479744</v>
      </c>
      <c r="E152" s="231">
        <v>0</v>
      </c>
      <c r="F152" s="231">
        <v>0</v>
      </c>
      <c r="G152" s="231">
        <v>1.9320625770423639E-4</v>
      </c>
      <c r="H152" s="231">
        <v>2.0141819073652269E-4</v>
      </c>
      <c r="I152" s="231">
        <v>3.263714642724052E-2</v>
      </c>
      <c r="J152" s="231">
        <v>0</v>
      </c>
      <c r="K152" s="231">
        <v>0</v>
      </c>
      <c r="L152" s="231">
        <v>0.1795063622842907</v>
      </c>
      <c r="M152" s="231">
        <v>0.40226484772165427</v>
      </c>
      <c r="N152" s="231">
        <v>0.1917685499107199</v>
      </c>
      <c r="O152" s="231">
        <v>0.25183158368995429</v>
      </c>
      <c r="P152" s="231">
        <v>0.32578925800863512</v>
      </c>
      <c r="Q152" s="231">
        <v>0.28782305352987708</v>
      </c>
      <c r="R152" s="231">
        <v>0.27831586499038757</v>
      </c>
      <c r="S152" s="231">
        <v>0.12659981933165049</v>
      </c>
      <c r="T152" s="231">
        <v>0.22288653055920321</v>
      </c>
      <c r="U152" s="231">
        <v>0.17528600851857659</v>
      </c>
      <c r="V152" s="231">
        <v>0.1546251518165879</v>
      </c>
      <c r="W152" s="231">
        <v>0.19123971437405921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1.2053609189989319E-2</v>
      </c>
      <c r="F153" s="231">
        <v>1.8317420003913301E-2</v>
      </c>
      <c r="G153" s="231">
        <v>4.1339109088223407E-2</v>
      </c>
      <c r="H153" s="231">
        <v>3.9235994739658511E-2</v>
      </c>
      <c r="I153" s="231">
        <v>0.2169319621246778</v>
      </c>
      <c r="J153" s="231">
        <v>0.23306824300063159</v>
      </c>
      <c r="K153" s="231">
        <v>0.20795089446234491</v>
      </c>
      <c r="L153" s="231">
        <v>0.36519840501158812</v>
      </c>
      <c r="M153" s="231">
        <v>0.42614606302282521</v>
      </c>
      <c r="N153" s="231">
        <v>0.44730045893186671</v>
      </c>
      <c r="O153" s="231">
        <v>0.53900049862578503</v>
      </c>
      <c r="P153" s="231">
        <v>0.92526236690204933</v>
      </c>
      <c r="Q153" s="231">
        <v>1.004686646846054</v>
      </c>
      <c r="R153" s="231">
        <v>2.108796336297305</v>
      </c>
      <c r="S153" s="231">
        <v>1.12680786012756</v>
      </c>
      <c r="T153" s="231">
        <v>0.92659033101003663</v>
      </c>
      <c r="U153" s="231">
        <v>0.89215462336953999</v>
      </c>
      <c r="V153" s="231">
        <v>0.86831870010614787</v>
      </c>
      <c r="W153" s="231">
        <v>1.1766220692810141</v>
      </c>
      <c r="DA153" s="73" t="s">
        <v>1265</v>
      </c>
    </row>
    <row r="154" spans="1:105" ht="12" customHeight="1" x14ac:dyDescent="0.25">
      <c r="A154" s="64" t="s">
        <v>79</v>
      </c>
      <c r="B154" s="231">
        <v>0.52259908034478519</v>
      </c>
      <c r="C154" s="231">
        <v>0.55687398909766261</v>
      </c>
      <c r="D154" s="231">
        <v>0.53590282188691662</v>
      </c>
      <c r="E154" s="231">
        <v>2.017785799298669</v>
      </c>
      <c r="F154" s="231">
        <v>2.1836621825882991</v>
      </c>
      <c r="G154" s="231">
        <v>2.826409798187568</v>
      </c>
      <c r="H154" s="231">
        <v>5.5756323609604346</v>
      </c>
      <c r="I154" s="231">
        <v>5.1273604016886134</v>
      </c>
      <c r="J154" s="231">
        <v>5.3000484876920604</v>
      </c>
      <c r="K154" s="231">
        <v>5.6184696481713452</v>
      </c>
      <c r="L154" s="231">
        <v>4.2834162426015796</v>
      </c>
      <c r="M154" s="231">
        <v>5.9600494482332911</v>
      </c>
      <c r="N154" s="231">
        <v>5.9525462769842186</v>
      </c>
      <c r="O154" s="231">
        <v>7.6727982317558441</v>
      </c>
      <c r="P154" s="231">
        <v>12.42489279795433</v>
      </c>
      <c r="Q154" s="231">
        <v>12.39536922995954</v>
      </c>
      <c r="R154" s="231">
        <v>16.267519129205962</v>
      </c>
      <c r="S154" s="231">
        <v>11.59196532400712</v>
      </c>
      <c r="T154" s="231">
        <v>12.75871041510948</v>
      </c>
      <c r="U154" s="231">
        <v>12.09173338559655</v>
      </c>
      <c r="V154" s="231">
        <v>10.93537180532018</v>
      </c>
      <c r="W154" s="231">
        <v>12.95572422897814</v>
      </c>
      <c r="DA154" s="73" t="s">
        <v>1266</v>
      </c>
    </row>
    <row r="155" spans="1:105" ht="12" customHeight="1" x14ac:dyDescent="0.25">
      <c r="A155" s="60" t="s">
        <v>1038</v>
      </c>
      <c r="B155" s="264">
        <v>15.036136160462529</v>
      </c>
      <c r="C155" s="264">
        <v>17.374010385683292</v>
      </c>
      <c r="D155" s="264">
        <v>16.585686444252989</v>
      </c>
      <c r="E155" s="264">
        <v>16.21584916908472</v>
      </c>
      <c r="F155" s="264">
        <v>18.703679212309108</v>
      </c>
      <c r="G155" s="264">
        <v>20.147385348323329</v>
      </c>
      <c r="H155" s="264">
        <v>22.210857184480439</v>
      </c>
      <c r="I155" s="264">
        <v>16.9042342352394</v>
      </c>
      <c r="J155" s="264">
        <v>16.322686246709441</v>
      </c>
      <c r="K155" s="264">
        <v>13.576434653261661</v>
      </c>
      <c r="L155" s="264">
        <v>15.24426070938676</v>
      </c>
      <c r="M155" s="264">
        <v>18.90466859058564</v>
      </c>
      <c r="N155" s="264">
        <v>16.568974063421511</v>
      </c>
      <c r="O155" s="264">
        <v>21.493648783195109</v>
      </c>
      <c r="P155" s="264">
        <v>36.80626622230379</v>
      </c>
      <c r="Q155" s="264">
        <v>35.735376651997854</v>
      </c>
      <c r="R155" s="264">
        <v>42.299733425819497</v>
      </c>
      <c r="S155" s="264">
        <v>28.964386105168511</v>
      </c>
      <c r="T155" s="264">
        <v>29.326014132041401</v>
      </c>
      <c r="U155" s="264">
        <v>30.78247849106566</v>
      </c>
      <c r="V155" s="264">
        <v>24.65721782357587</v>
      </c>
      <c r="W155" s="264">
        <v>29.421136425278561</v>
      </c>
      <c r="DA155" s="72" t="s">
        <v>1267</v>
      </c>
    </row>
    <row r="156" spans="1:105" ht="12" customHeight="1" x14ac:dyDescent="0.25">
      <c r="A156" s="132" t="s">
        <v>1040</v>
      </c>
      <c r="B156" s="318">
        <v>15.39428050931806</v>
      </c>
      <c r="C156" s="318">
        <v>16.426123928327321</v>
      </c>
      <c r="D156" s="318">
        <v>16.144442545425608</v>
      </c>
      <c r="E156" s="318">
        <v>15.99216065121084</v>
      </c>
      <c r="F156" s="318">
        <v>17.624368581494181</v>
      </c>
      <c r="G156" s="318">
        <v>19.64854774509816</v>
      </c>
      <c r="H156" s="318">
        <v>20.00913116285605</v>
      </c>
      <c r="I156" s="318">
        <v>19.093110044386819</v>
      </c>
      <c r="J156" s="318">
        <v>20.003574748270939</v>
      </c>
      <c r="K156" s="318">
        <v>17.860459079267489</v>
      </c>
      <c r="L156" s="318">
        <v>18.829152709781312</v>
      </c>
      <c r="M156" s="318">
        <v>19.469873050649159</v>
      </c>
      <c r="N156" s="318">
        <v>20.087217353457241</v>
      </c>
      <c r="O156" s="318">
        <v>19.590903772348678</v>
      </c>
      <c r="P156" s="318">
        <v>80.481311420290879</v>
      </c>
      <c r="Q156" s="318">
        <v>74.333655778715993</v>
      </c>
      <c r="R156" s="318">
        <v>82.196135644150246</v>
      </c>
      <c r="S156" s="318">
        <v>79.060712292094934</v>
      </c>
      <c r="T156" s="318">
        <v>79.906821798246241</v>
      </c>
      <c r="U156" s="318">
        <v>81.788059215201173</v>
      </c>
      <c r="V156" s="318">
        <v>76.416647914021937</v>
      </c>
      <c r="W156" s="318">
        <v>88.54271765071563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1</v>
      </c>
      <c r="E160" s="234">
        <f t="shared" si="6"/>
        <v>1</v>
      </c>
      <c r="F160" s="234">
        <f t="shared" si="6"/>
        <v>1</v>
      </c>
      <c r="G160" s="234">
        <f t="shared" si="6"/>
        <v>1.0000000000000002</v>
      </c>
      <c r="H160" s="234">
        <f t="shared" si="6"/>
        <v>0.99999999999999978</v>
      </c>
      <c r="I160" s="234">
        <f t="shared" si="6"/>
        <v>1</v>
      </c>
      <c r="J160" s="234">
        <f t="shared" si="6"/>
        <v>1</v>
      </c>
      <c r="K160" s="234">
        <f t="shared" si="6"/>
        <v>0.99999999999999978</v>
      </c>
      <c r="L160" s="234">
        <f t="shared" si="6"/>
        <v>1</v>
      </c>
      <c r="M160" s="234">
        <f t="shared" si="6"/>
        <v>1</v>
      </c>
      <c r="N160" s="234">
        <f t="shared" si="6"/>
        <v>1.0000000000000002</v>
      </c>
      <c r="O160" s="234">
        <f t="shared" si="6"/>
        <v>0.99999999999999989</v>
      </c>
      <c r="P160" s="234">
        <f t="shared" si="6"/>
        <v>0.99999999999999989</v>
      </c>
      <c r="Q160" s="234">
        <f t="shared" si="6"/>
        <v>1.0000000000000002</v>
      </c>
      <c r="R160" s="234">
        <f t="shared" si="6"/>
        <v>1</v>
      </c>
      <c r="S160" s="234">
        <f t="shared" si="6"/>
        <v>0.99999999999999978</v>
      </c>
      <c r="T160" s="234">
        <f t="shared" si="6"/>
        <v>0.99999999999999989</v>
      </c>
      <c r="U160" s="234">
        <f t="shared" si="6"/>
        <v>0.99999999999999989</v>
      </c>
      <c r="V160" s="234">
        <f t="shared" si="6"/>
        <v>0.99999999999999978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1.0269284802157288E-3</v>
      </c>
      <c r="C161" s="268">
        <f t="shared" si="7"/>
        <v>1.0329120262043388E-3</v>
      </c>
      <c r="D161" s="268">
        <f t="shared" si="7"/>
        <v>1.0355376360430897E-3</v>
      </c>
      <c r="E161" s="268">
        <f t="shared" si="7"/>
        <v>1.1121473100916956E-3</v>
      </c>
      <c r="F161" s="268">
        <f t="shared" si="7"/>
        <v>1.0514148831253277E-3</v>
      </c>
      <c r="G161" s="268">
        <f t="shared" si="7"/>
        <v>1.082468776475268E-3</v>
      </c>
      <c r="H161" s="268">
        <f t="shared" si="7"/>
        <v>1.1000435556199185E-3</v>
      </c>
      <c r="I161" s="268">
        <f t="shared" si="7"/>
        <v>1.1381905899716289E-3</v>
      </c>
      <c r="J161" s="268">
        <f t="shared" si="7"/>
        <v>1.2098494394817785E-3</v>
      </c>
      <c r="K161" s="268">
        <f t="shared" si="7"/>
        <v>1.1183426968134251E-3</v>
      </c>
      <c r="L161" s="268">
        <f t="shared" si="7"/>
        <v>1.2370746184427448E-3</v>
      </c>
      <c r="M161" s="268">
        <f t="shared" si="7"/>
        <v>1.2005765136279345E-3</v>
      </c>
      <c r="N161" s="268">
        <f t="shared" si="7"/>
        <v>1.2364088919151622E-3</v>
      </c>
      <c r="O161" s="268">
        <f t="shared" si="7"/>
        <v>1.2823119656011639E-3</v>
      </c>
      <c r="P161" s="268">
        <f t="shared" si="7"/>
        <v>1.2483446052269996E-3</v>
      </c>
      <c r="Q161" s="268">
        <f t="shared" si="7"/>
        <v>1.329102488410645E-3</v>
      </c>
      <c r="R161" s="268">
        <f t="shared" si="7"/>
        <v>1.272710318088489E-3</v>
      </c>
      <c r="S161" s="268">
        <f t="shared" si="7"/>
        <v>1.2611846520779138E-3</v>
      </c>
      <c r="T161" s="268">
        <f t="shared" si="7"/>
        <v>1.2084226312402805E-3</v>
      </c>
      <c r="U161" s="268">
        <f t="shared" si="7"/>
        <v>1.2252232027915714E-3</v>
      </c>
      <c r="V161" s="268">
        <f t="shared" si="7"/>
        <v>1.1996453104752087E-3</v>
      </c>
      <c r="W161" s="268">
        <f t="shared" si="7"/>
        <v>1.1188480328809794E-3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2.1289997150180759E-3</v>
      </c>
      <c r="C162" s="269">
        <f t="shared" si="8"/>
        <v>2.1414046370257637E-3</v>
      </c>
      <c r="D162" s="269">
        <f t="shared" si="8"/>
        <v>2.1468479787054824E-3</v>
      </c>
      <c r="E162" s="269">
        <f t="shared" si="8"/>
        <v>2.3056730355223366E-3</v>
      </c>
      <c r="F162" s="269">
        <f t="shared" si="8"/>
        <v>2.1797642481094178E-3</v>
      </c>
      <c r="G162" s="269">
        <f t="shared" si="8"/>
        <v>2.2441443206908471E-3</v>
      </c>
      <c r="H162" s="269">
        <f t="shared" si="8"/>
        <v>2.280579866604042E-3</v>
      </c>
      <c r="I162" s="269">
        <f t="shared" si="8"/>
        <v>2.3596652428772903E-3</v>
      </c>
      <c r="J162" s="269">
        <f t="shared" si="8"/>
        <v>2.5082263872264875E-3</v>
      </c>
      <c r="K162" s="269">
        <f t="shared" si="8"/>
        <v>2.3185171398773133E-3</v>
      </c>
      <c r="L162" s="269">
        <f t="shared" si="8"/>
        <v>2.5646688750587837E-3</v>
      </c>
      <c r="M162" s="269">
        <f t="shared" si="8"/>
        <v>2.4890020138834961E-3</v>
      </c>
      <c r="N162" s="269">
        <f t="shared" si="8"/>
        <v>2.5632887092392454E-3</v>
      </c>
      <c r="O162" s="269">
        <f t="shared" si="8"/>
        <v>2.6584536916880916E-3</v>
      </c>
      <c r="P162" s="269">
        <f t="shared" si="8"/>
        <v>2.5880334998736438E-3</v>
      </c>
      <c r="Q162" s="269">
        <f t="shared" si="8"/>
        <v>2.7554585091082951E-3</v>
      </c>
      <c r="R162" s="269">
        <f t="shared" si="8"/>
        <v>2.6385478216961597E-3</v>
      </c>
      <c r="S162" s="269">
        <f t="shared" si="8"/>
        <v>2.6644247352844656E-3</v>
      </c>
      <c r="T162" s="269">
        <f t="shared" si="8"/>
        <v>2.5195838901296412E-3</v>
      </c>
      <c r="U162" s="269">
        <f t="shared" si="8"/>
        <v>2.5400988480023634E-3</v>
      </c>
      <c r="V162" s="269">
        <f t="shared" si="8"/>
        <v>2.4870714692691713E-3</v>
      </c>
      <c r="W162" s="269">
        <f t="shared" si="8"/>
        <v>2.357862308853315E-3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1.2735278196019282E-2</v>
      </c>
      <c r="C163" s="269">
        <f t="shared" si="9"/>
        <v>1.2809482119887102E-2</v>
      </c>
      <c r="D163" s="269">
        <f t="shared" si="9"/>
        <v>1.2842043171970952E-2</v>
      </c>
      <c r="E163" s="269">
        <f t="shared" si="9"/>
        <v>1.3792104963333867E-2</v>
      </c>
      <c r="F163" s="269">
        <f t="shared" si="9"/>
        <v>1.3038942140569781E-2</v>
      </c>
      <c r="G163" s="269">
        <f t="shared" si="9"/>
        <v>1.3424051696395828E-2</v>
      </c>
      <c r="H163" s="269">
        <f t="shared" si="9"/>
        <v>1.364200231900755E-2</v>
      </c>
      <c r="I163" s="269">
        <f t="shared" si="9"/>
        <v>1.4115076251790171E-2</v>
      </c>
      <c r="J163" s="269">
        <f t="shared" si="9"/>
        <v>1.5003741238008806E-2</v>
      </c>
      <c r="K163" s="269">
        <f t="shared" si="9"/>
        <v>1.3868935993880976E-2</v>
      </c>
      <c r="L163" s="269">
        <f t="shared" si="9"/>
        <v>1.5341369646105428E-2</v>
      </c>
      <c r="M163" s="269">
        <f t="shared" si="9"/>
        <v>1.4888744631414593E-2</v>
      </c>
      <c r="N163" s="269">
        <f t="shared" si="9"/>
        <v>1.5304315583868966E-2</v>
      </c>
      <c r="O163" s="269">
        <f t="shared" si="9"/>
        <v>1.5902372882466487E-2</v>
      </c>
      <c r="P163" s="269">
        <f t="shared" si="9"/>
        <v>1.5481132462823483E-2</v>
      </c>
      <c r="Q163" s="269">
        <f t="shared" si="9"/>
        <v>1.6482637561454402E-2</v>
      </c>
      <c r="R163" s="269">
        <f t="shared" si="9"/>
        <v>1.5783299690350576E-2</v>
      </c>
      <c r="S163" s="269">
        <f t="shared" si="9"/>
        <v>1.5605667491826538E-2</v>
      </c>
      <c r="T163" s="269">
        <f t="shared" si="9"/>
        <v>1.4923873965450352E-2</v>
      </c>
      <c r="U163" s="269">
        <f t="shared" si="9"/>
        <v>1.5194396338575144E-2</v>
      </c>
      <c r="V163" s="269">
        <f t="shared" si="9"/>
        <v>1.4877196474522019E-2</v>
      </c>
      <c r="W163" s="269">
        <f t="shared" si="9"/>
        <v>1.3845480563354485E-2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1.4708631701649114E-2</v>
      </c>
      <c r="C164" s="269">
        <f t="shared" si="10"/>
        <v>1.479433365257549E-2</v>
      </c>
      <c r="D164" s="269">
        <f t="shared" si="10"/>
        <v>1.4831940096309814E-2</v>
      </c>
      <c r="E164" s="269">
        <f t="shared" si="10"/>
        <v>1.592921561458896E-2</v>
      </c>
      <c r="F164" s="269">
        <f t="shared" si="10"/>
        <v>1.5059348902539106E-2</v>
      </c>
      <c r="G164" s="269">
        <f t="shared" si="10"/>
        <v>1.5504131853821757E-2</v>
      </c>
      <c r="H164" s="269">
        <f t="shared" si="10"/>
        <v>1.5755854304466216E-2</v>
      </c>
      <c r="I164" s="269">
        <f t="shared" si="10"/>
        <v>1.6302231865902236E-2</v>
      </c>
      <c r="J164" s="269">
        <f t="shared" si="10"/>
        <v>1.7328597037298856E-2</v>
      </c>
      <c r="K164" s="269">
        <f t="shared" si="10"/>
        <v>1.6017951746943634E-2</v>
      </c>
      <c r="L164" s="269">
        <f t="shared" si="10"/>
        <v>1.7718541554432338E-2</v>
      </c>
      <c r="M164" s="269">
        <f t="shared" si="10"/>
        <v>1.7195781506511125E-2</v>
      </c>
      <c r="N164" s="269">
        <f t="shared" si="10"/>
        <v>1.7709006395463748E-2</v>
      </c>
      <c r="O164" s="269">
        <f t="shared" si="10"/>
        <v>1.8366473217962646E-2</v>
      </c>
      <c r="P164" s="269">
        <f t="shared" si="10"/>
        <v>1.7879960862675917E-2</v>
      </c>
      <c r="Q164" s="269">
        <f t="shared" si="10"/>
        <v>1.9036650918154284E-2</v>
      </c>
      <c r="R164" s="269">
        <f t="shared" si="10"/>
        <v>1.8228949427636639E-2</v>
      </c>
      <c r="S164" s="269">
        <f t="shared" si="10"/>
        <v>1.8430753438159628E-2</v>
      </c>
      <c r="T164" s="269">
        <f t="shared" si="10"/>
        <v>1.740706267826372E-2</v>
      </c>
      <c r="U164" s="269">
        <f t="shared" si="10"/>
        <v>1.7548794477284715E-2</v>
      </c>
      <c r="V164" s="269">
        <f t="shared" si="10"/>
        <v>1.7182443942623533E-2</v>
      </c>
      <c r="W164" s="269">
        <f t="shared" si="10"/>
        <v>1.6289775925981742E-2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4.8203189234743808E-3</v>
      </c>
      <c r="C165" s="270">
        <f t="shared" si="11"/>
        <v>4.7903339352815344E-3</v>
      </c>
      <c r="D165" s="270">
        <f t="shared" si="11"/>
        <v>4.8508846500287667E-3</v>
      </c>
      <c r="E165" s="270">
        <f t="shared" si="11"/>
        <v>5.570730212261771E-3</v>
      </c>
      <c r="F165" s="270">
        <f t="shared" si="11"/>
        <v>5.1211753281842952E-3</v>
      </c>
      <c r="G165" s="270">
        <f t="shared" si="11"/>
        <v>5.3138852485951878E-3</v>
      </c>
      <c r="H165" s="270">
        <f t="shared" si="11"/>
        <v>5.4474439109584187E-3</v>
      </c>
      <c r="I165" s="270">
        <f t="shared" si="11"/>
        <v>6.0848639474037564E-3</v>
      </c>
      <c r="J165" s="270">
        <f t="shared" si="11"/>
        <v>6.6853150389509421E-3</v>
      </c>
      <c r="K165" s="270">
        <f t="shared" si="11"/>
        <v>6.4342163100425571E-3</v>
      </c>
      <c r="L165" s="270">
        <f t="shared" si="11"/>
        <v>6.820885833944074E-3</v>
      </c>
      <c r="M165" s="270">
        <f t="shared" si="11"/>
        <v>6.5174005087235134E-3</v>
      </c>
      <c r="N165" s="270">
        <f t="shared" si="11"/>
        <v>6.8619855112151849E-3</v>
      </c>
      <c r="O165" s="270">
        <f t="shared" si="11"/>
        <v>7.0630052891172447E-3</v>
      </c>
      <c r="P165" s="270">
        <f t="shared" si="11"/>
        <v>6.8609722332255698E-3</v>
      </c>
      <c r="Q165" s="270">
        <f t="shared" si="11"/>
        <v>7.4728855730770523E-3</v>
      </c>
      <c r="R165" s="270">
        <f t="shared" si="11"/>
        <v>7.1599637947375363E-3</v>
      </c>
      <c r="S165" s="270">
        <f t="shared" si="11"/>
        <v>7.4653922106557268E-3</v>
      </c>
      <c r="T165" s="270">
        <f t="shared" si="11"/>
        <v>6.8384845361203726E-3</v>
      </c>
      <c r="U165" s="270">
        <f t="shared" si="11"/>
        <v>6.7159079254362772E-3</v>
      </c>
      <c r="V165" s="270">
        <f t="shared" si="11"/>
        <v>6.9813441914316661E-3</v>
      </c>
      <c r="W165" s="270">
        <f t="shared" si="11"/>
        <v>6.503468168125282E-3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0.84961172989820322</v>
      </c>
      <c r="C166" s="319">
        <f t="shared" si="12"/>
        <v>0.85122921444786537</v>
      </c>
      <c r="D166" s="319">
        <f t="shared" si="12"/>
        <v>0.84841665904650754</v>
      </c>
      <c r="E166" s="319">
        <f t="shared" si="12"/>
        <v>0.81915699279157994</v>
      </c>
      <c r="F166" s="319">
        <f t="shared" si="12"/>
        <v>0.83342356127732109</v>
      </c>
      <c r="G166" s="319">
        <f t="shared" si="12"/>
        <v>0.82721125396311002</v>
      </c>
      <c r="H166" s="319">
        <f t="shared" si="12"/>
        <v>0.8144192890703128</v>
      </c>
      <c r="I166" s="319">
        <f t="shared" si="12"/>
        <v>0.79301973954647953</v>
      </c>
      <c r="J166" s="319">
        <f t="shared" si="12"/>
        <v>0.77547229514815319</v>
      </c>
      <c r="K166" s="319">
        <f t="shared" si="12"/>
        <v>0.78155628064383076</v>
      </c>
      <c r="L166" s="319">
        <f t="shared" si="12"/>
        <v>0.77439502646872527</v>
      </c>
      <c r="M166" s="319">
        <f t="shared" si="12"/>
        <v>0.77830807153654169</v>
      </c>
      <c r="N166" s="319">
        <f t="shared" si="12"/>
        <v>0.76765419730845386</v>
      </c>
      <c r="O166" s="319">
        <f t="shared" si="12"/>
        <v>0.76156695679625219</v>
      </c>
      <c r="P166" s="319">
        <f t="shared" si="12"/>
        <v>0.76683867495636571</v>
      </c>
      <c r="Q166" s="319">
        <f t="shared" si="12"/>
        <v>0.74667212429734309</v>
      </c>
      <c r="R166" s="319">
        <f t="shared" si="12"/>
        <v>0.75425809036589297</v>
      </c>
      <c r="S166" s="319">
        <f t="shared" si="12"/>
        <v>0.75094954218830035</v>
      </c>
      <c r="T166" s="319">
        <f t="shared" si="12"/>
        <v>0.76255723561545319</v>
      </c>
      <c r="U166" s="319">
        <f t="shared" si="12"/>
        <v>0.76520629292232967</v>
      </c>
      <c r="V166" s="319">
        <f t="shared" si="12"/>
        <v>0.7602525124299564</v>
      </c>
      <c r="W166" s="319">
        <f t="shared" si="12"/>
        <v>0.77521998819654403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6.2417231434032779E-2</v>
      </c>
      <c r="C167" s="271">
        <f t="shared" si="13"/>
        <v>6.0256694805891471E-2</v>
      </c>
      <c r="D167" s="271">
        <f t="shared" si="13"/>
        <v>6.1750171592487899E-2</v>
      </c>
      <c r="E167" s="271">
        <f t="shared" si="13"/>
        <v>8.0398251817820218E-2</v>
      </c>
      <c r="F167" s="271">
        <f t="shared" si="13"/>
        <v>7.205534152292932E-2</v>
      </c>
      <c r="G167" s="271">
        <f t="shared" si="13"/>
        <v>7.6321588015863931E-2</v>
      </c>
      <c r="H167" s="271">
        <f t="shared" si="13"/>
        <v>8.602948415091087E-2</v>
      </c>
      <c r="I167" s="271">
        <f t="shared" si="13"/>
        <v>9.900338321345295E-2</v>
      </c>
      <c r="J167" s="271">
        <f t="shared" si="13"/>
        <v>0.10935610376584949</v>
      </c>
      <c r="K167" s="271">
        <f t="shared" si="13"/>
        <v>0.1086140958286637</v>
      </c>
      <c r="L167" s="271">
        <f t="shared" si="13"/>
        <v>0.10932944307170175</v>
      </c>
      <c r="M167" s="271">
        <f t="shared" si="13"/>
        <v>0.10740397240245576</v>
      </c>
      <c r="N167" s="271">
        <f t="shared" si="13"/>
        <v>0.11450021739803082</v>
      </c>
      <c r="O167" s="271">
        <f t="shared" si="13"/>
        <v>0.11809297945778589</v>
      </c>
      <c r="P167" s="271">
        <f t="shared" si="13"/>
        <v>0.11466441963711069</v>
      </c>
      <c r="Q167" s="271">
        <f t="shared" si="13"/>
        <v>0.12638238547583613</v>
      </c>
      <c r="R167" s="271">
        <f t="shared" si="13"/>
        <v>0.12318815170614099</v>
      </c>
      <c r="S167" s="271">
        <f t="shared" si="13"/>
        <v>0.12441683065804308</v>
      </c>
      <c r="T167" s="271">
        <f t="shared" si="13"/>
        <v>0.11756395711725545</v>
      </c>
      <c r="U167" s="271">
        <f t="shared" si="13"/>
        <v>0.11512165305560017</v>
      </c>
      <c r="V167" s="271">
        <f t="shared" si="13"/>
        <v>0.11900787107945636</v>
      </c>
      <c r="W167" s="271">
        <f t="shared" si="13"/>
        <v>0.11052278074746195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2.3382938083974847E-2</v>
      </c>
      <c r="C168" s="271">
        <f t="shared" si="14"/>
        <v>2.2699422258136235E-2</v>
      </c>
      <c r="D168" s="271">
        <f t="shared" si="14"/>
        <v>2.3246409111758928E-2</v>
      </c>
      <c r="E168" s="271">
        <f t="shared" si="14"/>
        <v>2.8004025149504307E-2</v>
      </c>
      <c r="F168" s="271">
        <f t="shared" si="14"/>
        <v>2.5244440085910352E-2</v>
      </c>
      <c r="G168" s="271">
        <f t="shared" si="14"/>
        <v>2.6456217183584079E-2</v>
      </c>
      <c r="H168" s="271">
        <f t="shared" si="14"/>
        <v>2.7267210323537929E-2</v>
      </c>
      <c r="I168" s="271">
        <f t="shared" si="14"/>
        <v>3.2086550041747749E-2</v>
      </c>
      <c r="J168" s="271">
        <f t="shared" si="14"/>
        <v>3.5715014538981682E-2</v>
      </c>
      <c r="K168" s="271">
        <f t="shared" si="14"/>
        <v>3.4910000641728202E-2</v>
      </c>
      <c r="L168" s="271">
        <f t="shared" si="14"/>
        <v>3.6307861850200941E-2</v>
      </c>
      <c r="M168" s="271">
        <f t="shared" si="14"/>
        <v>3.4602267934564508E-2</v>
      </c>
      <c r="N168" s="271">
        <f t="shared" si="14"/>
        <v>3.6763801633540032E-2</v>
      </c>
      <c r="O168" s="271">
        <f t="shared" si="14"/>
        <v>3.7695856290845979E-2</v>
      </c>
      <c r="P168" s="271">
        <f t="shared" si="14"/>
        <v>3.6686934401304792E-2</v>
      </c>
      <c r="Q168" s="271">
        <f t="shared" si="14"/>
        <v>4.0314936432104605E-2</v>
      </c>
      <c r="R168" s="271">
        <f t="shared" si="14"/>
        <v>3.8621224721573283E-2</v>
      </c>
      <c r="S168" s="271">
        <f t="shared" si="14"/>
        <v>4.0574096761571254E-2</v>
      </c>
      <c r="T168" s="271">
        <f t="shared" si="14"/>
        <v>3.6787975593270295E-2</v>
      </c>
      <c r="U168" s="271">
        <f t="shared" si="14"/>
        <v>3.5766414789493058E-2</v>
      </c>
      <c r="V168" s="271">
        <f t="shared" si="14"/>
        <v>3.7845873643830935E-2</v>
      </c>
      <c r="W168" s="271">
        <f t="shared" si="14"/>
        <v>3.5203409424419789E-2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2.1836229996488911E-2</v>
      </c>
      <c r="C169" s="320">
        <f t="shared" si="15"/>
        <v>2.1043221234219381E-2</v>
      </c>
      <c r="D169" s="320">
        <f t="shared" si="15"/>
        <v>2.1661234351962426E-2</v>
      </c>
      <c r="E169" s="320">
        <f t="shared" si="15"/>
        <v>2.6552951980108794E-2</v>
      </c>
      <c r="F169" s="320">
        <f t="shared" si="15"/>
        <v>2.3691194353861526E-2</v>
      </c>
      <c r="G169" s="320">
        <f t="shared" si="15"/>
        <v>2.4908378091911546E-2</v>
      </c>
      <c r="H169" s="320">
        <f t="shared" si="15"/>
        <v>2.5543616657194297E-2</v>
      </c>
      <c r="I169" s="320">
        <f t="shared" si="15"/>
        <v>3.0792293909234075E-2</v>
      </c>
      <c r="J169" s="320">
        <f t="shared" si="15"/>
        <v>3.4500603806841036E-2</v>
      </c>
      <c r="K169" s="320">
        <f t="shared" si="15"/>
        <v>3.3895298317078132E-2</v>
      </c>
      <c r="L169" s="320">
        <f t="shared" si="15"/>
        <v>3.5086034499153623E-2</v>
      </c>
      <c r="M169" s="320">
        <f t="shared" si="15"/>
        <v>3.3303853085448858E-2</v>
      </c>
      <c r="N169" s="320">
        <f t="shared" si="15"/>
        <v>3.5513166937856958E-2</v>
      </c>
      <c r="O169" s="320">
        <f t="shared" si="15"/>
        <v>3.6391925000497961E-2</v>
      </c>
      <c r="P169" s="320">
        <f t="shared" si="15"/>
        <v>3.536969984777405E-2</v>
      </c>
      <c r="Q169" s="320">
        <f t="shared" si="15"/>
        <v>3.9044811417098035E-2</v>
      </c>
      <c r="R169" s="320">
        <f t="shared" si="15"/>
        <v>3.735136165978397E-2</v>
      </c>
      <c r="S169" s="320">
        <f t="shared" si="15"/>
        <v>3.9394732317244566E-2</v>
      </c>
      <c r="T169" s="320">
        <f t="shared" si="15"/>
        <v>3.5454714149531864E-2</v>
      </c>
      <c r="U169" s="320">
        <f t="shared" si="15"/>
        <v>3.4283075184693319E-2</v>
      </c>
      <c r="V169" s="320">
        <f t="shared" si="15"/>
        <v>3.6666390032780528E-2</v>
      </c>
      <c r="W169" s="320">
        <f t="shared" si="15"/>
        <v>3.3989517673301939E-2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1.546708087485936E-3</v>
      </c>
      <c r="C170" s="320">
        <f t="shared" si="16"/>
        <v>1.6562010239168535E-3</v>
      </c>
      <c r="D170" s="320">
        <f t="shared" si="16"/>
        <v>1.5851747597965011E-3</v>
      </c>
      <c r="E170" s="320">
        <f t="shared" si="16"/>
        <v>1.4510731693955137E-3</v>
      </c>
      <c r="F170" s="320">
        <f t="shared" si="16"/>
        <v>1.5532457320488217E-3</v>
      </c>
      <c r="G170" s="320">
        <f t="shared" si="16"/>
        <v>1.5478390916725344E-3</v>
      </c>
      <c r="H170" s="320">
        <f t="shared" si="16"/>
        <v>1.7235936663436329E-3</v>
      </c>
      <c r="I170" s="320">
        <f t="shared" si="16"/>
        <v>1.2942561325136723E-3</v>
      </c>
      <c r="J170" s="320">
        <f t="shared" si="16"/>
        <v>1.2144107321406484E-3</v>
      </c>
      <c r="K170" s="320">
        <f t="shared" si="16"/>
        <v>1.0147023246500702E-3</v>
      </c>
      <c r="L170" s="320">
        <f t="shared" si="16"/>
        <v>1.2218273510473155E-3</v>
      </c>
      <c r="M170" s="320">
        <f t="shared" si="16"/>
        <v>1.2984148491156494E-3</v>
      </c>
      <c r="N170" s="320">
        <f t="shared" si="16"/>
        <v>1.2506346956830739E-3</v>
      </c>
      <c r="O170" s="320">
        <f t="shared" si="16"/>
        <v>1.3039312903480151E-3</v>
      </c>
      <c r="P170" s="320">
        <f t="shared" si="16"/>
        <v>1.3172345535307408E-3</v>
      </c>
      <c r="Q170" s="320">
        <f t="shared" si="16"/>
        <v>1.2701250150065654E-3</v>
      </c>
      <c r="R170" s="320">
        <f t="shared" si="16"/>
        <v>1.2698630617893141E-3</v>
      </c>
      <c r="S170" s="320">
        <f t="shared" si="16"/>
        <v>1.179364444326708E-3</v>
      </c>
      <c r="T170" s="320">
        <f t="shared" si="16"/>
        <v>1.3332614437384285E-3</v>
      </c>
      <c r="U170" s="320">
        <f t="shared" si="16"/>
        <v>1.4833396047997441E-3</v>
      </c>
      <c r="V170" s="320">
        <f t="shared" si="16"/>
        <v>1.1794836110504132E-3</v>
      </c>
      <c r="W170" s="320">
        <f t="shared" si="16"/>
        <v>1.2138917511178521E-3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5.7287727511577454E-3</v>
      </c>
      <c r="C171" s="271">
        <f t="shared" si="17"/>
        <v>5.7025315095352502E-3</v>
      </c>
      <c r="D171" s="271">
        <f t="shared" si="17"/>
        <v>5.7693518425721837E-3</v>
      </c>
      <c r="E171" s="271">
        <f t="shared" si="17"/>
        <v>6.7726460184293746E-3</v>
      </c>
      <c r="F171" s="271">
        <f t="shared" si="17"/>
        <v>6.2267618587241499E-3</v>
      </c>
      <c r="G171" s="271">
        <f t="shared" si="17"/>
        <v>6.4698617753242383E-3</v>
      </c>
      <c r="H171" s="271">
        <f t="shared" si="17"/>
        <v>6.8258400980469904E-3</v>
      </c>
      <c r="I171" s="271">
        <f t="shared" si="17"/>
        <v>7.5140421935395224E-3</v>
      </c>
      <c r="J171" s="271">
        <f t="shared" si="17"/>
        <v>8.2106382101518813E-3</v>
      </c>
      <c r="K171" s="271">
        <f t="shared" si="17"/>
        <v>7.9215508193422757E-3</v>
      </c>
      <c r="L171" s="271">
        <f t="shared" si="17"/>
        <v>8.3297723392673547E-3</v>
      </c>
      <c r="M171" s="271">
        <f t="shared" si="17"/>
        <v>8.051533061601307E-3</v>
      </c>
      <c r="N171" s="271">
        <f t="shared" si="17"/>
        <v>8.4705128996924277E-3</v>
      </c>
      <c r="O171" s="271">
        <f t="shared" si="17"/>
        <v>8.7363557803737807E-3</v>
      </c>
      <c r="P171" s="271">
        <f t="shared" si="17"/>
        <v>8.5045804001216314E-3</v>
      </c>
      <c r="Q171" s="271">
        <f t="shared" si="17"/>
        <v>9.2736999355866444E-3</v>
      </c>
      <c r="R171" s="271">
        <f t="shared" si="17"/>
        <v>8.9032783537291681E-3</v>
      </c>
      <c r="S171" s="271">
        <f t="shared" si="17"/>
        <v>9.1496959936386204E-3</v>
      </c>
      <c r="T171" s="271">
        <f t="shared" si="17"/>
        <v>8.4691021696656626E-3</v>
      </c>
      <c r="U171" s="271">
        <f t="shared" si="17"/>
        <v>8.3505018848681039E-3</v>
      </c>
      <c r="V171" s="271">
        <f t="shared" si="17"/>
        <v>8.5668816367213199E-3</v>
      </c>
      <c r="W171" s="271">
        <f t="shared" si="17"/>
        <v>7.9926246816141716E-3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2.2454844084325389E-3</v>
      </c>
      <c r="C172" s="320">
        <f t="shared" si="18"/>
        <v>2.0622242295602012E-3</v>
      </c>
      <c r="D172" s="320">
        <f t="shared" si="18"/>
        <v>2.163434741615886E-3</v>
      </c>
      <c r="E172" s="320">
        <f t="shared" si="18"/>
        <v>2.6530866382987288E-3</v>
      </c>
      <c r="F172" s="320">
        <f t="shared" si="18"/>
        <v>2.2997379145173378E-3</v>
      </c>
      <c r="G172" s="320">
        <f t="shared" si="18"/>
        <v>2.4710643635486289E-3</v>
      </c>
      <c r="H172" s="320">
        <f t="shared" si="18"/>
        <v>2.3855587158365943E-3</v>
      </c>
      <c r="I172" s="320">
        <f t="shared" si="18"/>
        <v>3.2926308732700907E-3</v>
      </c>
      <c r="J172" s="320">
        <f t="shared" si="18"/>
        <v>3.8290939426087888E-3</v>
      </c>
      <c r="K172" s="320">
        <f t="shared" si="18"/>
        <v>3.8612492612883245E-3</v>
      </c>
      <c r="L172" s="320">
        <f t="shared" si="18"/>
        <v>3.9167432828302734E-3</v>
      </c>
      <c r="M172" s="320">
        <f t="shared" si="18"/>
        <v>3.614551760204616E-3</v>
      </c>
      <c r="N172" s="320">
        <f t="shared" si="18"/>
        <v>3.9358639974558787E-3</v>
      </c>
      <c r="O172" s="320">
        <f t="shared" si="18"/>
        <v>4.0023027875079045E-3</v>
      </c>
      <c r="P172" s="320">
        <f t="shared" si="18"/>
        <v>3.8143564396253557E-3</v>
      </c>
      <c r="Q172" s="320">
        <f t="shared" si="18"/>
        <v>4.2251229512548436E-3</v>
      </c>
      <c r="R172" s="320">
        <f t="shared" si="18"/>
        <v>4.1381476544912858E-3</v>
      </c>
      <c r="S172" s="320">
        <f t="shared" si="18"/>
        <v>4.516283735659276E-3</v>
      </c>
      <c r="T172" s="320">
        <f t="shared" si="18"/>
        <v>3.922681652582043E-3</v>
      </c>
      <c r="U172" s="320">
        <f t="shared" si="18"/>
        <v>3.6914330247968252E-3</v>
      </c>
      <c r="V172" s="320">
        <f t="shared" si="18"/>
        <v>4.2032851712043885E-3</v>
      </c>
      <c r="W172" s="320">
        <f t="shared" si="18"/>
        <v>3.8460776327598222E-3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1.2414611176686163E-3</v>
      </c>
      <c r="C173" s="320">
        <f t="shared" si="19"/>
        <v>1.1984886538871833E-3</v>
      </c>
      <c r="D173" s="320">
        <f t="shared" si="19"/>
        <v>1.2281934856796612E-3</v>
      </c>
      <c r="E173" s="320">
        <f t="shared" si="19"/>
        <v>1.5990985384515494E-3</v>
      </c>
      <c r="F173" s="320">
        <f t="shared" si="19"/>
        <v>1.4331604072441318E-3</v>
      </c>
      <c r="G173" s="320">
        <f t="shared" si="19"/>
        <v>1.5180148459573593E-3</v>
      </c>
      <c r="H173" s="320">
        <f t="shared" si="19"/>
        <v>1.7111021602956059E-3</v>
      </c>
      <c r="I173" s="320">
        <f t="shared" si="19"/>
        <v>1.9691493511218433E-3</v>
      </c>
      <c r="J173" s="320">
        <f t="shared" si="19"/>
        <v>2.175062041137142E-3</v>
      </c>
      <c r="K173" s="320">
        <f t="shared" si="19"/>
        <v>2.1603037126779363E-3</v>
      </c>
      <c r="L173" s="320">
        <f t="shared" si="19"/>
        <v>2.1745317674547932E-3</v>
      </c>
      <c r="M173" s="320">
        <f t="shared" si="19"/>
        <v>2.1362346992548583E-3</v>
      </c>
      <c r="N173" s="320">
        <f t="shared" si="19"/>
        <v>2.2773770094960252E-3</v>
      </c>
      <c r="O173" s="320">
        <f t="shared" si="19"/>
        <v>2.348836032905849E-3</v>
      </c>
      <c r="P173" s="320">
        <f t="shared" si="19"/>
        <v>2.2806429456897377E-3</v>
      </c>
      <c r="Q173" s="320">
        <f t="shared" si="19"/>
        <v>2.5137099791470211E-3</v>
      </c>
      <c r="R173" s="320">
        <f t="shared" si="19"/>
        <v>2.4501775709527937E-3</v>
      </c>
      <c r="S173" s="320">
        <f t="shared" si="19"/>
        <v>2.4746156485451394E-3</v>
      </c>
      <c r="T173" s="320">
        <f t="shared" si="19"/>
        <v>2.3383139278547668E-3</v>
      </c>
      <c r="U173" s="320">
        <f t="shared" si="19"/>
        <v>2.2897371893418833E-3</v>
      </c>
      <c r="V173" s="320">
        <f t="shared" si="19"/>
        <v>2.367032969057767E-3</v>
      </c>
      <c r="W173" s="320">
        <f t="shared" si="19"/>
        <v>2.1982669170387851E-3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2.2418272250565902E-3</v>
      </c>
      <c r="C174" s="320">
        <f t="shared" si="20"/>
        <v>2.4418186260878661E-3</v>
      </c>
      <c r="D174" s="320">
        <f t="shared" si="20"/>
        <v>2.3777236152766365E-3</v>
      </c>
      <c r="E174" s="320">
        <f t="shared" si="20"/>
        <v>2.5204608416790962E-3</v>
      </c>
      <c r="F174" s="320">
        <f t="shared" si="20"/>
        <v>2.4938635369626807E-3</v>
      </c>
      <c r="G174" s="320">
        <f t="shared" si="20"/>
        <v>2.4807825658182503E-3</v>
      </c>
      <c r="H174" s="320">
        <f t="shared" si="20"/>
        <v>2.7291792219147908E-3</v>
      </c>
      <c r="I174" s="320">
        <f t="shared" si="20"/>
        <v>2.2522619691475883E-3</v>
      </c>
      <c r="J174" s="320">
        <f t="shared" si="20"/>
        <v>2.2064822264059509E-3</v>
      </c>
      <c r="K174" s="320">
        <f t="shared" si="20"/>
        <v>1.899997845376014E-3</v>
      </c>
      <c r="L174" s="320">
        <f t="shared" si="20"/>
        <v>2.2384972889822881E-3</v>
      </c>
      <c r="M174" s="320">
        <f t="shared" si="20"/>
        <v>2.3007466021418336E-3</v>
      </c>
      <c r="N174" s="320">
        <f t="shared" si="20"/>
        <v>2.2572718927405225E-3</v>
      </c>
      <c r="O174" s="320">
        <f t="shared" si="20"/>
        <v>2.3852169599600263E-3</v>
      </c>
      <c r="P174" s="320">
        <f t="shared" si="20"/>
        <v>2.4095810148065384E-3</v>
      </c>
      <c r="Q174" s="320">
        <f t="shared" si="20"/>
        <v>2.5348670051847794E-3</v>
      </c>
      <c r="R174" s="320">
        <f t="shared" si="20"/>
        <v>2.314953128285089E-3</v>
      </c>
      <c r="S174" s="320">
        <f t="shared" si="20"/>
        <v>2.1587966094342051E-3</v>
      </c>
      <c r="T174" s="320">
        <f t="shared" si="20"/>
        <v>2.2081065892288528E-3</v>
      </c>
      <c r="U174" s="320">
        <f t="shared" si="20"/>
        <v>2.3693316707293958E-3</v>
      </c>
      <c r="V174" s="320">
        <f t="shared" si="20"/>
        <v>1.9965634964591644E-3</v>
      </c>
      <c r="W174" s="320">
        <f t="shared" si="20"/>
        <v>1.9482801318155649E-3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2.3439170816254851E-2</v>
      </c>
      <c r="C175" s="321">
        <f t="shared" si="21"/>
        <v>2.4543670607597656E-2</v>
      </c>
      <c r="D175" s="321">
        <f t="shared" si="21"/>
        <v>2.5110154873615381E-2</v>
      </c>
      <c r="E175" s="321">
        <f t="shared" si="21"/>
        <v>2.6958213086867484E-2</v>
      </c>
      <c r="F175" s="321">
        <f t="shared" si="21"/>
        <v>2.6599249752586953E-2</v>
      </c>
      <c r="G175" s="321">
        <f t="shared" si="21"/>
        <v>2.597239716613892E-2</v>
      </c>
      <c r="H175" s="321">
        <f t="shared" si="21"/>
        <v>2.7232252400535107E-2</v>
      </c>
      <c r="I175" s="321">
        <f t="shared" si="21"/>
        <v>2.8376257106835188E-2</v>
      </c>
      <c r="J175" s="321">
        <f t="shared" si="21"/>
        <v>2.8510219195896871E-2</v>
      </c>
      <c r="K175" s="321">
        <f t="shared" si="21"/>
        <v>2.7240108178876968E-2</v>
      </c>
      <c r="L175" s="321">
        <f t="shared" si="21"/>
        <v>2.7955355742121272E-2</v>
      </c>
      <c r="M175" s="321">
        <f t="shared" si="21"/>
        <v>2.9342649890676111E-2</v>
      </c>
      <c r="N175" s="321">
        <f t="shared" si="21"/>
        <v>2.893626566858078E-2</v>
      </c>
      <c r="O175" s="321">
        <f t="shared" si="21"/>
        <v>2.8635234627906493E-2</v>
      </c>
      <c r="P175" s="321">
        <f t="shared" si="21"/>
        <v>2.9246946941271487E-2</v>
      </c>
      <c r="Q175" s="321">
        <f t="shared" si="21"/>
        <v>3.0280118808924915E-2</v>
      </c>
      <c r="R175" s="321">
        <f t="shared" si="21"/>
        <v>2.9945783800154186E-2</v>
      </c>
      <c r="S175" s="321">
        <f t="shared" si="21"/>
        <v>2.948241187044226E-2</v>
      </c>
      <c r="T175" s="321">
        <f t="shared" si="21"/>
        <v>3.1724301803150924E-2</v>
      </c>
      <c r="U175" s="321">
        <f t="shared" si="21"/>
        <v>3.2330716555618845E-2</v>
      </c>
      <c r="V175" s="321">
        <f t="shared" si="21"/>
        <v>3.159915982171331E-2</v>
      </c>
      <c r="W175" s="321">
        <f t="shared" si="21"/>
        <v>3.0945761950764289E-2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1.0000000000000004</v>
      </c>
      <c r="C178" s="234">
        <f t="shared" si="22"/>
        <v>1</v>
      </c>
      <c r="D178" s="234">
        <f t="shared" si="22"/>
        <v>1.0000000000000004</v>
      </c>
      <c r="E178" s="234">
        <f t="shared" si="22"/>
        <v>0.99999999999999978</v>
      </c>
      <c r="F178" s="234">
        <f t="shared" si="22"/>
        <v>1</v>
      </c>
      <c r="G178" s="234">
        <f t="shared" si="22"/>
        <v>0.99999999999999967</v>
      </c>
      <c r="H178" s="234">
        <f t="shared" si="22"/>
        <v>0.99999999999999978</v>
      </c>
      <c r="I178" s="234">
        <f t="shared" si="22"/>
        <v>0.99999999999999956</v>
      </c>
      <c r="J178" s="234">
        <f t="shared" si="22"/>
        <v>1.0000000000000004</v>
      </c>
      <c r="K178" s="234">
        <f t="shared" si="22"/>
        <v>0.99999999999999944</v>
      </c>
      <c r="L178" s="234">
        <f t="shared" si="22"/>
        <v>1.0000000000000002</v>
      </c>
      <c r="M178" s="234">
        <f t="shared" si="22"/>
        <v>1.0000000000000002</v>
      </c>
      <c r="N178" s="234">
        <f t="shared" si="22"/>
        <v>1.0000000000000004</v>
      </c>
      <c r="O178" s="234">
        <f t="shared" si="22"/>
        <v>1.0000000000000007</v>
      </c>
      <c r="P178" s="234">
        <f t="shared" si="22"/>
        <v>1</v>
      </c>
      <c r="Q178" s="234">
        <f t="shared" si="22"/>
        <v>0.99999999999999967</v>
      </c>
      <c r="R178" s="234">
        <f t="shared" si="22"/>
        <v>1.0000000000000004</v>
      </c>
      <c r="S178" s="234">
        <f t="shared" si="22"/>
        <v>1</v>
      </c>
      <c r="T178" s="234">
        <f t="shared" si="22"/>
        <v>0.99999999999999989</v>
      </c>
      <c r="U178" s="234">
        <f t="shared" si="22"/>
        <v>0.99999999999999956</v>
      </c>
      <c r="V178" s="234">
        <f t="shared" si="22"/>
        <v>0.99999999999999978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8.1904668247200704E-3</v>
      </c>
      <c r="C179" s="268">
        <f t="shared" si="23"/>
        <v>8.4030873700754356E-3</v>
      </c>
      <c r="D179" s="268">
        <f t="shared" si="23"/>
        <v>8.2833811479229823E-3</v>
      </c>
      <c r="E179" s="268">
        <f t="shared" si="23"/>
        <v>7.3531118185380905E-3</v>
      </c>
      <c r="F179" s="268">
        <f t="shared" si="23"/>
        <v>7.6253367800561325E-3</v>
      </c>
      <c r="G179" s="268">
        <f t="shared" si="23"/>
        <v>7.4908582171682465E-3</v>
      </c>
      <c r="H179" s="268">
        <f t="shared" si="23"/>
        <v>7.0650793736092097E-3</v>
      </c>
      <c r="I179" s="268">
        <f t="shared" si="23"/>
        <v>6.5144245414429855E-3</v>
      </c>
      <c r="J179" s="268">
        <f t="shared" si="23"/>
        <v>6.3204091070986033E-3</v>
      </c>
      <c r="K179" s="268">
        <f t="shared" si="23"/>
        <v>6.001359544305019E-3</v>
      </c>
      <c r="L179" s="268">
        <f t="shared" si="23"/>
        <v>6.4082041255342287E-3</v>
      </c>
      <c r="M179" s="268">
        <f t="shared" si="23"/>
        <v>6.3910044270147461E-3</v>
      </c>
      <c r="N179" s="268">
        <f t="shared" si="23"/>
        <v>6.2214270014354896E-3</v>
      </c>
      <c r="O179" s="268">
        <f t="shared" si="23"/>
        <v>6.2587409207026361E-3</v>
      </c>
      <c r="P179" s="268">
        <f t="shared" si="23"/>
        <v>6.2687246720493171E-3</v>
      </c>
      <c r="Q179" s="268">
        <f t="shared" si="23"/>
        <v>6.1094040953594414E-3</v>
      </c>
      <c r="R179" s="268">
        <f t="shared" si="23"/>
        <v>5.9938554983209949E-3</v>
      </c>
      <c r="S179" s="268">
        <f t="shared" si="23"/>
        <v>5.9284333171100252E-3</v>
      </c>
      <c r="T179" s="268">
        <f t="shared" si="23"/>
        <v>6.0026753594507156E-3</v>
      </c>
      <c r="U179" s="268">
        <f t="shared" si="23"/>
        <v>6.1658172220923346E-3</v>
      </c>
      <c r="V179" s="268">
        <f t="shared" si="23"/>
        <v>5.8844958225048403E-3</v>
      </c>
      <c r="W179" s="268">
        <f t="shared" si="23"/>
        <v>5.9415653795805807E-3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1.7290070143939185E-2</v>
      </c>
      <c r="C180" s="269">
        <f t="shared" si="24"/>
        <v>1.7738911977000692E-2</v>
      </c>
      <c r="D180" s="269">
        <f t="shared" si="24"/>
        <v>1.7486212219834808E-2</v>
      </c>
      <c r="E180" s="269">
        <f t="shared" si="24"/>
        <v>1.5522414270092225E-2</v>
      </c>
      <c r="F180" s="269">
        <f t="shared" si="24"/>
        <v>1.6097080986935793E-2</v>
      </c>
      <c r="G180" s="269">
        <f t="shared" si="24"/>
        <v>1.5813196828078083E-2</v>
      </c>
      <c r="H180" s="269">
        <f t="shared" si="24"/>
        <v>1.4914377966041769E-2</v>
      </c>
      <c r="I180" s="269">
        <f t="shared" si="24"/>
        <v>1.3751945973213517E-2</v>
      </c>
      <c r="J180" s="269">
        <f t="shared" si="24"/>
        <v>1.3342379517404595E-2</v>
      </c>
      <c r="K180" s="269">
        <f t="shared" si="24"/>
        <v>1.266886609769999E-2</v>
      </c>
      <c r="L180" s="269">
        <f t="shared" si="24"/>
        <v>1.352771474426356E-2</v>
      </c>
      <c r="M180" s="269">
        <f t="shared" si="24"/>
        <v>1.3491406191867143E-2</v>
      </c>
      <c r="N180" s="269">
        <f t="shared" si="24"/>
        <v>1.3133428356678948E-2</v>
      </c>
      <c r="O180" s="269">
        <f t="shared" si="24"/>
        <v>1.3212198016001301E-2</v>
      </c>
      <c r="P180" s="269">
        <f t="shared" si="24"/>
        <v>1.3233273708605643E-2</v>
      </c>
      <c r="Q180" s="269">
        <f t="shared" si="24"/>
        <v>1.289694807475693E-2</v>
      </c>
      <c r="R180" s="269">
        <f t="shared" si="24"/>
        <v>1.2839309822132472E-2</v>
      </c>
      <c r="S180" s="269">
        <f t="shared" si="24"/>
        <v>1.2671511794297837E-2</v>
      </c>
      <c r="T180" s="269">
        <f t="shared" si="24"/>
        <v>1.2812356414963321E-2</v>
      </c>
      <c r="U180" s="269">
        <f t="shared" si="24"/>
        <v>1.3166614031708854E-2</v>
      </c>
      <c r="V180" s="269">
        <f t="shared" si="24"/>
        <v>1.257894752207568E-2</v>
      </c>
      <c r="W180" s="269">
        <f t="shared" si="24"/>
        <v>1.2733373644244709E-2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0.10292979488239058</v>
      </c>
      <c r="C181" s="269">
        <f t="shared" si="25"/>
        <v>0.10560180242354282</v>
      </c>
      <c r="D181" s="269">
        <f t="shared" si="25"/>
        <v>0.10409745143159323</v>
      </c>
      <c r="E181" s="269">
        <f t="shared" si="25"/>
        <v>9.2406734246832711E-2</v>
      </c>
      <c r="F181" s="269">
        <f t="shared" si="25"/>
        <v>9.5827791928960238E-2</v>
      </c>
      <c r="G181" s="269">
        <f t="shared" si="25"/>
        <v>9.4137796573341148E-2</v>
      </c>
      <c r="H181" s="269">
        <f t="shared" si="25"/>
        <v>8.8787023537972493E-2</v>
      </c>
      <c r="I181" s="269">
        <f t="shared" si="25"/>
        <v>8.1866930930454551E-2</v>
      </c>
      <c r="J181" s="269">
        <f t="shared" si="25"/>
        <v>7.942873426981828E-2</v>
      </c>
      <c r="K181" s="269">
        <f t="shared" si="25"/>
        <v>7.5419230689809214E-2</v>
      </c>
      <c r="L181" s="269">
        <f t="shared" si="25"/>
        <v>8.0532056392068993E-2</v>
      </c>
      <c r="M181" s="269">
        <f t="shared" si="25"/>
        <v>8.0188605293042142E-2</v>
      </c>
      <c r="N181" s="269">
        <f t="shared" si="25"/>
        <v>7.8184823751533475E-2</v>
      </c>
      <c r="O181" s="269">
        <f t="shared" si="25"/>
        <v>7.8653748678356131E-2</v>
      </c>
      <c r="P181" s="269">
        <f t="shared" si="25"/>
        <v>7.8779214723242563E-2</v>
      </c>
      <c r="Q181" s="269">
        <f t="shared" si="25"/>
        <v>7.6777029178733761E-2</v>
      </c>
      <c r="R181" s="269">
        <f t="shared" si="25"/>
        <v>7.5189175084007701E-2</v>
      </c>
      <c r="S181" s="269">
        <f t="shared" si="25"/>
        <v>7.4252129409728251E-2</v>
      </c>
      <c r="T181" s="269">
        <f t="shared" si="25"/>
        <v>7.507943354044494E-2</v>
      </c>
      <c r="U181" s="269">
        <f t="shared" si="25"/>
        <v>7.7027908274784965E-2</v>
      </c>
      <c r="V181" s="269">
        <f t="shared" si="25"/>
        <v>7.3436419478022499E-2</v>
      </c>
      <c r="W181" s="269">
        <f t="shared" si="25"/>
        <v>7.4080254864589787E-2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0.12181419671098315</v>
      </c>
      <c r="C182" s="269">
        <f t="shared" si="26"/>
        <v>0.12497643416227754</v>
      </c>
      <c r="D182" s="269">
        <f t="shared" si="26"/>
        <v>0.12319608175931104</v>
      </c>
      <c r="E182" s="269">
        <f t="shared" si="26"/>
        <v>0.10936048318978038</v>
      </c>
      <c r="F182" s="269">
        <f t="shared" si="26"/>
        <v>0.11340919808255236</v>
      </c>
      <c r="G182" s="269">
        <f t="shared" si="26"/>
        <v>0.11140914137472298</v>
      </c>
      <c r="H182" s="269">
        <f t="shared" si="26"/>
        <v>0.10507666864580148</v>
      </c>
      <c r="I182" s="269">
        <f t="shared" si="26"/>
        <v>9.6886955228869143E-2</v>
      </c>
      <c r="J182" s="269">
        <f t="shared" si="26"/>
        <v>9.400142565040083E-2</v>
      </c>
      <c r="K182" s="269">
        <f t="shared" si="26"/>
        <v>8.9256303420567562E-2</v>
      </c>
      <c r="L182" s="269">
        <f t="shared" si="26"/>
        <v>9.5307172914242164E-2</v>
      </c>
      <c r="M182" s="269">
        <f t="shared" si="26"/>
        <v>9.5051367292455335E-2</v>
      </c>
      <c r="N182" s="269">
        <f t="shared" si="26"/>
        <v>9.2529296411842266E-2</v>
      </c>
      <c r="O182" s="269">
        <f t="shared" si="26"/>
        <v>9.3084254413496978E-2</v>
      </c>
      <c r="P182" s="269">
        <f t="shared" si="26"/>
        <v>9.3232739558054056E-2</v>
      </c>
      <c r="Q182" s="269">
        <f t="shared" si="26"/>
        <v>9.0863215514511958E-2</v>
      </c>
      <c r="R182" s="269">
        <f t="shared" si="26"/>
        <v>9.0457135181417722E-2</v>
      </c>
      <c r="S182" s="269">
        <f t="shared" si="26"/>
        <v>8.9274943218042274E-2</v>
      </c>
      <c r="T182" s="269">
        <f t="shared" si="26"/>
        <v>9.0267239616182923E-2</v>
      </c>
      <c r="U182" s="269">
        <f t="shared" si="26"/>
        <v>9.2763100341637011E-2</v>
      </c>
      <c r="V182" s="269">
        <f t="shared" si="26"/>
        <v>8.8622797658712033E-2</v>
      </c>
      <c r="W182" s="269">
        <f t="shared" si="26"/>
        <v>8.9710780175070198E-2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3.83307564194761E-2</v>
      </c>
      <c r="C183" s="270">
        <f t="shared" si="27"/>
        <v>3.8854783544324728E-2</v>
      </c>
      <c r="D183" s="270">
        <f t="shared" si="27"/>
        <v>3.8687072260027544E-2</v>
      </c>
      <c r="E183" s="270">
        <f t="shared" si="27"/>
        <v>3.6721815170359932E-2</v>
      </c>
      <c r="F183" s="270">
        <f t="shared" si="27"/>
        <v>3.7030341161281906E-2</v>
      </c>
      <c r="G183" s="270">
        <f t="shared" si="27"/>
        <v>3.6663298121577044E-2</v>
      </c>
      <c r="H183" s="270">
        <f t="shared" si="27"/>
        <v>3.4882137605589988E-2</v>
      </c>
      <c r="I183" s="270">
        <f t="shared" si="27"/>
        <v>3.4722828784309906E-2</v>
      </c>
      <c r="J183" s="270">
        <f t="shared" si="27"/>
        <v>3.4820812440052841E-2</v>
      </c>
      <c r="K183" s="270">
        <f t="shared" si="27"/>
        <v>3.4424968940335296E-2</v>
      </c>
      <c r="L183" s="270">
        <f t="shared" si="27"/>
        <v>3.5227707430804223E-2</v>
      </c>
      <c r="M183" s="270">
        <f t="shared" si="27"/>
        <v>3.4590500412216993E-2</v>
      </c>
      <c r="N183" s="270">
        <f t="shared" si="27"/>
        <v>3.442554673061346E-2</v>
      </c>
      <c r="O183" s="270">
        <f t="shared" si="27"/>
        <v>3.4370509540886718E-2</v>
      </c>
      <c r="P183" s="270">
        <f t="shared" si="27"/>
        <v>3.4350536790825413E-2</v>
      </c>
      <c r="Q183" s="270">
        <f t="shared" si="27"/>
        <v>3.4247736418361964E-2</v>
      </c>
      <c r="R183" s="270">
        <f t="shared" si="27"/>
        <v>3.4114420628081281E-2</v>
      </c>
      <c r="S183" s="270">
        <f t="shared" si="27"/>
        <v>3.466876779365017E-2</v>
      </c>
      <c r="T183" s="270">
        <f t="shared" si="27"/>
        <v>3.4049483029721911E-2</v>
      </c>
      <c r="U183" s="270">
        <f t="shared" si="27"/>
        <v>3.4086207649164445E-2</v>
      </c>
      <c r="V183" s="270">
        <f t="shared" si="27"/>
        <v>3.4573675739531809E-2</v>
      </c>
      <c r="W183" s="270">
        <f t="shared" si="27"/>
        <v>3.4389077551330798E-2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0.46922764952240764</v>
      </c>
      <c r="C184" s="271">
        <f t="shared" si="28"/>
        <v>0.46209170986403736</v>
      </c>
      <c r="D184" s="271">
        <f t="shared" si="28"/>
        <v>0.46558298515126489</v>
      </c>
      <c r="E184" s="271">
        <f t="shared" si="28"/>
        <v>0.50210979468281014</v>
      </c>
      <c r="F184" s="271">
        <f t="shared" si="28"/>
        <v>0.49370362951861513</v>
      </c>
      <c r="G184" s="271">
        <f t="shared" si="28"/>
        <v>0.49918753755738143</v>
      </c>
      <c r="H184" s="271">
        <f t="shared" si="28"/>
        <v>0.52371819128779229</v>
      </c>
      <c r="I184" s="271">
        <f t="shared" si="28"/>
        <v>0.53656502756799618</v>
      </c>
      <c r="J184" s="271">
        <f t="shared" si="28"/>
        <v>0.54078690416325503</v>
      </c>
      <c r="K184" s="271">
        <f t="shared" si="28"/>
        <v>0.55203795569279224</v>
      </c>
      <c r="L184" s="271">
        <f t="shared" si="28"/>
        <v>0.53573899772616884</v>
      </c>
      <c r="M184" s="271">
        <f t="shared" si="28"/>
        <v>0.54081499030091229</v>
      </c>
      <c r="N184" s="271">
        <f t="shared" si="28"/>
        <v>0.54629405158375566</v>
      </c>
      <c r="O184" s="271">
        <f t="shared" si="28"/>
        <v>0.54591965664595987</v>
      </c>
      <c r="P184" s="271">
        <f t="shared" si="28"/>
        <v>0.54530792748211276</v>
      </c>
      <c r="Q184" s="271">
        <f t="shared" si="28"/>
        <v>0.55009105229684585</v>
      </c>
      <c r="R184" s="271">
        <f t="shared" si="28"/>
        <v>0.55369743342741251</v>
      </c>
      <c r="S184" s="271">
        <f t="shared" si="28"/>
        <v>0.55167992877033534</v>
      </c>
      <c r="T184" s="271">
        <f t="shared" si="28"/>
        <v>0.55501014957329842</v>
      </c>
      <c r="U184" s="271">
        <f t="shared" si="28"/>
        <v>0.55059775022297464</v>
      </c>
      <c r="V184" s="271">
        <f t="shared" si="28"/>
        <v>0.55470662422158701</v>
      </c>
      <c r="W184" s="271">
        <f t="shared" si="28"/>
        <v>0.55391648323398168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0.46877300555770385</v>
      </c>
      <c r="C185" s="320">
        <f t="shared" si="29"/>
        <v>0.46162526356256978</v>
      </c>
      <c r="D185" s="320">
        <f t="shared" si="29"/>
        <v>0.46512318361286198</v>
      </c>
      <c r="E185" s="320">
        <f t="shared" si="29"/>
        <v>0.50170163138984603</v>
      </c>
      <c r="F185" s="320">
        <f t="shared" si="29"/>
        <v>0.49328035531214098</v>
      </c>
      <c r="G185" s="320">
        <f t="shared" si="29"/>
        <v>0.49877172811064652</v>
      </c>
      <c r="H185" s="320">
        <f t="shared" si="29"/>
        <v>0.52332601636466447</v>
      </c>
      <c r="I185" s="320">
        <f t="shared" si="29"/>
        <v>0.53620341889969092</v>
      </c>
      <c r="J185" s="320">
        <f t="shared" si="29"/>
        <v>0.54043606508210174</v>
      </c>
      <c r="K185" s="320">
        <f t="shared" si="29"/>
        <v>0.55170482670817789</v>
      </c>
      <c r="L185" s="320">
        <f t="shared" si="29"/>
        <v>0.53538328523839329</v>
      </c>
      <c r="M185" s="320">
        <f t="shared" si="29"/>
        <v>0.54046023254981956</v>
      </c>
      <c r="N185" s="320">
        <f t="shared" si="29"/>
        <v>0.54594870689235031</v>
      </c>
      <c r="O185" s="320">
        <f t="shared" si="29"/>
        <v>0.54557224069920895</v>
      </c>
      <c r="P185" s="320">
        <f t="shared" si="29"/>
        <v>0.54495995734811076</v>
      </c>
      <c r="Q185" s="320">
        <f t="shared" si="29"/>
        <v>0.54975192587593069</v>
      </c>
      <c r="R185" s="320">
        <f t="shared" si="29"/>
        <v>0.55335982260958472</v>
      </c>
      <c r="S185" s="320">
        <f t="shared" si="29"/>
        <v>0.55134673021688874</v>
      </c>
      <c r="T185" s="320">
        <f t="shared" si="29"/>
        <v>0.55467324749776004</v>
      </c>
      <c r="U185" s="320">
        <f t="shared" si="29"/>
        <v>0.55025153291123052</v>
      </c>
      <c r="V185" s="320">
        <f t="shared" si="29"/>
        <v>0.55437585965408509</v>
      </c>
      <c r="W185" s="320">
        <f t="shared" si="29"/>
        <v>0.55358165801757253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4.5464396470382644E-4</v>
      </c>
      <c r="C186" s="320">
        <f t="shared" si="30"/>
        <v>4.6644630146759852E-4</v>
      </c>
      <c r="D186" s="320">
        <f t="shared" si="30"/>
        <v>4.5980153840295251E-4</v>
      </c>
      <c r="E186" s="320">
        <f t="shared" si="30"/>
        <v>4.0816329296407072E-4</v>
      </c>
      <c r="F186" s="320">
        <f t="shared" si="30"/>
        <v>4.2327420647419745E-4</v>
      </c>
      <c r="G186" s="320">
        <f t="shared" si="30"/>
        <v>4.1580944673492461E-4</v>
      </c>
      <c r="H186" s="320">
        <f t="shared" si="30"/>
        <v>3.9217492312774202E-4</v>
      </c>
      <c r="I186" s="320">
        <f t="shared" si="30"/>
        <v>3.6160866830527318E-4</v>
      </c>
      <c r="J186" s="320">
        <f t="shared" si="30"/>
        <v>3.5083908115331262E-4</v>
      </c>
      <c r="K186" s="320">
        <f t="shared" si="30"/>
        <v>3.331289846142845E-4</v>
      </c>
      <c r="L186" s="320">
        <f t="shared" si="30"/>
        <v>3.5571248777555134E-4</v>
      </c>
      <c r="M186" s="320">
        <f t="shared" si="30"/>
        <v>3.5475775109277693E-4</v>
      </c>
      <c r="N186" s="320">
        <f t="shared" si="30"/>
        <v>3.4534469140527145E-4</v>
      </c>
      <c r="O186" s="320">
        <f t="shared" si="30"/>
        <v>3.4741594675094376E-4</v>
      </c>
      <c r="P186" s="320">
        <f t="shared" si="30"/>
        <v>3.4797013400205074E-4</v>
      </c>
      <c r="Q186" s="320">
        <f t="shared" si="30"/>
        <v>3.3912642091520095E-4</v>
      </c>
      <c r="R186" s="320">
        <f t="shared" si="30"/>
        <v>3.3761081782778554E-4</v>
      </c>
      <c r="S186" s="320">
        <f t="shared" si="30"/>
        <v>3.3319855344660472E-4</v>
      </c>
      <c r="T186" s="320">
        <f t="shared" si="30"/>
        <v>3.3690207553838797E-4</v>
      </c>
      <c r="U186" s="320">
        <f t="shared" si="30"/>
        <v>3.4621731174407663E-4</v>
      </c>
      <c r="V186" s="320">
        <f t="shared" si="30"/>
        <v>3.3076456750191747E-4</v>
      </c>
      <c r="W186" s="320">
        <f t="shared" si="30"/>
        <v>3.3482521640919641E-4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0.16084753691870757</v>
      </c>
      <c r="C187" s="271">
        <f t="shared" si="31"/>
        <v>0.15927119076345608</v>
      </c>
      <c r="D187" s="271">
        <f t="shared" si="31"/>
        <v>0.16037789624031532</v>
      </c>
      <c r="E187" s="271">
        <f t="shared" si="31"/>
        <v>0.15968943770649163</v>
      </c>
      <c r="F187" s="271">
        <f t="shared" si="31"/>
        <v>0.15790559915810584</v>
      </c>
      <c r="G187" s="271">
        <f t="shared" si="31"/>
        <v>0.15790316104912688</v>
      </c>
      <c r="H187" s="271">
        <f t="shared" si="31"/>
        <v>0.15104096454867366</v>
      </c>
      <c r="I187" s="271">
        <f t="shared" si="31"/>
        <v>0.15839117090957552</v>
      </c>
      <c r="J187" s="271">
        <f t="shared" si="31"/>
        <v>0.16092057359870707</v>
      </c>
      <c r="K187" s="271">
        <f t="shared" si="31"/>
        <v>0.16157399946055634</v>
      </c>
      <c r="L187" s="271">
        <f t="shared" si="31"/>
        <v>0.16221387287188765</v>
      </c>
      <c r="M187" s="271">
        <f t="shared" si="31"/>
        <v>0.15886591116896331</v>
      </c>
      <c r="N187" s="271">
        <f t="shared" si="31"/>
        <v>0.15954940253670705</v>
      </c>
      <c r="O187" s="271">
        <f t="shared" si="31"/>
        <v>0.15868423072406304</v>
      </c>
      <c r="P187" s="271">
        <f t="shared" si="31"/>
        <v>0.15889235728278359</v>
      </c>
      <c r="Q187" s="271">
        <f t="shared" si="31"/>
        <v>0.15982813729977399</v>
      </c>
      <c r="R187" s="271">
        <f t="shared" si="31"/>
        <v>0.15918309114898641</v>
      </c>
      <c r="S187" s="271">
        <f t="shared" si="31"/>
        <v>0.16299652892542937</v>
      </c>
      <c r="T187" s="271">
        <f t="shared" si="31"/>
        <v>0.15845292535522421</v>
      </c>
      <c r="U187" s="271">
        <f t="shared" si="31"/>
        <v>0.15703377804010357</v>
      </c>
      <c r="V187" s="271">
        <f t="shared" si="31"/>
        <v>0.16213200678804782</v>
      </c>
      <c r="W187" s="271">
        <f t="shared" si="31"/>
        <v>0.16102894693972897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0.15020797634206395</v>
      </c>
      <c r="C188" s="320">
        <f t="shared" si="32"/>
        <v>0.1476504056076425</v>
      </c>
      <c r="D188" s="320">
        <f t="shared" si="32"/>
        <v>0.14944171285271368</v>
      </c>
      <c r="E188" s="320">
        <f t="shared" si="32"/>
        <v>0.15141487513005264</v>
      </c>
      <c r="F188" s="320">
        <f t="shared" si="32"/>
        <v>0.14818994703335031</v>
      </c>
      <c r="G188" s="320">
        <f t="shared" si="32"/>
        <v>0.1486649285507122</v>
      </c>
      <c r="H188" s="320">
        <f t="shared" si="32"/>
        <v>0.14149348071128967</v>
      </c>
      <c r="I188" s="320">
        <f t="shared" si="32"/>
        <v>0.15200224021995584</v>
      </c>
      <c r="J188" s="320">
        <f t="shared" si="32"/>
        <v>0.15544882245641925</v>
      </c>
      <c r="K188" s="320">
        <f t="shared" si="32"/>
        <v>0.15687765142727486</v>
      </c>
      <c r="L188" s="320">
        <f t="shared" si="32"/>
        <v>0.1567550731383229</v>
      </c>
      <c r="M188" s="320">
        <f t="shared" si="32"/>
        <v>0.15290462971567387</v>
      </c>
      <c r="N188" s="320">
        <f t="shared" si="32"/>
        <v>0.15412183493972959</v>
      </c>
      <c r="O188" s="320">
        <f t="shared" si="32"/>
        <v>0.15319521007071984</v>
      </c>
      <c r="P188" s="320">
        <f t="shared" si="32"/>
        <v>0.15318736975192601</v>
      </c>
      <c r="Q188" s="320">
        <f t="shared" si="32"/>
        <v>0.15479274016778974</v>
      </c>
      <c r="R188" s="320">
        <f t="shared" si="32"/>
        <v>0.15394916268170433</v>
      </c>
      <c r="S188" s="320">
        <f t="shared" si="32"/>
        <v>0.15825872017289075</v>
      </c>
      <c r="T188" s="320">
        <f t="shared" si="32"/>
        <v>0.15271031047585776</v>
      </c>
      <c r="U188" s="320">
        <f t="shared" si="32"/>
        <v>0.15052112018414637</v>
      </c>
      <c r="V188" s="320">
        <f t="shared" si="32"/>
        <v>0.15707909014427021</v>
      </c>
      <c r="W188" s="320">
        <f t="shared" si="32"/>
        <v>0.15547631117014529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1.0639560576643625E-2</v>
      </c>
      <c r="C189" s="320">
        <f t="shared" si="33"/>
        <v>1.1620785155813518E-2</v>
      </c>
      <c r="D189" s="320">
        <f t="shared" si="33"/>
        <v>1.0936183387601665E-2</v>
      </c>
      <c r="E189" s="320">
        <f t="shared" si="33"/>
        <v>8.2745625764390519E-3</v>
      </c>
      <c r="F189" s="320">
        <f t="shared" si="33"/>
        <v>9.7156521247555895E-3</v>
      </c>
      <c r="G189" s="320">
        <f t="shared" si="33"/>
        <v>9.2382324984146471E-3</v>
      </c>
      <c r="H189" s="320">
        <f t="shared" si="33"/>
        <v>9.5474838373839493E-3</v>
      </c>
      <c r="I189" s="320">
        <f t="shared" si="33"/>
        <v>6.3889306896196653E-3</v>
      </c>
      <c r="J189" s="320">
        <f t="shared" si="33"/>
        <v>5.4717511422878147E-3</v>
      </c>
      <c r="K189" s="320">
        <f t="shared" si="33"/>
        <v>4.6963480332814873E-3</v>
      </c>
      <c r="L189" s="320">
        <f t="shared" si="33"/>
        <v>5.4587997335647995E-3</v>
      </c>
      <c r="M189" s="320">
        <f t="shared" si="33"/>
        <v>5.9612814532893944E-3</v>
      </c>
      <c r="N189" s="320">
        <f t="shared" si="33"/>
        <v>5.4275675969775138E-3</v>
      </c>
      <c r="O189" s="320">
        <f t="shared" si="33"/>
        <v>5.4890206533431737E-3</v>
      </c>
      <c r="P189" s="320">
        <f t="shared" si="33"/>
        <v>5.7049875308575956E-3</v>
      </c>
      <c r="Q189" s="320">
        <f t="shared" si="33"/>
        <v>5.0353971319842513E-3</v>
      </c>
      <c r="R189" s="320">
        <f t="shared" si="33"/>
        <v>5.2339284672820409E-3</v>
      </c>
      <c r="S189" s="320">
        <f t="shared" si="33"/>
        <v>4.7378087525386204E-3</v>
      </c>
      <c r="T189" s="320">
        <f t="shared" si="33"/>
        <v>5.7426148793664452E-3</v>
      </c>
      <c r="U189" s="320">
        <f t="shared" si="33"/>
        <v>6.5126578559572624E-3</v>
      </c>
      <c r="V189" s="320">
        <f t="shared" si="33"/>
        <v>5.0529166437775878E-3</v>
      </c>
      <c r="W189" s="320">
        <f t="shared" si="33"/>
        <v>5.5526357695836488E-3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4.9416166860330603E-2</v>
      </c>
      <c r="C190" s="271">
        <f t="shared" si="34"/>
        <v>5.027922440949522E-2</v>
      </c>
      <c r="D190" s="271">
        <f t="shared" si="34"/>
        <v>4.997307263180191E-2</v>
      </c>
      <c r="E190" s="271">
        <f t="shared" si="34"/>
        <v>4.8149609394967603E-2</v>
      </c>
      <c r="F190" s="271">
        <f t="shared" si="34"/>
        <v>4.8652395160922429E-2</v>
      </c>
      <c r="G190" s="271">
        <f t="shared" si="34"/>
        <v>4.8171022524711775E-2</v>
      </c>
      <c r="H190" s="271">
        <f t="shared" si="34"/>
        <v>4.6952654746310767E-2</v>
      </c>
      <c r="I190" s="271">
        <f t="shared" si="34"/>
        <v>4.5886076312118461E-2</v>
      </c>
      <c r="J190" s="271">
        <f t="shared" si="34"/>
        <v>4.572103139233652E-2</v>
      </c>
      <c r="K190" s="271">
        <f t="shared" si="34"/>
        <v>4.5204290203514567E-2</v>
      </c>
      <c r="L190" s="271">
        <f t="shared" si="34"/>
        <v>4.6044030370339481E-2</v>
      </c>
      <c r="M190" s="271">
        <f t="shared" si="34"/>
        <v>4.5673072449011913E-2</v>
      </c>
      <c r="N190" s="271">
        <f t="shared" si="34"/>
        <v>4.5390451368198879E-2</v>
      </c>
      <c r="O190" s="271">
        <f t="shared" si="34"/>
        <v>4.539951649328005E-2</v>
      </c>
      <c r="P190" s="271">
        <f t="shared" si="34"/>
        <v>4.5479131735769722E-2</v>
      </c>
      <c r="Q190" s="271">
        <f t="shared" si="34"/>
        <v>4.5351938369184809E-2</v>
      </c>
      <c r="R190" s="271">
        <f t="shared" si="34"/>
        <v>4.5142345809137709E-2</v>
      </c>
      <c r="S190" s="271">
        <f t="shared" si="34"/>
        <v>4.5400191695256359E-2</v>
      </c>
      <c r="T190" s="271">
        <f t="shared" si="34"/>
        <v>4.4908935147519778E-2</v>
      </c>
      <c r="U190" s="271">
        <f t="shared" si="34"/>
        <v>4.5105946552975472E-2</v>
      </c>
      <c r="V190" s="271">
        <f t="shared" si="34"/>
        <v>4.5109884382374357E-2</v>
      </c>
      <c r="W190" s="271">
        <f t="shared" si="34"/>
        <v>4.5022004546266904E-2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2.0706129735619729E-2</v>
      </c>
      <c r="C191" s="320">
        <f t="shared" si="35"/>
        <v>1.9396879157653417E-2</v>
      </c>
      <c r="D191" s="320">
        <f t="shared" si="35"/>
        <v>2.0008106340475968E-2</v>
      </c>
      <c r="E191" s="320">
        <f t="shared" si="35"/>
        <v>2.0280596140479487E-2</v>
      </c>
      <c r="F191" s="320">
        <f t="shared" si="35"/>
        <v>1.9283403295509888E-2</v>
      </c>
      <c r="G191" s="320">
        <f t="shared" si="35"/>
        <v>1.9770638096248606E-2</v>
      </c>
      <c r="H191" s="320">
        <f t="shared" si="35"/>
        <v>1.7714043399543394E-2</v>
      </c>
      <c r="I191" s="320">
        <f t="shared" si="35"/>
        <v>2.1788360033421886E-2</v>
      </c>
      <c r="J191" s="320">
        <f t="shared" si="35"/>
        <v>2.3127586493195955E-2</v>
      </c>
      <c r="K191" s="320">
        <f t="shared" si="35"/>
        <v>2.3956480123075084E-2</v>
      </c>
      <c r="L191" s="320">
        <f t="shared" si="35"/>
        <v>2.3457729715045561E-2</v>
      </c>
      <c r="M191" s="320">
        <f t="shared" si="35"/>
        <v>2.2246113733969106E-2</v>
      </c>
      <c r="N191" s="320">
        <f t="shared" si="35"/>
        <v>2.2897517675886724E-2</v>
      </c>
      <c r="O191" s="320">
        <f t="shared" si="35"/>
        <v>2.2585184920759675E-2</v>
      </c>
      <c r="P191" s="320">
        <f t="shared" si="35"/>
        <v>2.2145546941097962E-2</v>
      </c>
      <c r="Q191" s="320">
        <f t="shared" si="35"/>
        <v>2.2454333149254525E-2</v>
      </c>
      <c r="R191" s="320">
        <f t="shared" si="35"/>
        <v>2.2863906047062527E-2</v>
      </c>
      <c r="S191" s="320">
        <f t="shared" si="35"/>
        <v>2.4321158937970575E-2</v>
      </c>
      <c r="T191" s="320">
        <f t="shared" si="35"/>
        <v>2.2649102005260248E-2</v>
      </c>
      <c r="U191" s="320">
        <f t="shared" si="35"/>
        <v>2.1726322186450875E-2</v>
      </c>
      <c r="V191" s="320">
        <f t="shared" si="35"/>
        <v>2.413863070372237E-2</v>
      </c>
      <c r="W191" s="320">
        <f t="shared" si="35"/>
        <v>2.3583639311892102E-2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8.0376311206677205E-3</v>
      </c>
      <c r="C192" s="320">
        <f t="shared" si="36"/>
        <v>7.9150751867264266E-3</v>
      </c>
      <c r="D192" s="320">
        <f t="shared" si="36"/>
        <v>7.9750508907889695E-3</v>
      </c>
      <c r="E192" s="320">
        <f t="shared" si="36"/>
        <v>8.6022287929128898E-3</v>
      </c>
      <c r="F192" s="320">
        <f t="shared" si="36"/>
        <v>8.4578367100168819E-3</v>
      </c>
      <c r="G192" s="320">
        <f t="shared" si="36"/>
        <v>8.551992363984089E-3</v>
      </c>
      <c r="H192" s="320">
        <f t="shared" si="36"/>
        <v>8.9730027657702119E-3</v>
      </c>
      <c r="I192" s="320">
        <f t="shared" si="36"/>
        <v>9.1938000602854088E-3</v>
      </c>
      <c r="J192" s="320">
        <f t="shared" si="36"/>
        <v>9.2663734556711792E-3</v>
      </c>
      <c r="K192" s="320">
        <f t="shared" si="36"/>
        <v>9.4595888244388051E-3</v>
      </c>
      <c r="L192" s="320">
        <f t="shared" si="36"/>
        <v>9.1797379625088698E-3</v>
      </c>
      <c r="M192" s="320">
        <f t="shared" si="36"/>
        <v>9.2667878336074802E-3</v>
      </c>
      <c r="N192" s="320">
        <f t="shared" si="36"/>
        <v>9.3608937903445384E-3</v>
      </c>
      <c r="O192" s="320">
        <f t="shared" si="36"/>
        <v>9.3544388615111849E-3</v>
      </c>
      <c r="P192" s="320">
        <f t="shared" si="36"/>
        <v>9.3439405869537653E-3</v>
      </c>
      <c r="Q192" s="320">
        <f t="shared" si="36"/>
        <v>9.4261041819385938E-3</v>
      </c>
      <c r="R192" s="320">
        <f t="shared" si="36"/>
        <v>9.4879655577489817E-3</v>
      </c>
      <c r="S192" s="320">
        <f t="shared" si="36"/>
        <v>9.4534488644401216E-3</v>
      </c>
      <c r="T192" s="320">
        <f t="shared" si="36"/>
        <v>9.5104856786405439E-3</v>
      </c>
      <c r="U192" s="320">
        <f t="shared" si="36"/>
        <v>9.4346704965672587E-3</v>
      </c>
      <c r="V192" s="320">
        <f t="shared" si="36"/>
        <v>9.5053866354812954E-3</v>
      </c>
      <c r="W192" s="320">
        <f t="shared" si="36"/>
        <v>9.4917691709216073E-3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2.0672406004043156E-2</v>
      </c>
      <c r="C193" s="320">
        <f t="shared" si="37"/>
        <v>2.2967270065115373E-2</v>
      </c>
      <c r="D193" s="320">
        <f t="shared" si="37"/>
        <v>2.1989915400536977E-2</v>
      </c>
      <c r="E193" s="320">
        <f t="shared" si="37"/>
        <v>1.9266784461575225E-2</v>
      </c>
      <c r="F193" s="320">
        <f t="shared" si="37"/>
        <v>2.0911155155395666E-2</v>
      </c>
      <c r="G193" s="320">
        <f t="shared" si="37"/>
        <v>1.9848392064479081E-2</v>
      </c>
      <c r="H193" s="320">
        <f t="shared" si="37"/>
        <v>2.0265608580997168E-2</v>
      </c>
      <c r="I193" s="320">
        <f t="shared" si="37"/>
        <v>1.490391621841116E-2</v>
      </c>
      <c r="J193" s="320">
        <f t="shared" si="37"/>
        <v>1.3327071443469386E-2</v>
      </c>
      <c r="K193" s="320">
        <f t="shared" si="37"/>
        <v>1.1788221256000684E-2</v>
      </c>
      <c r="L193" s="320">
        <f t="shared" si="37"/>
        <v>1.3406562692785045E-2</v>
      </c>
      <c r="M193" s="320">
        <f t="shared" si="37"/>
        <v>1.4160170881435331E-2</v>
      </c>
      <c r="N193" s="320">
        <f t="shared" si="37"/>
        <v>1.3132039901967619E-2</v>
      </c>
      <c r="O193" s="320">
        <f t="shared" si="37"/>
        <v>1.3459892711009188E-2</v>
      </c>
      <c r="P193" s="320">
        <f t="shared" si="37"/>
        <v>1.3989644207717991E-2</v>
      </c>
      <c r="Q193" s="320">
        <f t="shared" si="37"/>
        <v>1.3471501037991693E-2</v>
      </c>
      <c r="R193" s="320">
        <f t="shared" si="37"/>
        <v>1.2790474204326203E-2</v>
      </c>
      <c r="S193" s="320">
        <f t="shared" si="37"/>
        <v>1.1625583892845662E-2</v>
      </c>
      <c r="T193" s="320">
        <f t="shared" si="37"/>
        <v>1.2749347463618985E-2</v>
      </c>
      <c r="U193" s="320">
        <f t="shared" si="37"/>
        <v>1.3944953869957338E-2</v>
      </c>
      <c r="V193" s="320">
        <f t="shared" si="37"/>
        <v>1.146586704317069E-2</v>
      </c>
      <c r="W193" s="320">
        <f t="shared" si="37"/>
        <v>1.1946596063453194E-2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3.1953361717045457E-2</v>
      </c>
      <c r="C194" s="321">
        <f t="shared" si="38"/>
        <v>3.2782855485790137E-2</v>
      </c>
      <c r="D194" s="321">
        <f t="shared" si="38"/>
        <v>3.2315847157928554E-2</v>
      </c>
      <c r="E194" s="321">
        <f t="shared" si="38"/>
        <v>2.8686599520126834E-2</v>
      </c>
      <c r="F194" s="321">
        <f t="shared" si="38"/>
        <v>2.9748627222570049E-2</v>
      </c>
      <c r="G194" s="321">
        <f t="shared" si="38"/>
        <v>2.922398775389214E-2</v>
      </c>
      <c r="H194" s="321">
        <f t="shared" si="38"/>
        <v>2.7562902288208412E-2</v>
      </c>
      <c r="I194" s="321">
        <f t="shared" si="38"/>
        <v>2.5414639752019262E-2</v>
      </c>
      <c r="J194" s="321">
        <f t="shared" si="38"/>
        <v>2.465772986092675E-2</v>
      </c>
      <c r="K194" s="321">
        <f t="shared" si="38"/>
        <v>2.3413025950419532E-2</v>
      </c>
      <c r="L194" s="321">
        <f t="shared" si="38"/>
        <v>2.5000243424691058E-2</v>
      </c>
      <c r="M194" s="321">
        <f t="shared" si="38"/>
        <v>2.4933142464516424E-2</v>
      </c>
      <c r="N194" s="321">
        <f t="shared" si="38"/>
        <v>2.4271572259235163E-2</v>
      </c>
      <c r="O194" s="321">
        <f t="shared" si="38"/>
        <v>2.441714456725369E-2</v>
      </c>
      <c r="P194" s="321">
        <f t="shared" si="38"/>
        <v>2.4456094046556975E-2</v>
      </c>
      <c r="Q194" s="321">
        <f t="shared" si="38"/>
        <v>2.3834538752471053E-2</v>
      </c>
      <c r="R194" s="321">
        <f t="shared" si="38"/>
        <v>2.3383233400503731E-2</v>
      </c>
      <c r="S194" s="321">
        <f t="shared" si="38"/>
        <v>2.3127565076150408E-2</v>
      </c>
      <c r="T194" s="321">
        <f t="shared" si="38"/>
        <v>2.3416801963193623E-2</v>
      </c>
      <c r="U194" s="321">
        <f t="shared" si="38"/>
        <v>2.4052877664558357E-2</v>
      </c>
      <c r="V194" s="321">
        <f t="shared" si="38"/>
        <v>2.2955148387143718E-2</v>
      </c>
      <c r="W194" s="321">
        <f t="shared" si="38"/>
        <v>2.3177513665206428E-2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1.0000000000000002</v>
      </c>
      <c r="D197" s="234">
        <f t="shared" si="39"/>
        <v>1.0000000000000002</v>
      </c>
      <c r="E197" s="234">
        <f t="shared" si="39"/>
        <v>0.99999999999999967</v>
      </c>
      <c r="F197" s="234">
        <f t="shared" si="39"/>
        <v>1</v>
      </c>
      <c r="G197" s="234">
        <f t="shared" si="39"/>
        <v>1.0000000000000004</v>
      </c>
      <c r="H197" s="234">
        <f t="shared" si="39"/>
        <v>1.0000000000000002</v>
      </c>
      <c r="I197" s="234">
        <f t="shared" si="39"/>
        <v>1</v>
      </c>
      <c r="J197" s="234">
        <f t="shared" si="39"/>
        <v>1</v>
      </c>
      <c r="K197" s="234">
        <f t="shared" si="39"/>
        <v>1.0000000000000002</v>
      </c>
      <c r="L197" s="234">
        <f t="shared" si="39"/>
        <v>1</v>
      </c>
      <c r="M197" s="234">
        <f t="shared" si="39"/>
        <v>1</v>
      </c>
      <c r="N197" s="234">
        <f t="shared" si="39"/>
        <v>1.0000000000000002</v>
      </c>
      <c r="O197" s="234">
        <f t="shared" si="39"/>
        <v>1.0000000000000002</v>
      </c>
      <c r="P197" s="234">
        <f t="shared" si="39"/>
        <v>0.99999999999999978</v>
      </c>
      <c r="Q197" s="234">
        <f t="shared" si="39"/>
        <v>1</v>
      </c>
      <c r="R197" s="234">
        <f t="shared" si="39"/>
        <v>1.0000000000000004</v>
      </c>
      <c r="S197" s="234">
        <f t="shared" si="39"/>
        <v>1.0000000000000002</v>
      </c>
      <c r="T197" s="234">
        <f t="shared" si="39"/>
        <v>1.0000000000000004</v>
      </c>
      <c r="U197" s="234">
        <f t="shared" si="39"/>
        <v>1</v>
      </c>
      <c r="V197" s="234">
        <f t="shared" si="39"/>
        <v>1</v>
      </c>
      <c r="W197" s="234">
        <f t="shared" si="39"/>
        <v>0.99999999999999967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3.0146049643621602E-3</v>
      </c>
      <c r="C198" s="268">
        <f t="shared" si="40"/>
        <v>3.0900454752618902E-3</v>
      </c>
      <c r="D198" s="268">
        <f t="shared" si="40"/>
        <v>3.045768389975328E-3</v>
      </c>
      <c r="E198" s="268">
        <f t="shared" si="40"/>
        <v>2.7005439711549548E-3</v>
      </c>
      <c r="F198" s="268">
        <f t="shared" si="40"/>
        <v>2.8026001749158116E-3</v>
      </c>
      <c r="G198" s="268">
        <f t="shared" si="40"/>
        <v>2.7544914577997282E-3</v>
      </c>
      <c r="H198" s="268">
        <f t="shared" si="40"/>
        <v>2.601894043940821E-3</v>
      </c>
      <c r="I198" s="268">
        <f t="shared" si="40"/>
        <v>2.3944785249691482E-3</v>
      </c>
      <c r="J198" s="268">
        <f t="shared" si="40"/>
        <v>2.3199835850420398E-3</v>
      </c>
      <c r="K198" s="268">
        <f t="shared" si="40"/>
        <v>2.200740403487804E-3</v>
      </c>
      <c r="L198" s="268">
        <f t="shared" si="40"/>
        <v>2.3509513671906533E-3</v>
      </c>
      <c r="M198" s="268">
        <f t="shared" si="40"/>
        <v>2.1078024388197117E-3</v>
      </c>
      <c r="N198" s="268">
        <f t="shared" si="40"/>
        <v>2.2655680006932952E-3</v>
      </c>
      <c r="O198" s="268">
        <f t="shared" si="40"/>
        <v>1.8054469298655063E-3</v>
      </c>
      <c r="P198" s="268">
        <f t="shared" si="40"/>
        <v>3.8645857128805296E-3</v>
      </c>
      <c r="Q198" s="268">
        <f t="shared" si="40"/>
        <v>3.5971289329151316E-3</v>
      </c>
      <c r="R198" s="268">
        <f t="shared" si="40"/>
        <v>3.2557503202958111E-3</v>
      </c>
      <c r="S198" s="268">
        <f t="shared" si="40"/>
        <v>3.9277061693613492E-3</v>
      </c>
      <c r="T198" s="268">
        <f t="shared" si="40"/>
        <v>4.2158805139935638E-3</v>
      </c>
      <c r="U198" s="268">
        <f t="shared" si="40"/>
        <v>4.4520036251376564E-3</v>
      </c>
      <c r="V198" s="268">
        <f t="shared" si="40"/>
        <v>4.2671901233540376E-3</v>
      </c>
      <c r="W198" s="268">
        <f t="shared" si="40"/>
        <v>4.3110856858237503E-3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6.4831795470836305E-3</v>
      </c>
      <c r="C199" s="269">
        <f t="shared" si="41"/>
        <v>6.6454211618453092E-3</v>
      </c>
      <c r="D199" s="269">
        <f t="shared" si="41"/>
        <v>6.5501993012274749E-3</v>
      </c>
      <c r="E199" s="269">
        <f t="shared" si="41"/>
        <v>5.8077630889512748E-3</v>
      </c>
      <c r="F199" s="269">
        <f t="shared" si="41"/>
        <v>6.0272441488902137E-3</v>
      </c>
      <c r="G199" s="269">
        <f t="shared" si="41"/>
        <v>5.923782018849761E-3</v>
      </c>
      <c r="H199" s="269">
        <f t="shared" si="41"/>
        <v>5.595607533581088E-3</v>
      </c>
      <c r="I199" s="269">
        <f t="shared" si="41"/>
        <v>5.1495417749687017E-3</v>
      </c>
      <c r="J199" s="269">
        <f t="shared" si="41"/>
        <v>4.9893336957655783E-3</v>
      </c>
      <c r="K199" s="269">
        <f t="shared" si="41"/>
        <v>4.732890491790041E-3</v>
      </c>
      <c r="L199" s="269">
        <f t="shared" si="41"/>
        <v>5.0559327010143195E-3</v>
      </c>
      <c r="M199" s="269">
        <f t="shared" si="41"/>
        <v>4.5330190264382779E-3</v>
      </c>
      <c r="N199" s="269">
        <f t="shared" si="41"/>
        <v>4.8723080795860388E-3</v>
      </c>
      <c r="O199" s="269">
        <f t="shared" si="41"/>
        <v>3.8827762666826145E-3</v>
      </c>
      <c r="P199" s="269">
        <f t="shared" si="41"/>
        <v>8.3111397174388466E-3</v>
      </c>
      <c r="Q199" s="269">
        <f t="shared" si="41"/>
        <v>7.7359498182318076E-3</v>
      </c>
      <c r="R199" s="269">
        <f t="shared" si="41"/>
        <v>7.001784358641106E-3</v>
      </c>
      <c r="S199" s="269">
        <f t="shared" si="41"/>
        <v>8.4468859453183682E-3</v>
      </c>
      <c r="T199" s="269">
        <f t="shared" si="41"/>
        <v>9.0666308336868895E-3</v>
      </c>
      <c r="U199" s="269">
        <f t="shared" si="41"/>
        <v>9.6283986331852419E-3</v>
      </c>
      <c r="V199" s="269">
        <f t="shared" si="41"/>
        <v>9.1769767708518423E-3</v>
      </c>
      <c r="W199" s="269">
        <f t="shared" si="41"/>
        <v>9.2713781322824908E-3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4.1702153930298018E-2</v>
      </c>
      <c r="C200" s="269">
        <f t="shared" si="42"/>
        <v>4.2745750632125427E-2</v>
      </c>
      <c r="D200" s="269">
        <f t="shared" si="42"/>
        <v>4.2133249210535094E-2</v>
      </c>
      <c r="E200" s="269">
        <f t="shared" si="42"/>
        <v>3.7357631169585244E-2</v>
      </c>
      <c r="F200" s="269">
        <f t="shared" si="42"/>
        <v>3.8769412669678961E-2</v>
      </c>
      <c r="G200" s="269">
        <f t="shared" si="42"/>
        <v>3.8103906857049674E-2</v>
      </c>
      <c r="H200" s="269">
        <f t="shared" si="42"/>
        <v>3.5992969962385594E-2</v>
      </c>
      <c r="I200" s="269">
        <f t="shared" si="42"/>
        <v>3.3123713790534429E-2</v>
      </c>
      <c r="J200" s="269">
        <f t="shared" si="42"/>
        <v>3.2093197524358921E-2</v>
      </c>
      <c r="K200" s="269">
        <f t="shared" si="42"/>
        <v>3.0443662155347381E-2</v>
      </c>
      <c r="L200" s="269">
        <f t="shared" si="42"/>
        <v>3.2521586395640019E-2</v>
      </c>
      <c r="M200" s="269">
        <f t="shared" si="42"/>
        <v>2.9158016654734508E-2</v>
      </c>
      <c r="N200" s="269">
        <f t="shared" si="42"/>
        <v>3.1340446466908631E-2</v>
      </c>
      <c r="O200" s="269">
        <f t="shared" si="42"/>
        <v>2.4975420219997435E-2</v>
      </c>
      <c r="P200" s="269">
        <f t="shared" si="42"/>
        <v>5.346025438841321E-2</v>
      </c>
      <c r="Q200" s="269">
        <f t="shared" si="42"/>
        <v>4.976042507755063E-2</v>
      </c>
      <c r="R200" s="269">
        <f t="shared" si="42"/>
        <v>4.50380075070035E-2</v>
      </c>
      <c r="S200" s="269">
        <f t="shared" si="42"/>
        <v>5.4333423186126911E-2</v>
      </c>
      <c r="T200" s="269">
        <f t="shared" si="42"/>
        <v>5.8319846289877797E-2</v>
      </c>
      <c r="U200" s="269">
        <f t="shared" si="42"/>
        <v>6.1469591976900315E-2</v>
      </c>
      <c r="V200" s="269">
        <f t="shared" si="42"/>
        <v>5.9029631237805982E-2</v>
      </c>
      <c r="W200" s="269">
        <f t="shared" si="42"/>
        <v>5.9636854912088068E-2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5.8159052979784139E-2</v>
      </c>
      <c r="C201" s="269">
        <f t="shared" si="43"/>
        <v>5.9614483698603948E-2</v>
      </c>
      <c r="D201" s="269">
        <f t="shared" si="43"/>
        <v>5.8760271163491071E-2</v>
      </c>
      <c r="E201" s="269">
        <f t="shared" si="43"/>
        <v>5.2100053489386171E-2</v>
      </c>
      <c r="F201" s="269">
        <f t="shared" si="43"/>
        <v>5.4068965579564227E-2</v>
      </c>
      <c r="G201" s="269">
        <f t="shared" si="43"/>
        <v>5.3140831558483377E-2</v>
      </c>
      <c r="H201" s="269">
        <f t="shared" si="43"/>
        <v>5.0196856748478319E-2</v>
      </c>
      <c r="I201" s="269">
        <f t="shared" si="43"/>
        <v>4.619530752418214E-2</v>
      </c>
      <c r="J201" s="269">
        <f t="shared" si="43"/>
        <v>4.4758119166448763E-2</v>
      </c>
      <c r="K201" s="269">
        <f t="shared" si="43"/>
        <v>4.245762852323836E-2</v>
      </c>
      <c r="L201" s="269">
        <f t="shared" si="43"/>
        <v>4.5355562912458319E-2</v>
      </c>
      <c r="M201" s="269">
        <f t="shared" si="43"/>
        <v>4.0664629415606134E-2</v>
      </c>
      <c r="N201" s="269">
        <f t="shared" si="43"/>
        <v>4.3708310355517498E-2</v>
      </c>
      <c r="O201" s="269">
        <f t="shared" si="43"/>
        <v>3.4831457151950074E-2</v>
      </c>
      <c r="P201" s="269">
        <f t="shared" si="43"/>
        <v>7.4557246431089588E-2</v>
      </c>
      <c r="Q201" s="269">
        <f t="shared" si="43"/>
        <v>6.9397355427227567E-2</v>
      </c>
      <c r="R201" s="269">
        <f t="shared" si="43"/>
        <v>6.2811332697150543E-2</v>
      </c>
      <c r="S201" s="269">
        <f t="shared" si="43"/>
        <v>7.5774993371724927E-2</v>
      </c>
      <c r="T201" s="269">
        <f t="shared" si="43"/>
        <v>8.1334576526072261E-2</v>
      </c>
      <c r="U201" s="269">
        <f t="shared" si="43"/>
        <v>8.6374061083932169E-2</v>
      </c>
      <c r="V201" s="269">
        <f t="shared" si="43"/>
        <v>8.23244635343022E-2</v>
      </c>
      <c r="W201" s="269">
        <f t="shared" si="43"/>
        <v>8.3171315567465265E-2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6.8510193445875542E-2</v>
      </c>
      <c r="C202" s="270">
        <f t="shared" si="44"/>
        <v>6.9383552974374929E-2</v>
      </c>
      <c r="D202" s="270">
        <f t="shared" si="44"/>
        <v>6.9078220949472885E-2</v>
      </c>
      <c r="E202" s="270">
        <f t="shared" si="44"/>
        <v>6.5492304549989777E-2</v>
      </c>
      <c r="F202" s="270">
        <f t="shared" si="44"/>
        <v>6.6091541021151293E-2</v>
      </c>
      <c r="G202" s="270">
        <f t="shared" si="44"/>
        <v>6.5467752620350705E-2</v>
      </c>
      <c r="H202" s="270">
        <f t="shared" si="44"/>
        <v>6.2382345870477703E-2</v>
      </c>
      <c r="I202" s="270">
        <f t="shared" si="44"/>
        <v>6.1977782992114747E-2</v>
      </c>
      <c r="J202" s="270">
        <f t="shared" si="44"/>
        <v>6.2067559810116198E-2</v>
      </c>
      <c r="K202" s="270">
        <f t="shared" si="44"/>
        <v>6.1302583444727707E-2</v>
      </c>
      <c r="L202" s="270">
        <f t="shared" si="44"/>
        <v>6.275924906631207E-2</v>
      </c>
      <c r="M202" s="270">
        <f t="shared" si="44"/>
        <v>6.273584728578982E-2</v>
      </c>
      <c r="N202" s="270">
        <f t="shared" si="44"/>
        <v>6.1474238800829979E-2</v>
      </c>
      <c r="O202" s="270">
        <f t="shared" si="44"/>
        <v>6.3471146346623819E-2</v>
      </c>
      <c r="P202" s="270">
        <f t="shared" si="44"/>
        <v>5.4456294628335303E-2</v>
      </c>
      <c r="Q202" s="270">
        <f t="shared" si="44"/>
        <v>5.5166613626348546E-2</v>
      </c>
      <c r="R202" s="270">
        <f t="shared" si="44"/>
        <v>5.6076415120324727E-2</v>
      </c>
      <c r="S202" s="270">
        <f t="shared" si="44"/>
        <v>5.3846538972164459E-2</v>
      </c>
      <c r="T202" s="270">
        <f t="shared" si="44"/>
        <v>5.185272765302635E-2</v>
      </c>
      <c r="U202" s="270">
        <f t="shared" si="44"/>
        <v>5.1246427409788138E-2</v>
      </c>
      <c r="V202" s="270">
        <f t="shared" si="44"/>
        <v>5.2098869664208285E-2</v>
      </c>
      <c r="W202" s="270">
        <f t="shared" si="44"/>
        <v>5.1718837778894695E-2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0.41373115547900435</v>
      </c>
      <c r="C203" s="271">
        <f t="shared" si="45"/>
        <v>0.40707434223710209</v>
      </c>
      <c r="D203" s="271">
        <f t="shared" si="45"/>
        <v>0.41011200233005241</v>
      </c>
      <c r="E203" s="271">
        <f t="shared" si="45"/>
        <v>0.44171886515860925</v>
      </c>
      <c r="F203" s="271">
        <f t="shared" si="45"/>
        <v>0.43465267427994136</v>
      </c>
      <c r="G203" s="271">
        <f t="shared" si="45"/>
        <v>0.43968296971613974</v>
      </c>
      <c r="H203" s="271">
        <f t="shared" si="45"/>
        <v>0.46195316572034034</v>
      </c>
      <c r="I203" s="271">
        <f t="shared" si="45"/>
        <v>0.47236677855976361</v>
      </c>
      <c r="J203" s="271">
        <f t="shared" si="45"/>
        <v>0.47542939764637354</v>
      </c>
      <c r="K203" s="271">
        <f t="shared" si="45"/>
        <v>0.48483681718592997</v>
      </c>
      <c r="L203" s="271">
        <f t="shared" si="45"/>
        <v>0.47074847261420355</v>
      </c>
      <c r="M203" s="271">
        <f t="shared" si="45"/>
        <v>0.48421742890792174</v>
      </c>
      <c r="N203" s="271">
        <f t="shared" si="45"/>
        <v>0.48113434627447799</v>
      </c>
      <c r="O203" s="271">
        <f t="shared" si="45"/>
        <v>0.49721756818602719</v>
      </c>
      <c r="P203" s="271">
        <f t="shared" si="45"/>
        <v>0.42636823519305911</v>
      </c>
      <c r="Q203" s="271">
        <f t="shared" si="45"/>
        <v>0.43702340535450679</v>
      </c>
      <c r="R203" s="271">
        <f t="shared" si="45"/>
        <v>0.45202382653673573</v>
      </c>
      <c r="S203" s="271">
        <f t="shared" si="45"/>
        <v>0.42542024949368629</v>
      </c>
      <c r="T203" s="271">
        <f t="shared" si="45"/>
        <v>0.42025554149483746</v>
      </c>
      <c r="U203" s="271">
        <f t="shared" si="45"/>
        <v>0.41044883017291034</v>
      </c>
      <c r="V203" s="271">
        <f t="shared" si="45"/>
        <v>0.41615735545133142</v>
      </c>
      <c r="W203" s="271">
        <f t="shared" si="45"/>
        <v>0.41551074973290936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0.41317001837612188</v>
      </c>
      <c r="C204" s="320">
        <f t="shared" si="46"/>
        <v>0.40649916267418695</v>
      </c>
      <c r="D204" s="320">
        <f t="shared" si="46"/>
        <v>0.40954506448227262</v>
      </c>
      <c r="E204" s="320">
        <f t="shared" si="46"/>
        <v>0.4412161872163598</v>
      </c>
      <c r="F204" s="320">
        <f t="shared" si="46"/>
        <v>0.43413099964552609</v>
      </c>
      <c r="G204" s="320">
        <f t="shared" si="46"/>
        <v>0.4391702500149462</v>
      </c>
      <c r="H204" s="320">
        <f t="shared" si="46"/>
        <v>0.46146885042759578</v>
      </c>
      <c r="I204" s="320">
        <f t="shared" si="46"/>
        <v>0.47192107149091067</v>
      </c>
      <c r="J204" s="320">
        <f t="shared" si="46"/>
        <v>0.47499755702943192</v>
      </c>
      <c r="K204" s="320">
        <f t="shared" si="46"/>
        <v>0.4844271724368473</v>
      </c>
      <c r="L204" s="320">
        <f t="shared" si="46"/>
        <v>0.4703108676693441</v>
      </c>
      <c r="M204" s="320">
        <f t="shared" si="46"/>
        <v>0.48377312455592458</v>
      </c>
      <c r="N204" s="320">
        <f t="shared" si="46"/>
        <v>0.48070849804175264</v>
      </c>
      <c r="O204" s="320">
        <f t="shared" si="46"/>
        <v>0.49677454151545608</v>
      </c>
      <c r="P204" s="320">
        <f t="shared" si="46"/>
        <v>0.42598730422464309</v>
      </c>
      <c r="Q204" s="320">
        <f t="shared" si="46"/>
        <v>0.43664618438137248</v>
      </c>
      <c r="R204" s="320">
        <f t="shared" si="46"/>
        <v>0.45164060637726655</v>
      </c>
      <c r="S204" s="320">
        <f t="shared" si="46"/>
        <v>0.42506288430407246</v>
      </c>
      <c r="T204" s="320">
        <f t="shared" si="46"/>
        <v>0.41990125506156106</v>
      </c>
      <c r="U204" s="320">
        <f t="shared" si="46"/>
        <v>0.41008939262719823</v>
      </c>
      <c r="V204" s="320">
        <f t="shared" si="46"/>
        <v>0.4158131708168657</v>
      </c>
      <c r="W204" s="320">
        <f t="shared" si="46"/>
        <v>0.41516302455356835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5.611371028824638E-4</v>
      </c>
      <c r="C205" s="320">
        <f t="shared" si="47"/>
        <v>5.7517956291510189E-4</v>
      </c>
      <c r="D205" s="320">
        <f t="shared" si="47"/>
        <v>5.6693784777978658E-4</v>
      </c>
      <c r="E205" s="320">
        <f t="shared" si="47"/>
        <v>5.0267794224946626E-4</v>
      </c>
      <c r="F205" s="320">
        <f t="shared" si="47"/>
        <v>5.2167463441528947E-4</v>
      </c>
      <c r="G205" s="320">
        <f t="shared" si="47"/>
        <v>5.1271970119350866E-4</v>
      </c>
      <c r="H205" s="320">
        <f t="shared" si="47"/>
        <v>4.8431529274450271E-4</v>
      </c>
      <c r="I205" s="320">
        <f t="shared" si="47"/>
        <v>4.4570706885296781E-4</v>
      </c>
      <c r="J205" s="320">
        <f t="shared" si="47"/>
        <v>4.3184061694159944E-4</v>
      </c>
      <c r="K205" s="320">
        <f t="shared" si="47"/>
        <v>4.0964474908267758E-4</v>
      </c>
      <c r="L205" s="320">
        <f t="shared" si="47"/>
        <v>4.3760494485951769E-4</v>
      </c>
      <c r="M205" s="320">
        <f t="shared" si="47"/>
        <v>4.4430435199714006E-4</v>
      </c>
      <c r="N205" s="320">
        <f t="shared" si="47"/>
        <v>4.2584823272533081E-4</v>
      </c>
      <c r="O205" s="320">
        <f t="shared" si="47"/>
        <v>4.4302667057107974E-4</v>
      </c>
      <c r="P205" s="320">
        <f t="shared" si="47"/>
        <v>3.8093096841602134E-4</v>
      </c>
      <c r="Q205" s="320">
        <f t="shared" si="47"/>
        <v>3.7722097313430317E-4</v>
      </c>
      <c r="R205" s="320">
        <f t="shared" si="47"/>
        <v>3.8322015946915731E-4</v>
      </c>
      <c r="S205" s="320">
        <f t="shared" si="47"/>
        <v>3.5736518961382112E-4</v>
      </c>
      <c r="T205" s="320">
        <f t="shared" si="47"/>
        <v>3.5428643327637484E-4</v>
      </c>
      <c r="U205" s="320">
        <f t="shared" si="47"/>
        <v>3.5943754571208527E-4</v>
      </c>
      <c r="V205" s="320">
        <f t="shared" si="47"/>
        <v>3.4418463446570007E-4</v>
      </c>
      <c r="W205" s="320">
        <f t="shared" si="47"/>
        <v>3.4772517934103124E-4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0.15035055569871533</v>
      </c>
      <c r="C206" s="271">
        <f t="shared" si="48"/>
        <v>0.14874147608995708</v>
      </c>
      <c r="D206" s="271">
        <f t="shared" si="48"/>
        <v>0.14976233767541458</v>
      </c>
      <c r="E206" s="271">
        <f t="shared" si="48"/>
        <v>0.14894473038827752</v>
      </c>
      <c r="F206" s="271">
        <f t="shared" si="48"/>
        <v>0.14739016786855078</v>
      </c>
      <c r="G206" s="271">
        <f t="shared" si="48"/>
        <v>0.14745840951851769</v>
      </c>
      <c r="H206" s="271">
        <f t="shared" si="48"/>
        <v>0.14126552253952102</v>
      </c>
      <c r="I206" s="271">
        <f t="shared" si="48"/>
        <v>0.14785456100730004</v>
      </c>
      <c r="J206" s="271">
        <f t="shared" si="48"/>
        <v>0.1500099830943617</v>
      </c>
      <c r="K206" s="271">
        <f t="shared" si="48"/>
        <v>0.15047332372088337</v>
      </c>
      <c r="L206" s="271">
        <f t="shared" si="48"/>
        <v>0.1511346934713696</v>
      </c>
      <c r="M206" s="271">
        <f t="shared" si="48"/>
        <v>0.15068584557709741</v>
      </c>
      <c r="N206" s="271">
        <f t="shared" si="48"/>
        <v>0.14900138814377006</v>
      </c>
      <c r="O206" s="271">
        <f t="shared" si="48"/>
        <v>0.15325228584932277</v>
      </c>
      <c r="P206" s="271">
        <f t="shared" si="48"/>
        <v>0.13173476043162502</v>
      </c>
      <c r="Q206" s="271">
        <f t="shared" si="48"/>
        <v>0.13464198637018696</v>
      </c>
      <c r="R206" s="271">
        <f t="shared" si="48"/>
        <v>0.13684281347801955</v>
      </c>
      <c r="S206" s="271">
        <f t="shared" si="48"/>
        <v>0.13239773713661196</v>
      </c>
      <c r="T206" s="271">
        <f t="shared" si="48"/>
        <v>0.12619558598778441</v>
      </c>
      <c r="U206" s="271">
        <f t="shared" si="48"/>
        <v>0.12346981775343424</v>
      </c>
      <c r="V206" s="271">
        <f t="shared" si="48"/>
        <v>0.12777159708414432</v>
      </c>
      <c r="W206" s="271">
        <f t="shared" si="48"/>
        <v>0.12665286018584157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0.14040533753912995</v>
      </c>
      <c r="C207" s="320">
        <f t="shared" si="49"/>
        <v>0.13788896265601749</v>
      </c>
      <c r="D207" s="320">
        <f t="shared" si="49"/>
        <v>0.13955003019558532</v>
      </c>
      <c r="E207" s="320">
        <f t="shared" si="49"/>
        <v>0.14122692193626274</v>
      </c>
      <c r="F207" s="320">
        <f t="shared" si="49"/>
        <v>0.1383215116254852</v>
      </c>
      <c r="G207" s="320">
        <f t="shared" si="49"/>
        <v>0.13883125435628074</v>
      </c>
      <c r="H207" s="320">
        <f t="shared" si="49"/>
        <v>0.13233595633040798</v>
      </c>
      <c r="I207" s="320">
        <f t="shared" si="49"/>
        <v>0.14189063930007903</v>
      </c>
      <c r="J207" s="320">
        <f t="shared" si="49"/>
        <v>0.14490922265090189</v>
      </c>
      <c r="K207" s="320">
        <f t="shared" si="49"/>
        <v>0.14609963055071207</v>
      </c>
      <c r="L207" s="320">
        <f t="shared" si="49"/>
        <v>0.14604872881343012</v>
      </c>
      <c r="M207" s="320">
        <f t="shared" si="49"/>
        <v>0.14503151275073917</v>
      </c>
      <c r="N207" s="320">
        <f t="shared" si="49"/>
        <v>0.14393264395961222</v>
      </c>
      <c r="O207" s="320">
        <f t="shared" si="49"/>
        <v>0.14795116072579514</v>
      </c>
      <c r="P207" s="320">
        <f t="shared" si="49"/>
        <v>0.12700485914187704</v>
      </c>
      <c r="Q207" s="320">
        <f t="shared" si="49"/>
        <v>0.13040008076165513</v>
      </c>
      <c r="R207" s="320">
        <f t="shared" si="49"/>
        <v>0.13234343171682969</v>
      </c>
      <c r="S207" s="320">
        <f t="shared" si="49"/>
        <v>0.12854934133359999</v>
      </c>
      <c r="T207" s="320">
        <f t="shared" si="49"/>
        <v>0.12162203426458848</v>
      </c>
      <c r="U207" s="320">
        <f t="shared" si="49"/>
        <v>0.11834915716307286</v>
      </c>
      <c r="V207" s="320">
        <f t="shared" si="49"/>
        <v>0.12378953800587408</v>
      </c>
      <c r="W207" s="320">
        <f t="shared" si="49"/>
        <v>0.12228558824403842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9.9452181595854078E-3</v>
      </c>
      <c r="C208" s="320">
        <f t="shared" si="50"/>
        <v>1.0852513433939602E-2</v>
      </c>
      <c r="D208" s="320">
        <f t="shared" si="50"/>
        <v>1.0212307479829307E-2</v>
      </c>
      <c r="E208" s="320">
        <f t="shared" si="50"/>
        <v>7.7178084520147534E-3</v>
      </c>
      <c r="F208" s="320">
        <f t="shared" si="50"/>
        <v>9.0686562430655829E-3</v>
      </c>
      <c r="G208" s="320">
        <f t="shared" si="50"/>
        <v>8.6271551622369366E-3</v>
      </c>
      <c r="H208" s="320">
        <f t="shared" si="50"/>
        <v>8.9295662091130289E-3</v>
      </c>
      <c r="I208" s="320">
        <f t="shared" si="50"/>
        <v>5.9639217072210869E-3</v>
      </c>
      <c r="J208" s="320">
        <f t="shared" si="50"/>
        <v>5.1007604434598194E-3</v>
      </c>
      <c r="K208" s="320">
        <f t="shared" si="50"/>
        <v>4.3736931701713186E-3</v>
      </c>
      <c r="L208" s="320">
        <f t="shared" si="50"/>
        <v>5.0859646579394877E-3</v>
      </c>
      <c r="M208" s="320">
        <f t="shared" si="50"/>
        <v>5.6543328263582325E-3</v>
      </c>
      <c r="N208" s="320">
        <f t="shared" si="50"/>
        <v>5.0687441841578661E-3</v>
      </c>
      <c r="O208" s="320">
        <f t="shared" si="50"/>
        <v>5.3011251235276216E-3</v>
      </c>
      <c r="P208" s="320">
        <f t="shared" si="50"/>
        <v>4.729901289747972E-3</v>
      </c>
      <c r="Q208" s="320">
        <f t="shared" si="50"/>
        <v>4.2419056085317985E-3</v>
      </c>
      <c r="R208" s="320">
        <f t="shared" si="50"/>
        <v>4.4993817611898666E-3</v>
      </c>
      <c r="S208" s="320">
        <f t="shared" si="50"/>
        <v>3.8483958030120081E-3</v>
      </c>
      <c r="T208" s="320">
        <f t="shared" si="50"/>
        <v>4.5735517231959106E-3</v>
      </c>
      <c r="U208" s="320">
        <f t="shared" si="50"/>
        <v>5.1206605903613795E-3</v>
      </c>
      <c r="V208" s="320">
        <f t="shared" si="50"/>
        <v>3.9820590782702284E-3</v>
      </c>
      <c r="W208" s="320">
        <f t="shared" si="50"/>
        <v>4.3672719418031084E-3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0.18295496495075009</v>
      </c>
      <c r="C209" s="271">
        <f t="shared" si="51"/>
        <v>0.18573155735830793</v>
      </c>
      <c r="D209" s="271">
        <f t="shared" si="51"/>
        <v>0.18468752763911453</v>
      </c>
      <c r="E209" s="271">
        <f t="shared" si="51"/>
        <v>0.17860726283148534</v>
      </c>
      <c r="F209" s="271">
        <f t="shared" si="51"/>
        <v>0.18038431771954999</v>
      </c>
      <c r="G209" s="271">
        <f t="shared" si="51"/>
        <v>0.17885317311423213</v>
      </c>
      <c r="H209" s="271">
        <f t="shared" si="51"/>
        <v>0.175198172693002</v>
      </c>
      <c r="I209" s="271">
        <f t="shared" si="51"/>
        <v>0.17129111417536694</v>
      </c>
      <c r="J209" s="271">
        <f t="shared" si="51"/>
        <v>0.17054138091879756</v>
      </c>
      <c r="K209" s="271">
        <f t="shared" si="51"/>
        <v>0.16873167019554572</v>
      </c>
      <c r="L209" s="271">
        <f t="shared" si="51"/>
        <v>0.17151109607656162</v>
      </c>
      <c r="M209" s="271">
        <f t="shared" si="51"/>
        <v>0.1733918216677828</v>
      </c>
      <c r="N209" s="271">
        <f t="shared" si="51"/>
        <v>0.16976784747044341</v>
      </c>
      <c r="O209" s="271">
        <f t="shared" si="51"/>
        <v>0.17559001878373595</v>
      </c>
      <c r="P209" s="271">
        <f t="shared" si="51"/>
        <v>0.15098023118809284</v>
      </c>
      <c r="Q209" s="271">
        <f t="shared" si="51"/>
        <v>0.15307226069222782</v>
      </c>
      <c r="R209" s="271">
        <f t="shared" si="51"/>
        <v>0.15584897381656324</v>
      </c>
      <c r="S209" s="271">
        <f t="shared" si="51"/>
        <v>0.14801287594917126</v>
      </c>
      <c r="T209" s="271">
        <f t="shared" si="51"/>
        <v>0.14374116651740768</v>
      </c>
      <c r="U209" s="271">
        <f t="shared" si="51"/>
        <v>0.14233194136669802</v>
      </c>
      <c r="V209" s="271">
        <f t="shared" si="51"/>
        <v>0.14287774397600717</v>
      </c>
      <c r="W209" s="271">
        <f t="shared" si="51"/>
        <v>0.14238981241694432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7.3466745433841768E-2</v>
      </c>
      <c r="C210" s="320">
        <f t="shared" si="52"/>
        <v>6.875874920146724E-2</v>
      </c>
      <c r="D210" s="320">
        <f t="shared" si="52"/>
        <v>7.0919445721008501E-2</v>
      </c>
      <c r="E210" s="320">
        <f t="shared" si="52"/>
        <v>7.1801069842391207E-2</v>
      </c>
      <c r="F210" s="320">
        <f t="shared" si="52"/>
        <v>6.832126759587405E-2</v>
      </c>
      <c r="G210" s="320">
        <f t="shared" si="52"/>
        <v>7.0081058869712609E-2</v>
      </c>
      <c r="H210" s="320">
        <f t="shared" si="52"/>
        <v>6.2886928245591667E-2</v>
      </c>
      <c r="I210" s="320">
        <f t="shared" si="52"/>
        <v>7.7202177059687696E-2</v>
      </c>
      <c r="J210" s="320">
        <f t="shared" si="52"/>
        <v>8.1835200646588335E-2</v>
      </c>
      <c r="K210" s="320">
        <f t="shared" si="52"/>
        <v>8.4686131525851027E-2</v>
      </c>
      <c r="L210" s="320">
        <f t="shared" si="52"/>
        <v>8.2958979645537528E-2</v>
      </c>
      <c r="M210" s="320">
        <f t="shared" si="52"/>
        <v>8.0093476036140615E-2</v>
      </c>
      <c r="N210" s="320">
        <f t="shared" si="52"/>
        <v>8.1167988370073302E-2</v>
      </c>
      <c r="O210" s="320">
        <f t="shared" si="52"/>
        <v>8.2793851974260577E-2</v>
      </c>
      <c r="P210" s="320">
        <f t="shared" si="52"/>
        <v>6.9692338311087232E-2</v>
      </c>
      <c r="Q210" s="320">
        <f t="shared" si="52"/>
        <v>7.1800700540322199E-2</v>
      </c>
      <c r="R210" s="320">
        <f t="shared" si="52"/>
        <v>7.4606511792958491E-2</v>
      </c>
      <c r="S210" s="320">
        <f t="shared" si="52"/>
        <v>7.4987300556715736E-2</v>
      </c>
      <c r="T210" s="320">
        <f t="shared" si="52"/>
        <v>6.8469339497073983E-2</v>
      </c>
      <c r="U210" s="320">
        <f t="shared" si="52"/>
        <v>6.4841819187864511E-2</v>
      </c>
      <c r="V210" s="320">
        <f t="shared" si="52"/>
        <v>7.2207023534086742E-2</v>
      </c>
      <c r="W210" s="320">
        <f t="shared" si="52"/>
        <v>7.0408180398273248E-2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3.6141128158185862E-2</v>
      </c>
      <c r="C211" s="320">
        <f t="shared" si="53"/>
        <v>3.5557609896633535E-2</v>
      </c>
      <c r="D211" s="320">
        <f t="shared" si="53"/>
        <v>3.5824043380931175E-2</v>
      </c>
      <c r="E211" s="320">
        <f t="shared" si="53"/>
        <v>3.8594404381821337E-2</v>
      </c>
      <c r="F211" s="320">
        <f t="shared" si="53"/>
        <v>3.7974643361821131E-2</v>
      </c>
      <c r="G211" s="320">
        <f t="shared" si="53"/>
        <v>3.8415440576822821E-2</v>
      </c>
      <c r="H211" s="320">
        <f t="shared" si="53"/>
        <v>4.0365961039147635E-2</v>
      </c>
      <c r="I211" s="320">
        <f t="shared" si="53"/>
        <v>4.1280245823100845E-2</v>
      </c>
      <c r="J211" s="320">
        <f t="shared" si="53"/>
        <v>4.1549354551177253E-2</v>
      </c>
      <c r="K211" s="320">
        <f t="shared" si="53"/>
        <v>4.237418918042074E-2</v>
      </c>
      <c r="L211" s="320">
        <f t="shared" si="53"/>
        <v>4.1139396826107406E-2</v>
      </c>
      <c r="M211" s="320">
        <f t="shared" si="53"/>
        <v>4.2316977797128889E-2</v>
      </c>
      <c r="N211" s="320">
        <f t="shared" si="53"/>
        <v>4.2048906410824122E-2</v>
      </c>
      <c r="O211" s="320">
        <f t="shared" si="53"/>
        <v>4.3454247820784636E-2</v>
      </c>
      <c r="P211" s="320">
        <f t="shared" si="53"/>
        <v>3.726229172255132E-2</v>
      </c>
      <c r="Q211" s="320">
        <f t="shared" si="53"/>
        <v>3.8194653550936535E-2</v>
      </c>
      <c r="R211" s="320">
        <f t="shared" si="53"/>
        <v>3.9506257256213616E-2</v>
      </c>
      <c r="S211" s="320">
        <f t="shared" si="53"/>
        <v>3.7181430146600983E-2</v>
      </c>
      <c r="T211" s="320">
        <f t="shared" si="53"/>
        <v>3.6729928111937794E-2</v>
      </c>
      <c r="U211" s="320">
        <f t="shared" si="53"/>
        <v>3.5871657274415471E-2</v>
      </c>
      <c r="V211" s="320">
        <f t="shared" si="53"/>
        <v>3.637233203759125E-2</v>
      </c>
      <c r="W211" s="320">
        <f t="shared" si="53"/>
        <v>3.6315461939621069E-2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7.3347091358722444E-2</v>
      </c>
      <c r="C212" s="320">
        <f t="shared" si="54"/>
        <v>8.1415198260207183E-2</v>
      </c>
      <c r="D212" s="320">
        <f t="shared" si="54"/>
        <v>7.7944038537174867E-2</v>
      </c>
      <c r="E212" s="320">
        <f t="shared" si="54"/>
        <v>6.8211788607272783E-2</v>
      </c>
      <c r="F212" s="320">
        <f t="shared" si="54"/>
        <v>7.4088406761854825E-2</v>
      </c>
      <c r="G212" s="320">
        <f t="shared" si="54"/>
        <v>7.0356673667696684E-2</v>
      </c>
      <c r="H212" s="320">
        <f t="shared" si="54"/>
        <v>7.1945283408262714E-2</v>
      </c>
      <c r="I212" s="320">
        <f t="shared" si="54"/>
        <v>5.280869129257839E-2</v>
      </c>
      <c r="J212" s="320">
        <f t="shared" si="54"/>
        <v>4.7156825721031977E-2</v>
      </c>
      <c r="K212" s="320">
        <f t="shared" si="54"/>
        <v>4.1671349489273965E-2</v>
      </c>
      <c r="L212" s="320">
        <f t="shared" si="54"/>
        <v>4.7412719604916671E-2</v>
      </c>
      <c r="M212" s="320">
        <f t="shared" si="54"/>
        <v>5.0981367834513271E-2</v>
      </c>
      <c r="N212" s="320">
        <f t="shared" si="54"/>
        <v>4.6550952689545989E-2</v>
      </c>
      <c r="O212" s="320">
        <f t="shared" si="54"/>
        <v>4.9341918988690732E-2</v>
      </c>
      <c r="P212" s="320">
        <f t="shared" si="54"/>
        <v>4.402560115445428E-2</v>
      </c>
      <c r="Q212" s="320">
        <f t="shared" si="54"/>
        <v>4.3076906600969078E-2</v>
      </c>
      <c r="R212" s="320">
        <f t="shared" si="54"/>
        <v>4.1736204767391129E-2</v>
      </c>
      <c r="S212" s="320">
        <f t="shared" si="54"/>
        <v>3.5844145245854553E-2</v>
      </c>
      <c r="T212" s="320">
        <f t="shared" si="54"/>
        <v>3.8541898908395898E-2</v>
      </c>
      <c r="U212" s="320">
        <f t="shared" si="54"/>
        <v>4.1618464904418055E-2</v>
      </c>
      <c r="V212" s="320">
        <f t="shared" si="54"/>
        <v>3.4298388404329173E-2</v>
      </c>
      <c r="W212" s="320">
        <f t="shared" si="54"/>
        <v>3.5666170079050007E-2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7.5094139004126884E-2</v>
      </c>
      <c r="C213" s="321">
        <f t="shared" si="55"/>
        <v>7.6973370372421746E-2</v>
      </c>
      <c r="D213" s="321">
        <f t="shared" si="55"/>
        <v>7.5870423340716614E-2</v>
      </c>
      <c r="E213" s="321">
        <f t="shared" si="55"/>
        <v>6.7270845352560185E-2</v>
      </c>
      <c r="F213" s="321">
        <f t="shared" si="55"/>
        <v>6.9813076537757257E-2</v>
      </c>
      <c r="G213" s="321">
        <f t="shared" si="55"/>
        <v>6.8614683138577728E-2</v>
      </c>
      <c r="H213" s="321">
        <f t="shared" si="55"/>
        <v>6.4813464888273484E-2</v>
      </c>
      <c r="I213" s="321">
        <f t="shared" si="55"/>
        <v>5.9646721650800157E-2</v>
      </c>
      <c r="J213" s="321">
        <f t="shared" si="55"/>
        <v>5.7791044558735766E-2</v>
      </c>
      <c r="K213" s="321">
        <f t="shared" si="55"/>
        <v>5.4820683879049599E-2</v>
      </c>
      <c r="L213" s="321">
        <f t="shared" si="55"/>
        <v>5.856245539524961E-2</v>
      </c>
      <c r="M213" s="321">
        <f t="shared" si="55"/>
        <v>5.2505589025809658E-2</v>
      </c>
      <c r="N213" s="321">
        <f t="shared" si="55"/>
        <v>5.64355464077732E-2</v>
      </c>
      <c r="O213" s="321">
        <f t="shared" si="55"/>
        <v>4.4973880265794852E-2</v>
      </c>
      <c r="P213" s="321">
        <f t="shared" si="55"/>
        <v>9.6267252309065465E-2</v>
      </c>
      <c r="Q213" s="321">
        <f t="shared" si="55"/>
        <v>8.9604874700804832E-2</v>
      </c>
      <c r="R213" s="321">
        <f t="shared" si="55"/>
        <v>8.1101096165266187E-2</v>
      </c>
      <c r="S213" s="321">
        <f t="shared" si="55"/>
        <v>9.783958977583454E-2</v>
      </c>
      <c r="T213" s="321">
        <f t="shared" si="55"/>
        <v>0.10501804418331392</v>
      </c>
      <c r="U213" s="321">
        <f t="shared" si="55"/>
        <v>0.11057892797801402</v>
      </c>
      <c r="V213" s="321">
        <f t="shared" si="55"/>
        <v>0.10629617215799465</v>
      </c>
      <c r="W213" s="321">
        <f t="shared" si="55"/>
        <v>0.10733710558775014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0.52055114122644486</v>
      </c>
      <c r="C217" s="324">
        <f>IF(C$5=0,0,(C$5-C$16)/(CHI_fec!C$5-CHI_fec!C$16))</f>
        <v>0.51898806192870561</v>
      </c>
      <c r="D217" s="324">
        <f>IF(D$5=0,0,(D$5-D$16)/(CHI_fec!D$5-CHI_fec!D$16))</f>
        <v>0.52058525529683319</v>
      </c>
      <c r="E217" s="324">
        <f>IF(E$5=0,0,(E$5-E$16)/(CHI_fec!E$5-CHI_fec!E$16))</f>
        <v>0.52161744938533006</v>
      </c>
      <c r="F217" s="324">
        <f>IF(F$5=0,0,(F$5-F$16)/(CHI_fec!F$5-CHI_fec!F$16))</f>
        <v>0.52636657470201476</v>
      </c>
      <c r="G217" s="324">
        <f>IF(G$5=0,0,(G$5-G$16)/(CHI_fec!G$5-CHI_fec!G$16))</f>
        <v>0.53030790957800855</v>
      </c>
      <c r="H217" s="324">
        <f>IF(H$5=0,0,(H$5-H$16)/(CHI_fec!H$5-CHI_fec!H$16))</f>
        <v>0.54039828748659857</v>
      </c>
      <c r="I217" s="324">
        <f>IF(I$5=0,0,(I$5-I$16)/(CHI_fec!I$5-CHI_fec!I$16))</f>
        <v>0.54302677836807056</v>
      </c>
      <c r="J217" s="324">
        <f>IF(J$5=0,0,(J$5-J$16)/(CHI_fec!J$5-CHI_fec!J$16))</f>
        <v>0.54885340381062619</v>
      </c>
      <c r="K217" s="324">
        <f>IF(K$5=0,0,(K$5-K$16)/(CHI_fec!K$5-CHI_fec!K$16))</f>
        <v>0.55102934821988236</v>
      </c>
      <c r="L217" s="324">
        <f>IF(L$5=0,0,(L$5-L$16)/(CHI_fec!L$5-CHI_fec!L$16))</f>
        <v>0.54593129010841313</v>
      </c>
      <c r="M217" s="324">
        <f>IF(M$5=0,0,(M$5-M$16)/(CHI_fec!M$5-CHI_fec!M$16))</f>
        <v>0.54959212376146938</v>
      </c>
      <c r="N217" s="324">
        <f>IF(N$5=0,0,(N$5-N$16)/(CHI_fec!N$5-CHI_fec!N$16))</f>
        <v>0.56137818081929891</v>
      </c>
      <c r="O217" s="324">
        <f>IF(O$5=0,0,(O$5-O$16)/(CHI_fec!O$5-CHI_fec!O$16))</f>
        <v>0.56093010582684244</v>
      </c>
      <c r="P217" s="324">
        <f>IF(P$5=0,0,(P$5-P$16)/(CHI_fec!P$5-CHI_fec!P$16))</f>
        <v>0.56697799486222555</v>
      </c>
      <c r="Q217" s="324">
        <f>IF(Q$5=0,0,(Q$5-Q$16)/(CHI_fec!Q$5-CHI_fec!Q$16))</f>
        <v>0.56376117219203747</v>
      </c>
      <c r="R217" s="324">
        <f>IF(R$5=0,0,(R$5-R$16)/(CHI_fec!R$5-CHI_fec!R$16))</f>
        <v>0.56773665495345538</v>
      </c>
      <c r="S217" s="324">
        <f>IF(S$5=0,0,(S$5-S$16)/(CHI_fec!S$5-CHI_fec!S$16))</f>
        <v>0.58474213230328986</v>
      </c>
      <c r="T217" s="324">
        <f>IF(T$5=0,0,(T$5-T$16)/(CHI_fec!T$5-CHI_fec!T$16))</f>
        <v>0.59567949270205189</v>
      </c>
      <c r="U217" s="324">
        <f>IF(U$5=0,0,(U$5-U$16)/(CHI_fec!U$5-CHI_fec!U$16))</f>
        <v>0.59810554242886804</v>
      </c>
      <c r="V217" s="324">
        <f>IF(V$5=0,0,(V$5-V$16)/(CHI_fec!V$5-CHI_fec!V$16))</f>
        <v>0.59694935937807569</v>
      </c>
      <c r="W217" s="324">
        <f>IF(W$5=0,0,(W$5-W$16)/(CHI_fec!W$5-CHI_fec!W$16))</f>
        <v>0.61312968362961995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0.4329090457345684</v>
      </c>
      <c r="C218" s="307">
        <f>IF(C$6=0,0,C$6/CHI_fec!C$6)</f>
        <v>0.43345701959441196</v>
      </c>
      <c r="D218" s="307">
        <f>IF(D$6=0,0,D$6/CHI_fec!D$6)</f>
        <v>0.43451576423189059</v>
      </c>
      <c r="E218" s="307">
        <f>IF(E$6=0,0,E$6/CHI_fec!E$6)</f>
        <v>0.43451576423189064</v>
      </c>
      <c r="F218" s="307">
        <f>IF(F$6=0,0,F$6/CHI_fec!F$6)</f>
        <v>0.43662468734889143</v>
      </c>
      <c r="G218" s="307">
        <f>IF(G$6=0,0,G$6/CHI_fec!G$6)</f>
        <v>0.43894737589921867</v>
      </c>
      <c r="H218" s="307">
        <f>IF(H$6=0,0,H$6/CHI_fec!H$6)</f>
        <v>0.44163745201138077</v>
      </c>
      <c r="I218" s="307">
        <f>IF(I$6=0,0,I$6/CHI_fec!I$6)</f>
        <v>0.44467503089841826</v>
      </c>
      <c r="J218" s="307">
        <f>IF(J$6=0,0,J$6/CHI_fec!J$6)</f>
        <v>0.45051273856362828</v>
      </c>
      <c r="K218" s="307">
        <f>IF(K$6=0,0,K$6/CHI_fec!K$6)</f>
        <v>0.45051273856362817</v>
      </c>
      <c r="L218" s="307">
        <f>IF(L$6=0,0,L$6/CHI_fec!L$6)</f>
        <v>0.45051273856362811</v>
      </c>
      <c r="M218" s="307">
        <f>IF(M$6=0,0,M$6/CHI_fec!M$6)</f>
        <v>0.45051273856362811</v>
      </c>
      <c r="N218" s="307">
        <f>IF(N$6=0,0,N$6/CHI_fec!N$6)</f>
        <v>0.46027427636615675</v>
      </c>
      <c r="O218" s="307">
        <f>IF(O$6=0,0,O$6/CHI_fec!O$6)</f>
        <v>0.4602742763661567</v>
      </c>
      <c r="P218" s="307">
        <f>IF(P$6=0,0,P$6/CHI_fec!P$6)</f>
        <v>0.46559448988174945</v>
      </c>
      <c r="Q218" s="307">
        <f>IF(Q$6=0,0,Q$6/CHI_fec!Q$6)</f>
        <v>0.46559448988174934</v>
      </c>
      <c r="R218" s="307">
        <f>IF(R$6=0,0,R$6/CHI_fec!R$6)</f>
        <v>0.46559448988174928</v>
      </c>
      <c r="S218" s="307">
        <f>IF(S$6=0,0,S$6/CHI_fec!S$6)</f>
        <v>0.4740350408935744</v>
      </c>
      <c r="T218" s="307">
        <f>IF(T$6=0,0,T$6/CHI_fec!T$6)</f>
        <v>0.48163153680421716</v>
      </c>
      <c r="U218" s="307">
        <f>IF(U$6=0,0,U$6/CHI_fec!U$6)</f>
        <v>0.48438365992310728</v>
      </c>
      <c r="V218" s="307">
        <f>IF(V$6=0,0,V$6/CHI_fec!V$6)</f>
        <v>0.48438365992310733</v>
      </c>
      <c r="W218" s="307">
        <f>IF(W$6=0,0,W$6/CHI_fec!W$6)</f>
        <v>0.49094529393079667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0.1134303710545673</v>
      </c>
      <c r="C219" s="308">
        <f>IF(C$7=0,0,C$7/CHI_fec!C$7)</f>
        <v>0.11357395058671776</v>
      </c>
      <c r="D219" s="308">
        <f>IF(D$7=0,0,D$7/CHI_fec!D$7)</f>
        <v>0.11385136173870108</v>
      </c>
      <c r="E219" s="308">
        <f>IF(E$7=0,0,E$7/CHI_fec!E$7)</f>
        <v>0.11385136173870107</v>
      </c>
      <c r="F219" s="308">
        <f>IF(F$7=0,0,F$7/CHI_fec!F$7)</f>
        <v>0.11440393954700499</v>
      </c>
      <c r="G219" s="308">
        <f>IF(G$7=0,0,G$7/CHI_fec!G$7)</f>
        <v>0.11501252794843417</v>
      </c>
      <c r="H219" s="308">
        <f>IF(H$7=0,0,H$7/CHI_fec!H$7)</f>
        <v>0.11571737885089065</v>
      </c>
      <c r="I219" s="308">
        <f>IF(I$7=0,0,I$7/CHI_fec!I$7)</f>
        <v>0.11651328206349167</v>
      </c>
      <c r="J219" s="308">
        <f>IF(J$7=0,0,J$7/CHI_fec!J$7)</f>
        <v>0.11804287206189248</v>
      </c>
      <c r="K219" s="308">
        <f>IF(K$7=0,0,K$7/CHI_fec!K$7)</f>
        <v>0.11804287206189246</v>
      </c>
      <c r="L219" s="308">
        <f>IF(L$7=0,0,L$7/CHI_fec!L$7)</f>
        <v>0.1180428720618925</v>
      </c>
      <c r="M219" s="308">
        <f>IF(M$7=0,0,M$7/CHI_fec!M$7)</f>
        <v>0.11804287206189247</v>
      </c>
      <c r="N219" s="308">
        <f>IF(N$7=0,0,N$7/CHI_fec!N$7)</f>
        <v>0.12060057988970004</v>
      </c>
      <c r="O219" s="308">
        <f>IF(O$7=0,0,O$7/CHI_fec!O$7)</f>
        <v>0.12060057988970002</v>
      </c>
      <c r="P219" s="308">
        <f>IF(P$7=0,0,P$7/CHI_fec!P$7)</f>
        <v>0.12199457661744041</v>
      </c>
      <c r="Q219" s="308">
        <f>IF(Q$7=0,0,Q$7/CHI_fec!Q$7)</f>
        <v>0.12199457661744044</v>
      </c>
      <c r="R219" s="308">
        <f>IF(R$7=0,0,R$7/CHI_fec!R$7)</f>
        <v>0.12199457661744044</v>
      </c>
      <c r="S219" s="308">
        <f>IF(S$7=0,0,S$7/CHI_fec!S$7)</f>
        <v>0.1265705051109538</v>
      </c>
      <c r="T219" s="308">
        <f>IF(T$7=0,0,T$7/CHI_fec!T$7)</f>
        <v>0.12691769511218612</v>
      </c>
      <c r="U219" s="308">
        <f>IF(U$7=0,0,U$7/CHI_fec!U$7)</f>
        <v>0.12691769511218615</v>
      </c>
      <c r="V219" s="308">
        <f>IF(V$7=0,0,V$7/CHI_fec!V$7)</f>
        <v>0.12691769511218615</v>
      </c>
      <c r="W219" s="308">
        <f>IF(W$7=0,0,W$7/CHI_fec!W$7)</f>
        <v>0.13076084735474777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0.61480595754907297</v>
      </c>
      <c r="C220" s="308">
        <f>IF(C$8=0,0,C$8/CHI_fec!C$8)</f>
        <v>0.61558417550716904</v>
      </c>
      <c r="D220" s="308">
        <f>IF(D$8=0,0,D$8/CHI_fec!D$8)</f>
        <v>0.61708777659164282</v>
      </c>
      <c r="E220" s="308">
        <f>IF(E$8=0,0,E$8/CHI_fec!E$8)</f>
        <v>0.61708777659164271</v>
      </c>
      <c r="F220" s="308">
        <f>IF(F$8=0,0,F$8/CHI_fec!F$8)</f>
        <v>0.62008281333000681</v>
      </c>
      <c r="G220" s="308">
        <f>IF(G$8=0,0,G$8/CHI_fec!G$8)</f>
        <v>0.62338143407342217</v>
      </c>
      <c r="H220" s="308">
        <f>IF(H$8=0,0,H$8/CHI_fec!H$8)</f>
        <v>0.62720180889883459</v>
      </c>
      <c r="I220" s="308">
        <f>IF(I$8=0,0,I$8/CHI_fec!I$8)</f>
        <v>0.63151569795861895</v>
      </c>
      <c r="J220" s="308">
        <f>IF(J$8=0,0,J$8/CHI_fec!J$8)</f>
        <v>0.63980625572442162</v>
      </c>
      <c r="K220" s="308">
        <f>IF(K$8=0,0,K$8/CHI_fec!K$8)</f>
        <v>0.63980625572442118</v>
      </c>
      <c r="L220" s="308">
        <f>IF(L$8=0,0,L$8/CHI_fec!L$8)</f>
        <v>0.63980625572442129</v>
      </c>
      <c r="M220" s="308">
        <f>IF(M$8=0,0,M$8/CHI_fec!M$8)</f>
        <v>0.6398062557244214</v>
      </c>
      <c r="N220" s="308">
        <f>IF(N$8=0,0,N$8/CHI_fec!N$8)</f>
        <v>0.65244163206771222</v>
      </c>
      <c r="O220" s="308">
        <f>IF(O$8=0,0,O$8/CHI_fec!O$8)</f>
        <v>0.6536693330959088</v>
      </c>
      <c r="P220" s="308">
        <f>IF(P$8=0,0,P$8/CHI_fec!P$8)</f>
        <v>0.66122495938056935</v>
      </c>
      <c r="Q220" s="308">
        <f>IF(Q$8=0,0,Q$8/CHI_fec!Q$8)</f>
        <v>0.66122495938056935</v>
      </c>
      <c r="R220" s="308">
        <f>IF(R$8=0,0,R$8/CHI_fec!R$8)</f>
        <v>0.66122495938056935</v>
      </c>
      <c r="S220" s="308">
        <f>IF(S$8=0,0,S$8/CHI_fec!S$8)</f>
        <v>0.67171846535824542</v>
      </c>
      <c r="T220" s="308">
        <f>IF(T$8=0,0,T$8/CHI_fec!T$8)</f>
        <v>0.68116262073815392</v>
      </c>
      <c r="U220" s="308">
        <f>IF(U$8=0,0,U$8/CHI_fec!U$8)</f>
        <v>0.68790884088558213</v>
      </c>
      <c r="V220" s="308">
        <f>IF(V$8=0,0,V$8/CHI_fec!V$8)</f>
        <v>0.68790884088558191</v>
      </c>
      <c r="W220" s="308">
        <f>IF(W$8=0,0,W$8/CHI_fec!W$8)</f>
        <v>0.69573395871275667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0.43642139903719601</v>
      </c>
      <c r="C221" s="308">
        <f>IF(C$9=0,0,C$9/CHI_fec!C$9)</f>
        <v>0.43697381881429487</v>
      </c>
      <c r="D221" s="308">
        <f>IF(D$9=0,0,D$9/CHI_fec!D$9)</f>
        <v>0.43804115344373756</v>
      </c>
      <c r="E221" s="308">
        <f>IF(E$9=0,0,E$9/CHI_fec!E$9)</f>
        <v>0.43804115344373762</v>
      </c>
      <c r="F221" s="308">
        <f>IF(F$9=0,0,F$9/CHI_fec!F$9)</f>
        <v>0.44016718704421753</v>
      </c>
      <c r="G221" s="308">
        <f>IF(G$9=0,0,G$9/CHI_fec!G$9)</f>
        <v>0.44250872043708411</v>
      </c>
      <c r="H221" s="308">
        <f>IF(H$9=0,0,H$9/CHI_fec!H$9)</f>
        <v>0.44522062214473773</v>
      </c>
      <c r="I221" s="308">
        <f>IF(I$9=0,0,I$9/CHI_fec!I$9)</f>
        <v>0.4482828460474918</v>
      </c>
      <c r="J221" s="308">
        <f>IF(J$9=0,0,J$9/CHI_fec!J$9)</f>
        <v>0.45416791722242666</v>
      </c>
      <c r="K221" s="308">
        <f>IF(K$9=0,0,K$9/CHI_fec!K$9)</f>
        <v>0.45416791722242655</v>
      </c>
      <c r="L221" s="308">
        <f>IF(L$9=0,0,L$9/CHI_fec!L$9)</f>
        <v>0.45416791722242639</v>
      </c>
      <c r="M221" s="308">
        <f>IF(M$9=0,0,M$9/CHI_fec!M$9)</f>
        <v>0.4541679172224265</v>
      </c>
      <c r="N221" s="308">
        <f>IF(N$9=0,0,N$9/CHI_fec!N$9)</f>
        <v>0.46400865403887559</v>
      </c>
      <c r="O221" s="308">
        <f>IF(O$9=0,0,O$9/CHI_fec!O$9)</f>
        <v>0.46400865403887576</v>
      </c>
      <c r="P221" s="308">
        <f>IF(P$9=0,0,P$9/CHI_fec!P$9)</f>
        <v>0.46937203244024805</v>
      </c>
      <c r="Q221" s="308">
        <f>IF(Q$9=0,0,Q$9/CHI_fec!Q$9)</f>
        <v>0.46937203244024805</v>
      </c>
      <c r="R221" s="308">
        <f>IF(R$9=0,0,R$9/CHI_fec!R$9)</f>
        <v>0.46937203244024805</v>
      </c>
      <c r="S221" s="308">
        <f>IF(S$9=0,0,S$9/CHI_fec!S$9)</f>
        <v>0.48758704712145184</v>
      </c>
      <c r="T221" s="308">
        <f>IF(T$9=0,0,T$9/CHI_fec!T$9)</f>
        <v>0.48831364605860805</v>
      </c>
      <c r="U221" s="308">
        <f>IF(U$9=0,0,U$9/CHI_fec!U$9)</f>
        <v>0.48831364605860811</v>
      </c>
      <c r="V221" s="308">
        <f>IF(V$9=0,0,V$9/CHI_fec!V$9)</f>
        <v>0.48831364605860811</v>
      </c>
      <c r="W221" s="308">
        <f>IF(W$9=0,0,W$9/CHI_fec!W$9)</f>
        <v>0.50310010812179595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0.67320970790395995</v>
      </c>
      <c r="C222" s="309">
        <f>IF(C$10=0,0,C$10/CHI_fec!C$10)</f>
        <v>0.68029784268157079</v>
      </c>
      <c r="D222" s="309">
        <f>IF(D$10=0,0,D$10/CHI_fec!D$10)</f>
        <v>0.67920523761446494</v>
      </c>
      <c r="E222" s="309">
        <f>IF(E$10=0,0,E$10/CHI_fec!E$10)</f>
        <v>0.67285080052414692</v>
      </c>
      <c r="F222" s="309">
        <f>IF(F$10=0,0,F$10/CHI_fec!F$10)</f>
        <v>0.68096760677747192</v>
      </c>
      <c r="G222" s="309">
        <f>IF(G$10=0,0,G$10/CHI_fec!G$10)</f>
        <v>0.68161246026638567</v>
      </c>
      <c r="H222" s="309">
        <f>IF(H$10=0,0,H$10/CHI_fec!H$10)</f>
        <v>0.69058532824263352</v>
      </c>
      <c r="I222" s="309">
        <f>IF(I$10=0,0,I$10/CHI_fec!I$10)</f>
        <v>0.67709051214186189</v>
      </c>
      <c r="J222" s="309">
        <f>IF(J$10=0,0,J$10/CHI_fec!J$10)</f>
        <v>0.67981484330350517</v>
      </c>
      <c r="K222" s="309">
        <f>IF(K$10=0,0,K$10/CHI_fec!K$10)</f>
        <v>0.67595263149197393</v>
      </c>
      <c r="L222" s="309">
        <f>IF(L$10=0,0,L$10/CHI_fec!L$10)</f>
        <v>0.68034762191177667</v>
      </c>
      <c r="M222" s="309">
        <f>IF(M$10=0,0,M$10/CHI_fec!M$10)</f>
        <v>0.68372028085879921</v>
      </c>
      <c r="N222" s="309">
        <f>IF(N$10=0,0,N$10/CHI_fec!N$10)</f>
        <v>0.69523950738885099</v>
      </c>
      <c r="O222" s="309">
        <f>IF(O$10=0,0,O$10/CHI_fec!O$10)</f>
        <v>0.69657956097173002</v>
      </c>
      <c r="P222" s="309">
        <f>IF(P$10=0,0,P$10/CHI_fec!P$10)</f>
        <v>0.70669711249692391</v>
      </c>
      <c r="Q222" s="309">
        <f>IF(Q$10=0,0,Q$10/CHI_fec!Q$10)</f>
        <v>0.70532044062067267</v>
      </c>
      <c r="R222" s="309">
        <f>IF(R$10=0,0,R$10/CHI_fec!R$10)</f>
        <v>0.70272181618297114</v>
      </c>
      <c r="S222" s="309">
        <f>IF(S$10=0,0,S$10/CHI_fec!S$10)</f>
        <v>0.72625980035294868</v>
      </c>
      <c r="T222" s="309">
        <f>IF(T$10=0,0,T$10/CHI_fec!T$10)</f>
        <v>0.73302031264633793</v>
      </c>
      <c r="U222" s="309">
        <f>IF(U$10=0,0,U$10/CHI_fec!U$10)</f>
        <v>0.73772896351854955</v>
      </c>
      <c r="V222" s="309">
        <f>IF(V$10=0,0,V$10/CHI_fec!V$10)</f>
        <v>0.72740778097957481</v>
      </c>
      <c r="W222" s="309">
        <f>IF(W$10=0,0,W$10/CHI_fec!W$10)</f>
        <v>0.75129381222651248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0.61714435271682755</v>
      </c>
      <c r="C224" s="310">
        <f>IF(C$25=0,0,C$25/CHI_fec!C$25)</f>
        <v>0.61238925348830886</v>
      </c>
      <c r="D224" s="310">
        <f>IF(D$25=0,0,D$25/CHI_fec!D$25)</f>
        <v>0.61386873168666423</v>
      </c>
      <c r="E224" s="310">
        <f>IF(E$25=0,0,E$25/CHI_fec!E$25)</f>
        <v>0.61215762191812328</v>
      </c>
      <c r="F224" s="310">
        <f>IF(F$25=0,0,F$25/CHI_fec!F$25)</f>
        <v>0.61888483065500388</v>
      </c>
      <c r="G224" s="310">
        <f>IF(G$25=0,0,G$25/CHI_fec!G$25)</f>
        <v>0.62554877698731071</v>
      </c>
      <c r="H224" s="310">
        <f>IF(H$25=0,0,H$25/CHI_fec!H$25)</f>
        <v>0.63894188905543658</v>
      </c>
      <c r="I224" s="310">
        <f>IF(I$25=0,0,I$25/CHI_fec!I$25)</f>
        <v>0.64028258594827236</v>
      </c>
      <c r="J224" s="310">
        <f>IF(J$25=0,0,J$25/CHI_fec!J$25)</f>
        <v>0.64727101270995524</v>
      </c>
      <c r="K224" s="310">
        <f>IF(K$25=0,0,K$25/CHI_fec!K$25)</f>
        <v>0.64966478832256169</v>
      </c>
      <c r="L224" s="310">
        <f>IF(L$25=0,0,L$25/CHI_fec!L$25)</f>
        <v>0.64293163809066134</v>
      </c>
      <c r="M224" s="310">
        <f>IF(M$25=0,0,M$25/CHI_fec!M$25)</f>
        <v>0.64703724636363735</v>
      </c>
      <c r="N224" s="310">
        <f>IF(N$25=0,0,N$25/CHI_fec!N$25)</f>
        <v>0.6612114975090515</v>
      </c>
      <c r="O224" s="310">
        <f>IF(O$25=0,0,O$25/CHI_fec!O$25)</f>
        <v>0.66155784819439134</v>
      </c>
      <c r="P224" s="310">
        <f>IF(P$25=0,0,P$25/CHI_fec!P$25)</f>
        <v>0.66750088039953093</v>
      </c>
      <c r="Q224" s="310">
        <f>IF(Q$25=0,0,Q$25/CHI_fec!Q$25)</f>
        <v>0.66223787659005096</v>
      </c>
      <c r="R224" s="310">
        <f>IF(R$25=0,0,R$25/CHI_fec!R$25)</f>
        <v>0.66616227470279954</v>
      </c>
      <c r="S224" s="310">
        <f>IF(S$25=0,0,S$25/CHI_fec!S$25)</f>
        <v>0.68678297798106214</v>
      </c>
      <c r="T224" s="310">
        <f>IF(T$25=0,0,T$25/CHI_fec!T$25)</f>
        <v>0.70018389363624667</v>
      </c>
      <c r="U224" s="310">
        <f>IF(U$25=0,0,U$25/CHI_fec!U$25)</f>
        <v>0.70400935072183157</v>
      </c>
      <c r="V224" s="310">
        <f>IF(V$25=0,0,V$25/CHI_fec!V$25)</f>
        <v>0.70240233887360337</v>
      </c>
      <c r="W224" s="310">
        <f>IF(W$25=0,0,W$25/CHI_fec!W$25)</f>
        <v>0.72054044903975978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0.40529633569271678</v>
      </c>
      <c r="C225" s="310">
        <f>IF(C$36=0,0,C$36/CHI_fec!C$36)</f>
        <v>0.40241517557917744</v>
      </c>
      <c r="D225" s="310">
        <f>IF(D$36=0,0,D$36/CHI_fec!D$36)</f>
        <v>0.40317095965160732</v>
      </c>
      <c r="E225" s="310">
        <f>IF(E$36=0,0,E$36/CHI_fec!E$36)</f>
        <v>0.39526829870180125</v>
      </c>
      <c r="F225" s="310">
        <f>IF(F$36=0,0,F$36/CHI_fec!F$36)</f>
        <v>0.40075954046563794</v>
      </c>
      <c r="G225" s="310">
        <f>IF(G$36=0,0,G$36/CHI_fec!G$36)</f>
        <v>0.40405798706448892</v>
      </c>
      <c r="H225" s="310">
        <f>IF(H$36=0,0,H$36/CHI_fec!H$36)</f>
        <v>0.4045798228112587</v>
      </c>
      <c r="I225" s="310">
        <f>IF(I$36=0,0,I$36/CHI_fec!I$36)</f>
        <v>0.40710901931478444</v>
      </c>
      <c r="J225" s="310">
        <f>IF(J$36=0,0,J$36/CHI_fec!J$36)</f>
        <v>0.4116017402424102</v>
      </c>
      <c r="K225" s="310">
        <f>IF(K$36=0,0,K$36/CHI_fec!K$36)</f>
        <v>0.41081847732422183</v>
      </c>
      <c r="L225" s="310">
        <f>IF(L$36=0,0,L$36/CHI_fec!L$36)</f>
        <v>0.41090681215464658</v>
      </c>
      <c r="M225" s="310">
        <f>IF(M$36=0,0,M$36/CHI_fec!M$36)</f>
        <v>0.41177969279726889</v>
      </c>
      <c r="N225" s="310">
        <f>IF(N$36=0,0,N$36/CHI_fec!N$36)</f>
        <v>0.4204737884396022</v>
      </c>
      <c r="O225" s="310">
        <f>IF(O$36=0,0,O$36/CHI_fec!O$36)</f>
        <v>0.41932822732705916</v>
      </c>
      <c r="P225" s="310">
        <f>IF(P$36=0,0,P$36/CHI_fec!P$36)</f>
        <v>0.42307688833974078</v>
      </c>
      <c r="Q225" s="310">
        <f>IF(Q$36=0,0,Q$36/CHI_fec!Q$36)</f>
        <v>0.41787233452601524</v>
      </c>
      <c r="R225" s="310">
        <f>IF(R$36=0,0,R$36/CHI_fec!R$36)</f>
        <v>0.42349127769678607</v>
      </c>
      <c r="S225" s="310">
        <f>IF(S$36=0,0,S$36/CHI_fec!S$36)</f>
        <v>0.44198166561589014</v>
      </c>
      <c r="T225" s="310">
        <f>IF(T$36=0,0,T$36/CHI_fec!T$36)</f>
        <v>0.44721561046715336</v>
      </c>
      <c r="U225" s="310">
        <f>IF(U$36=0,0,U$36/CHI_fec!U$36)</f>
        <v>0.44820776294695008</v>
      </c>
      <c r="V225" s="310">
        <f>IF(V$36=0,0,V$36/CHI_fec!V$36)</f>
        <v>0.447404534270611</v>
      </c>
      <c r="W225" s="310">
        <f>IF(W$36=0,0,W$36/CHI_fec!W$36)</f>
        <v>0.46478072900349165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0.61000053962941392</v>
      </c>
      <c r="C226" s="310">
        <f>IF(C$44=0,0,C$44/CHI_fec!C$44)</f>
        <v>0.61922602174915298</v>
      </c>
      <c r="D226" s="310">
        <f>IF(D$44=0,0,D$44/CHI_fec!D$44)</f>
        <v>0.61636345870580755</v>
      </c>
      <c r="E226" s="310">
        <f>IF(E$44=0,0,E$44/CHI_fec!E$44)</f>
        <v>0.60416451265741633</v>
      </c>
      <c r="F226" s="310">
        <f>IF(F$44=0,0,F$44/CHI_fec!F$44)</f>
        <v>0.61575261317041974</v>
      </c>
      <c r="G226" s="310">
        <f>IF(G$44=0,0,G$44/CHI_fec!G$44)</f>
        <v>0.6153275607549894</v>
      </c>
      <c r="H226" s="310">
        <f>IF(H$44=0,0,H$44/CHI_fec!H$44)</f>
        <v>0.62524171788945848</v>
      </c>
      <c r="I226" s="310">
        <f>IF(I$44=0,0,I$44/CHI_fec!I$44)</f>
        <v>0.60280492162396582</v>
      </c>
      <c r="J226" s="310">
        <f>IF(J$44=0,0,J$44/CHI_fec!J$44)</f>
        <v>0.60267335459440163</v>
      </c>
      <c r="K226" s="310">
        <f>IF(K$44=0,0,K$44/CHI_fec!K$44)</f>
        <v>0.59616672565659201</v>
      </c>
      <c r="L226" s="310">
        <f>IF(L$44=0,0,L$44/CHI_fec!L$44)</f>
        <v>0.60163234719987368</v>
      </c>
      <c r="M226" s="310">
        <f>IF(M$44=0,0,M$44/CHI_fec!M$44)</f>
        <v>0.60666639098324693</v>
      </c>
      <c r="N226" s="310">
        <f>IF(N$44=0,0,N$44/CHI_fec!N$44)</f>
        <v>0.61495237301227079</v>
      </c>
      <c r="O226" s="310">
        <f>IF(O$44=0,0,O$44/CHI_fec!O$44)</f>
        <v>0.61664554615428013</v>
      </c>
      <c r="P226" s="310">
        <f>IF(P$44=0,0,P$44/CHI_fec!P$44)</f>
        <v>0.62586287439958077</v>
      </c>
      <c r="Q226" s="310">
        <f>IF(Q$44=0,0,Q$44/CHI_fec!Q$44)</f>
        <v>0.62165986577385346</v>
      </c>
      <c r="R226" s="310">
        <f>IF(R$44=0,0,R$44/CHI_fec!R$44)</f>
        <v>0.61933620877075279</v>
      </c>
      <c r="S226" s="310">
        <f>IF(S$44=0,0,S$44/CHI_fec!S$44)</f>
        <v>0.63674191425596927</v>
      </c>
      <c r="T226" s="310">
        <f>IF(T$44=0,0,T$44/CHI_fec!T$44)</f>
        <v>0.64658355769535392</v>
      </c>
      <c r="U226" s="310">
        <f>IF(U$44=0,0,U$44/CHI_fec!U$44)</f>
        <v>0.6537455670008061</v>
      </c>
      <c r="V226" s="310">
        <f>IF(V$44=0,0,V$44/CHI_fec!V$44)</f>
        <v>0.64023175983792702</v>
      </c>
      <c r="W226" s="310">
        <f>IF(W$44=0,0,W$44/CHI_fec!W$44)</f>
        <v>0.66154171527921224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0.61747586179781722</v>
      </c>
      <c r="C227" s="311">
        <f>IF(C$58=0,0,C$58/CHI_fec!C$58)</f>
        <v>0.61825745930584675</v>
      </c>
      <c r="D227" s="311">
        <f>IF(D$58=0,0,D$58/CHI_fec!D$58)</f>
        <v>0.6197675900455305</v>
      </c>
      <c r="E227" s="311">
        <f>IF(E$58=0,0,E$58/CHI_fec!E$58)</f>
        <v>0.61976759004553039</v>
      </c>
      <c r="F227" s="311">
        <f>IF(F$58=0,0,F$58/CHI_fec!F$58)</f>
        <v>0.62277563326376773</v>
      </c>
      <c r="G227" s="311">
        <f>IF(G$58=0,0,G$58/CHI_fec!G$58)</f>
        <v>0.62608857885460834</v>
      </c>
      <c r="H227" s="311">
        <f>IF(H$58=0,0,H$58/CHI_fec!H$58)</f>
        <v>0.62992554433736991</v>
      </c>
      <c r="I227" s="311">
        <f>IF(I$58=0,0,I$58/CHI_fec!I$58)</f>
        <v>0.63425816722786654</v>
      </c>
      <c r="J227" s="311">
        <f>IF(J$58=0,0,J$58/CHI_fec!J$58)</f>
        <v>0.64258472821571222</v>
      </c>
      <c r="K227" s="311">
        <f>IF(K$58=0,0,K$58/CHI_fec!K$58)</f>
        <v>0.64258472821571222</v>
      </c>
      <c r="L227" s="311">
        <f>IF(L$58=0,0,L$58/CHI_fec!L$58)</f>
        <v>0.64258472821571255</v>
      </c>
      <c r="M227" s="311">
        <f>IF(M$58=0,0,M$58/CHI_fec!M$58)</f>
        <v>0.64258472821571211</v>
      </c>
      <c r="N227" s="311">
        <f>IF(N$58=0,0,N$58/CHI_fec!N$58)</f>
        <v>0.65650800846701962</v>
      </c>
      <c r="O227" s="311">
        <f>IF(O$58=0,0,O$58/CHI_fec!O$58)</f>
        <v>0.65650800846701962</v>
      </c>
      <c r="P227" s="311">
        <f>IF(P$58=0,0,P$58/CHI_fec!P$58)</f>
        <v>0.6640964464030179</v>
      </c>
      <c r="Q227" s="311">
        <f>IF(Q$58=0,0,Q$58/CHI_fec!Q$58)</f>
        <v>0.66409644640301757</v>
      </c>
      <c r="R227" s="311">
        <f>IF(R$58=0,0,R$58/CHI_fec!R$58)</f>
        <v>0.66409644640301746</v>
      </c>
      <c r="S227" s="311">
        <f>IF(S$58=0,0,S$58/CHI_fec!S$58)</f>
        <v>0.67677430176271569</v>
      </c>
      <c r="T227" s="311">
        <f>IF(T$58=0,0,T$58/CHI_fec!T$58)</f>
        <v>0.6881843715864443</v>
      </c>
      <c r="U227" s="311">
        <f>IF(U$58=0,0,U$58/CHI_fec!U$58)</f>
        <v>0.69089620741070679</v>
      </c>
      <c r="V227" s="311">
        <f>IF(V$58=0,0,V$58/CHI_fec!V$58)</f>
        <v>0.69089620741070645</v>
      </c>
      <c r="W227" s="311">
        <f>IF(W$58=0,0,W$58/CHI_fec!W$58)</f>
        <v>0.70089408666963593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0.52524031797892312</v>
      </c>
      <c r="C229" s="324">
        <f>IF(C$61=0,0,C$61/CHI_fec!C$61)</f>
        <v>0.52186989009180551</v>
      </c>
      <c r="D229" s="324">
        <f>IF(D$61=0,0,D$61/CHI_fec!D$61)</f>
        <v>0.52353983243021385</v>
      </c>
      <c r="E229" s="324">
        <f>IF(E$61=0,0,E$61/CHI_fec!E$61)</f>
        <v>0.52758432219949525</v>
      </c>
      <c r="F229" s="324">
        <f>IF(F$61=0,0,F$61/CHI_fec!F$61)</f>
        <v>0.52874523648706762</v>
      </c>
      <c r="G229" s="324">
        <f>IF(G$61=0,0,G$61/CHI_fec!G$61)</f>
        <v>0.53452726317431665</v>
      </c>
      <c r="H229" s="324">
        <f>IF(H$61=0,0,H$61/CHI_fec!H$61)</f>
        <v>0.54740325926830702</v>
      </c>
      <c r="I229" s="324">
        <f>IF(I$61=0,0,I$61/CHI_fec!I$61)</f>
        <v>0.55516375122140316</v>
      </c>
      <c r="J229" s="324">
        <f>IF(J$61=0,0,J$61/CHI_fec!J$61)</f>
        <v>0.55477235046166862</v>
      </c>
      <c r="K229" s="324">
        <f>IF(K$61=0,0,K$61/CHI_fec!K$61)</f>
        <v>0.55773871039427669</v>
      </c>
      <c r="L229" s="324">
        <f>IF(L$61=0,0,L$61/CHI_fec!L$61)</f>
        <v>0.55167145023218078</v>
      </c>
      <c r="M229" s="324">
        <f>IF(M$61=0,0,M$61/CHI_fec!M$61)</f>
        <v>0.56731354421034252</v>
      </c>
      <c r="N229" s="324">
        <f>IF(N$61=0,0,N$61/CHI_fec!N$61)</f>
        <v>0.56897175706086733</v>
      </c>
      <c r="O229" s="324">
        <f>IF(O$61=0,0,O$61/CHI_fec!O$61)</f>
        <v>0.56851346068701869</v>
      </c>
      <c r="P229" s="324">
        <f>IF(P$61=0,0,P$61/CHI_fec!P$61)</f>
        <v>0.56751918842070381</v>
      </c>
      <c r="Q229" s="324">
        <f>IF(Q$61=0,0,Q$61/CHI_fec!Q$61)</f>
        <v>0.56485563012247431</v>
      </c>
      <c r="R229" s="324">
        <f>IF(R$61=0,0,R$61/CHI_fec!R$61)</f>
        <v>0.58559182469947357</v>
      </c>
      <c r="S229" s="324">
        <f>IF(S$61=0,0,S$61/CHI_fec!S$61)</f>
        <v>0.59530145379151522</v>
      </c>
      <c r="T229" s="324">
        <f>IF(T$61=0,0,T$61/CHI_fec!T$61)</f>
        <v>0.61002248722137675</v>
      </c>
      <c r="U229" s="324">
        <f>IF(U$61=0,0,U$61/CHI_fec!U$61)</f>
        <v>0.61804289780956689</v>
      </c>
      <c r="V229" s="324">
        <f>IF(V$61=0,0,V$61/CHI_fec!V$61)</f>
        <v>0.62536675048519541</v>
      </c>
      <c r="W229" s="324">
        <f>IF(W$61=0,0,W$61/CHI_fec!W$61)</f>
        <v>0.63538306342713291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0.43363646965479713</v>
      </c>
      <c r="C230" s="307">
        <f>IF(C$62=0,0,C$62/CHI_fec!C$62)</f>
        <v>0.43363646965479746</v>
      </c>
      <c r="D230" s="307">
        <f>IF(D$62=0,0,D$62/CHI_fec!D$62)</f>
        <v>0.43476768150750578</v>
      </c>
      <c r="E230" s="307">
        <f>IF(E$62=0,0,E$62/CHI_fec!E$62)</f>
        <v>0.43476768150750567</v>
      </c>
      <c r="F230" s="307">
        <f>IF(F$62=0,0,F$62/CHI_fec!F$62)</f>
        <v>0.43476768150750572</v>
      </c>
      <c r="G230" s="307">
        <f>IF(G$62=0,0,G$62/CHI_fec!G$62)</f>
        <v>0.4375649769245949</v>
      </c>
      <c r="H230" s="307">
        <f>IF(H$62=0,0,H$62/CHI_fec!H$62)</f>
        <v>0.44072988588908213</v>
      </c>
      <c r="I230" s="307">
        <f>IF(I$62=0,0,I$62/CHI_fec!I$62)</f>
        <v>0.44720081773182341</v>
      </c>
      <c r="J230" s="307">
        <f>IF(J$62=0,0,J$62/CHI_fec!J$62)</f>
        <v>0.4472008177318233</v>
      </c>
      <c r="K230" s="307">
        <f>IF(K$62=0,0,K$62/CHI_fec!K$62)</f>
        <v>0.44720081773182357</v>
      </c>
      <c r="L230" s="307">
        <f>IF(L$62=0,0,L$62/CHI_fec!L$62)</f>
        <v>0.44720081773182352</v>
      </c>
      <c r="M230" s="307">
        <f>IF(M$62=0,0,M$62/CHI_fec!M$62)</f>
        <v>0.45736470008778196</v>
      </c>
      <c r="N230" s="307">
        <f>IF(N$62=0,0,N$62/CHI_fec!N$62)</f>
        <v>0.45736470008778218</v>
      </c>
      <c r="O230" s="307">
        <f>IF(O$62=0,0,O$62/CHI_fec!O$62)</f>
        <v>0.45736470008778224</v>
      </c>
      <c r="P230" s="307">
        <f>IF(P$62=0,0,P$62/CHI_fec!P$62)</f>
        <v>0.45736470008778224</v>
      </c>
      <c r="Q230" s="307">
        <f>IF(Q$62=0,0,Q$62/CHI_fec!Q$62)</f>
        <v>0.45736470008778202</v>
      </c>
      <c r="R230" s="307">
        <f>IF(R$62=0,0,R$62/CHI_fec!R$62)</f>
        <v>0.46662823007900356</v>
      </c>
      <c r="S230" s="307">
        <f>IF(S$62=0,0,S$62/CHI_fec!S$62)</f>
        <v>0.47496540707110352</v>
      </c>
      <c r="T230" s="307">
        <f>IF(T$62=0,0,T$62/CHI_fec!T$62)</f>
        <v>0.48246886636399294</v>
      </c>
      <c r="U230" s="307">
        <f>IF(U$62=0,0,U$62/CHI_fec!U$62)</f>
        <v>0.48922197972759396</v>
      </c>
      <c r="V230" s="307">
        <f>IF(V$62=0,0,V$62/CHI_fec!V$62)</f>
        <v>0.49529978175483425</v>
      </c>
      <c r="W230" s="307">
        <f>IF(W$62=0,0,W$62/CHI_fec!W$62)</f>
        <v>0.50076980357935119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0.11534754849477737</v>
      </c>
      <c r="C231" s="308">
        <f>IF(C$63=0,0,C$63/CHI_fec!C$63)</f>
        <v>0.11534754849477738</v>
      </c>
      <c r="D231" s="308">
        <f>IF(D$63=0,0,D$63/CHI_fec!D$63)</f>
        <v>0.11564845149341589</v>
      </c>
      <c r="E231" s="308">
        <f>IF(E$63=0,0,E$63/CHI_fec!E$63)</f>
        <v>0.1156484514934159</v>
      </c>
      <c r="F231" s="308">
        <f>IF(F$63=0,0,F$63/CHI_fec!F$63)</f>
        <v>0.11564845149341589</v>
      </c>
      <c r="G231" s="308">
        <f>IF(G$63=0,0,G$63/CHI_fec!G$63)</f>
        <v>0.11639253367136046</v>
      </c>
      <c r="H231" s="308">
        <f>IF(H$63=0,0,H$63/CHI_fec!H$63)</f>
        <v>0.11723440126278635</v>
      </c>
      <c r="I231" s="308">
        <f>IF(I$63=0,0,I$63/CHI_fec!I$63)</f>
        <v>0.11895567282726342</v>
      </c>
      <c r="J231" s="308">
        <f>IF(J$63=0,0,J$63/CHI_fec!J$63)</f>
        <v>0.1189556728272634</v>
      </c>
      <c r="K231" s="308">
        <f>IF(K$63=0,0,K$63/CHI_fec!K$63)</f>
        <v>0.11895567282726342</v>
      </c>
      <c r="L231" s="308">
        <f>IF(L$63=0,0,L$63/CHI_fec!L$63)</f>
        <v>0.11895567282726341</v>
      </c>
      <c r="M231" s="308">
        <f>IF(M$63=0,0,M$63/CHI_fec!M$63)</f>
        <v>0.12165927133659184</v>
      </c>
      <c r="N231" s="308">
        <f>IF(N$63=0,0,N$63/CHI_fec!N$63)</f>
        <v>0.12165927133659184</v>
      </c>
      <c r="O231" s="308">
        <f>IF(O$63=0,0,O$63/CHI_fec!O$63)</f>
        <v>0.12165927133659182</v>
      </c>
      <c r="P231" s="308">
        <f>IF(P$63=0,0,P$63/CHI_fec!P$63)</f>
        <v>0.12165927133659189</v>
      </c>
      <c r="Q231" s="308">
        <f>IF(Q$63=0,0,Q$63/CHI_fec!Q$63)</f>
        <v>0.12165927133659181</v>
      </c>
      <c r="R231" s="308">
        <f>IF(R$63=0,0,R$63/CHI_fec!R$63)</f>
        <v>0.12595078787782021</v>
      </c>
      <c r="S231" s="308">
        <f>IF(S$63=0,0,S$63/CHI_fec!S$63)</f>
        <v>0.12792191199652811</v>
      </c>
      <c r="T231" s="308">
        <f>IF(T$63=0,0,T$63/CHI_fec!T$63)</f>
        <v>0.12976211573314533</v>
      </c>
      <c r="U231" s="308">
        <f>IF(U$63=0,0,U$63/CHI_fec!U$63)</f>
        <v>0.13163879197421896</v>
      </c>
      <c r="V231" s="308">
        <f>IF(V$63=0,0,V$63/CHI_fec!V$63)</f>
        <v>0.13341284705322509</v>
      </c>
      <c r="W231" s="308">
        <f>IF(W$63=0,0,W$63/CHI_fec!W$63)</f>
        <v>0.13523067159858868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0.613443234444214</v>
      </c>
      <c r="C232" s="308">
        <f>IF(C$64=0,0,C$64/CHI_fec!C$64)</f>
        <v>0.61344323444421411</v>
      </c>
      <c r="D232" s="308">
        <f>IF(D$64=0,0,D$64/CHI_fec!D$64)</f>
        <v>0.61504350173335509</v>
      </c>
      <c r="E232" s="308">
        <f>IF(E$64=0,0,E$64/CHI_fec!E$64)</f>
        <v>0.6150435017333552</v>
      </c>
      <c r="F232" s="308">
        <f>IF(F$64=0,0,F$64/CHI_fec!F$64)</f>
        <v>0.6150435017333552</v>
      </c>
      <c r="G232" s="308">
        <f>IF(G$64=0,0,G$64/CHI_fec!G$64)</f>
        <v>0.61900069184174544</v>
      </c>
      <c r="H232" s="308">
        <f>IF(H$64=0,0,H$64/CHI_fec!H$64)</f>
        <v>0.62347792594855811</v>
      </c>
      <c r="I232" s="308">
        <f>IF(I$64=0,0,I$64/CHI_fec!I$64)</f>
        <v>0.63263202076590452</v>
      </c>
      <c r="J232" s="308">
        <f>IF(J$64=0,0,J$64/CHI_fec!J$64)</f>
        <v>0.63263202076590463</v>
      </c>
      <c r="K232" s="308">
        <f>IF(K$64=0,0,K$64/CHI_fec!K$64)</f>
        <v>0.63263202076590441</v>
      </c>
      <c r="L232" s="308">
        <f>IF(L$64=0,0,L$64/CHI_fec!L$64)</f>
        <v>0.63263202076590463</v>
      </c>
      <c r="M232" s="308">
        <f>IF(M$64=0,0,M$64/CHI_fec!M$64)</f>
        <v>0.64598482060504703</v>
      </c>
      <c r="N232" s="308">
        <f>IF(N$64=0,0,N$64/CHI_fec!N$64)</f>
        <v>0.64701034293957504</v>
      </c>
      <c r="O232" s="308">
        <f>IF(O$64=0,0,O$64/CHI_fec!O$64)</f>
        <v>0.64701034293957482</v>
      </c>
      <c r="P232" s="308">
        <f>IF(P$64=0,0,P$64/CHI_fec!P$64)</f>
        <v>0.64701034293957482</v>
      </c>
      <c r="Q232" s="308">
        <f>IF(Q$64=0,0,Q$64/CHI_fec!Q$64)</f>
        <v>0.64701034293957493</v>
      </c>
      <c r="R232" s="308">
        <f>IF(R$64=0,0,R$64/CHI_fec!R$64)</f>
        <v>0.65892531056135029</v>
      </c>
      <c r="S232" s="308">
        <f>IF(S$64=0,0,S$64/CHI_fec!S$64)</f>
        <v>0.66964878142094852</v>
      </c>
      <c r="T232" s="308">
        <f>IF(T$64=0,0,T$64/CHI_fec!T$64)</f>
        <v>0.67929990519458683</v>
      </c>
      <c r="U232" s="308">
        <f>IF(U$64=0,0,U$64/CHI_fec!U$64)</f>
        <v>0.68798591659086117</v>
      </c>
      <c r="V232" s="308">
        <f>IF(V$64=0,0,V$64/CHI_fec!V$64)</f>
        <v>0.69580332684750812</v>
      </c>
      <c r="W232" s="308">
        <f>IF(W$64=0,0,W$64/CHI_fec!W$64)</f>
        <v>0.70283899607849021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0.45094981250595834</v>
      </c>
      <c r="C233" s="308">
        <f>IF(C$65=0,0,C$65/CHI_fec!C$65)</f>
        <v>0.45094981250595823</v>
      </c>
      <c r="D233" s="308">
        <f>IF(D$65=0,0,D$65/CHI_fec!D$65)</f>
        <v>0.4521261890530911</v>
      </c>
      <c r="E233" s="308">
        <f>IF(E$65=0,0,E$65/CHI_fec!E$65)</f>
        <v>0.4521261890530911</v>
      </c>
      <c r="F233" s="308">
        <f>IF(F$65=0,0,F$65/CHI_fec!F$65)</f>
        <v>0.45212618905309127</v>
      </c>
      <c r="G233" s="308">
        <f>IF(G$65=0,0,G$65/CHI_fec!G$65)</f>
        <v>0.45503516911388825</v>
      </c>
      <c r="H233" s="308">
        <f>IF(H$65=0,0,H$65/CHI_fec!H$65)</f>
        <v>0.45832644003782569</v>
      </c>
      <c r="I233" s="308">
        <f>IF(I$65=0,0,I$65/CHI_fec!I$65)</f>
        <v>0.46505572990485677</v>
      </c>
      <c r="J233" s="308">
        <f>IF(J$65=0,0,J$65/CHI_fec!J$65)</f>
        <v>0.46505572990485666</v>
      </c>
      <c r="K233" s="308">
        <f>IF(K$65=0,0,K$65/CHI_fec!K$65)</f>
        <v>0.46505572990485688</v>
      </c>
      <c r="L233" s="308">
        <f>IF(L$65=0,0,L$65/CHI_fec!L$65)</f>
        <v>0.46505572990485672</v>
      </c>
      <c r="M233" s="308">
        <f>IF(M$65=0,0,M$65/CHI_fec!M$65)</f>
        <v>0.47562541479875131</v>
      </c>
      <c r="N233" s="308">
        <f>IF(N$65=0,0,N$65/CHI_fec!N$65)</f>
        <v>0.47562541479875148</v>
      </c>
      <c r="O233" s="308">
        <f>IF(O$65=0,0,O$65/CHI_fec!O$65)</f>
        <v>0.47562541479875159</v>
      </c>
      <c r="P233" s="308">
        <f>IF(P$65=0,0,P$65/CHI_fec!P$65)</f>
        <v>0.47562541479875153</v>
      </c>
      <c r="Q233" s="308">
        <f>IF(Q$65=0,0,Q$65/CHI_fec!Q$65)</f>
        <v>0.47562541479875148</v>
      </c>
      <c r="R233" s="308">
        <f>IF(R$65=0,0,R$65/CHI_fec!R$65)</f>
        <v>0.49240304557536707</v>
      </c>
      <c r="S233" s="308">
        <f>IF(S$65=0,0,S$65/CHI_fec!S$65)</f>
        <v>0.50010913090927056</v>
      </c>
      <c r="T233" s="308">
        <f>IF(T$65=0,0,T$65/CHI_fec!T$65)</f>
        <v>0.50730338463056135</v>
      </c>
      <c r="U233" s="308">
        <f>IF(U$65=0,0,U$65/CHI_fec!U$65)</f>
        <v>0.51464022715638946</v>
      </c>
      <c r="V233" s="308">
        <f>IF(V$65=0,0,V$65/CHI_fec!V$65)</f>
        <v>0.52157587351986012</v>
      </c>
      <c r="W233" s="308">
        <f>IF(W$65=0,0,W$65/CHI_fec!W$65)</f>
        <v>0.52868263607006349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0.67233027662341283</v>
      </c>
      <c r="C234" s="309">
        <f>IF(C$66=0,0,C$66/CHI_fec!C$66)</f>
        <v>0.678550246862341</v>
      </c>
      <c r="D234" s="309">
        <f>IF(D$66=0,0,D$66/CHI_fec!D$66)</f>
        <v>0.67757270348261012</v>
      </c>
      <c r="E234" s="309">
        <f>IF(E$66=0,0,E$66/CHI_fec!E$66)</f>
        <v>0.67123353988381462</v>
      </c>
      <c r="F234" s="309">
        <f>IF(F$66=0,0,F$66/CHI_fec!F$66)</f>
        <v>0.67604962842209515</v>
      </c>
      <c r="G234" s="309">
        <f>IF(G$66=0,0,G$66/CHI_fec!G$66)</f>
        <v>0.67743990717378533</v>
      </c>
      <c r="H234" s="309">
        <f>IF(H$66=0,0,H$66/CHI_fec!H$66)</f>
        <v>0.68711133390894641</v>
      </c>
      <c r="I234" s="309">
        <f>IF(I$66=0,0,I$66/CHI_fec!I$66)</f>
        <v>0.67890613435116687</v>
      </c>
      <c r="J234" s="309">
        <f>IF(J$66=0,0,J$66/CHI_fec!J$66)</f>
        <v>0.672805163664425</v>
      </c>
      <c r="K234" s="309">
        <f>IF(K$66=0,0,K$66/CHI_fec!K$66)</f>
        <v>0.66898277573694653</v>
      </c>
      <c r="L234" s="309">
        <f>IF(L$66=0,0,L$66/CHI_fec!L$66)</f>
        <v>0.67333244870720721</v>
      </c>
      <c r="M234" s="309">
        <f>IF(M$66=0,0,M$66/CHI_fec!M$66)</f>
        <v>0.69204954689725018</v>
      </c>
      <c r="N234" s="309">
        <f>IF(N$66=0,0,N$66/CHI_fec!N$66)</f>
        <v>0.68878477849159037</v>
      </c>
      <c r="O234" s="309">
        <f>IF(O$66=0,0,O$66/CHI_fec!O$66)</f>
        <v>0.69011239077547337</v>
      </c>
      <c r="P234" s="309">
        <f>IF(P$66=0,0,P$66/CHI_fec!P$66)</f>
        <v>0.69213575753753254</v>
      </c>
      <c r="Q234" s="309">
        <f>IF(Q$66=0,0,Q$66/CHI_fec!Q$66)</f>
        <v>0.69078745171442923</v>
      </c>
      <c r="R234" s="309">
        <f>IF(R$66=0,0,R$66/CHI_fec!R$66)</f>
        <v>0.71252004043053874</v>
      </c>
      <c r="S234" s="309">
        <f>IF(S$66=0,0,S$66/CHI_fec!S$66)</f>
        <v>0.71889928947050641</v>
      </c>
      <c r="T234" s="309">
        <f>IF(T$66=0,0,T$66/CHI_fec!T$66)</f>
        <v>0.73602918261528882</v>
      </c>
      <c r="U234" s="309">
        <f>IF(U$66=0,0,U$66/CHI_fec!U$66)</f>
        <v>0.75147031408865428</v>
      </c>
      <c r="V234" s="309">
        <f>IF(V$66=0,0,V$66/CHI_fec!V$66)</f>
        <v>0.75094252904407732</v>
      </c>
      <c r="W234" s="309">
        <f>IF(W$66=0,0,W$66/CHI_fec!W$66)</f>
        <v>0.76306331253254567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0.64137282544722274</v>
      </c>
      <c r="C235" s="310">
        <f>IF(C$72=0,0,C$72/CHI_fec!C$72)</f>
        <v>0.63565751829359363</v>
      </c>
      <c r="D235" s="310">
        <f>IF(D$72=0,0,D$72/CHI_fec!D$72)</f>
        <v>0.63727020251766164</v>
      </c>
      <c r="E235" s="310">
        <f>IF(E$72=0,0,E$72/CHI_fec!E$72)</f>
        <v>0.63697536034269975</v>
      </c>
      <c r="F235" s="310">
        <f>IF(F$72=0,0,F$72/CHI_fec!F$72)</f>
        <v>0.64093537033318115</v>
      </c>
      <c r="G235" s="310">
        <f>IF(G$72=0,0,G$72/CHI_fec!G$72)</f>
        <v>0.6488452898243442</v>
      </c>
      <c r="H235" s="310">
        <f>IF(H$72=0,0,H$72/CHI_fec!H$72)</f>
        <v>0.66541963919729463</v>
      </c>
      <c r="I235" s="310">
        <f>IF(I$72=0,0,I$72/CHI_fec!I$72)</f>
        <v>0.67137740054536321</v>
      </c>
      <c r="J235" s="310">
        <f>IF(J$72=0,0,J$72/CHI_fec!J$72)</f>
        <v>0.66971221533685898</v>
      </c>
      <c r="K235" s="310">
        <f>IF(K$72=0,0,K$72/CHI_fec!K$72)</f>
        <v>0.67259147324989643</v>
      </c>
      <c r="L235" s="310">
        <f>IF(L$72=0,0,L$72/CHI_fec!L$72)</f>
        <v>0.66476499993974147</v>
      </c>
      <c r="M235" s="310">
        <f>IF(M$72=0,0,M$72/CHI_fec!M$72)</f>
        <v>0.68417625549194661</v>
      </c>
      <c r="N235" s="310">
        <f>IF(N$72=0,0,N$72/CHI_fec!N$72)</f>
        <v>0.68599925183150723</v>
      </c>
      <c r="O235" s="310">
        <f>IF(O$72=0,0,O$72/CHI_fec!O$72)</f>
        <v>0.6855959675607457</v>
      </c>
      <c r="P235" s="310">
        <f>IF(P$72=0,0,P$72/CHI_fec!P$72)</f>
        <v>0.68378280724731499</v>
      </c>
      <c r="Q235" s="310">
        <f>IF(Q$72=0,0,Q$72/CHI_fec!Q$72)</f>
        <v>0.6783170827472087</v>
      </c>
      <c r="R235" s="310">
        <f>IF(R$72=0,0,R$72/CHI_fec!R$72)</f>
        <v>0.70166518403081224</v>
      </c>
      <c r="S235" s="310">
        <f>IF(S$72=0,0,S$72/CHI_fec!S$72)</f>
        <v>0.71479192079280263</v>
      </c>
      <c r="T235" s="310">
        <f>IF(T$72=0,0,T$72/CHI_fec!T$72)</f>
        <v>0.73404688080708069</v>
      </c>
      <c r="U235" s="310">
        <f>IF(U$72=0,0,U$72/CHI_fec!U$72)</f>
        <v>0.74411971921093434</v>
      </c>
      <c r="V235" s="310">
        <f>IF(V$72=0,0,V$72/CHI_fec!V$72)</f>
        <v>0.75155203064378695</v>
      </c>
      <c r="W235" s="310">
        <f>IF(W$72=0,0,W$72/CHI_fec!W$72)</f>
        <v>0.763808387973967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0.4231051136232431</v>
      </c>
      <c r="C236" s="310">
        <f>IF(C$85=0,0,C$85/CHI_fec!C$85)</f>
        <v>0.41956627028057925</v>
      </c>
      <c r="D236" s="310">
        <f>IF(D$85=0,0,D$85/CHI_fec!D$85)</f>
        <v>0.42042391870620816</v>
      </c>
      <c r="E236" s="310">
        <f>IF(E$85=0,0,E$85/CHI_fec!E$85)</f>
        <v>0.4121830779284027</v>
      </c>
      <c r="F236" s="310">
        <f>IF(F$85=0,0,F$85/CHI_fec!F$85)</f>
        <v>0.41589078055310064</v>
      </c>
      <c r="G236" s="310">
        <f>IF(G$85=0,0,G$85/CHI_fec!G$85)</f>
        <v>0.4197785564468014</v>
      </c>
      <c r="H236" s="310">
        <f>IF(H$85=0,0,H$85/CHI_fec!H$85)</f>
        <v>0.42078212521791974</v>
      </c>
      <c r="I236" s="310">
        <f>IF(I$85=0,0,I$85/CHI_fec!I$85)</f>
        <v>0.42669448203848809</v>
      </c>
      <c r="J236" s="310">
        <f>IF(J$85=0,0,J$85/CHI_fec!J$85)</f>
        <v>0.42581325203172771</v>
      </c>
      <c r="K236" s="310">
        <f>IF(K$85=0,0,K$85/CHI_fec!K$85)</f>
        <v>0.42500294513119513</v>
      </c>
      <c r="L236" s="310">
        <f>IF(L$85=0,0,L$85/CHI_fec!L$85)</f>
        <v>0.42509432992803464</v>
      </c>
      <c r="M236" s="310">
        <f>IF(M$85=0,0,M$85/CHI_fec!M$85)</f>
        <v>0.43567932336719239</v>
      </c>
      <c r="N236" s="310">
        <f>IF(N$85=0,0,N$85/CHI_fec!N$85)</f>
        <v>0.43544301030341687</v>
      </c>
      <c r="O236" s="310">
        <f>IF(O$85=0,0,O$85/CHI_fec!O$85)</f>
        <v>0.43425666624809933</v>
      </c>
      <c r="P236" s="310">
        <f>IF(P$85=0,0,P$85/CHI_fec!P$85)</f>
        <v>0.43313229766310579</v>
      </c>
      <c r="Q236" s="310">
        <f>IF(Q$85=0,0,Q$85/CHI_fec!Q$85)</f>
        <v>0.42780404548535972</v>
      </c>
      <c r="R236" s="310">
        <f>IF(R$85=0,0,R$85/CHI_fec!R$85)</f>
        <v>0.44885019195458425</v>
      </c>
      <c r="S236" s="310">
        <f>IF(S$85=0,0,S$85/CHI_fec!S$85)</f>
        <v>0.45732358638418941</v>
      </c>
      <c r="T236" s="310">
        <f>IF(T$85=0,0,T$85/CHI_fec!T$85)</f>
        <v>0.46939588386272402</v>
      </c>
      <c r="U236" s="310">
        <f>IF(U$85=0,0,U$85/CHI_fec!U$85)</f>
        <v>0.47724091184391154</v>
      </c>
      <c r="V236" s="310">
        <f>IF(V$85=0,0,V$85/CHI_fec!V$85)</f>
        <v>0.48280575451122365</v>
      </c>
      <c r="W236" s="310">
        <f>IF(W$85=0,0,W$85/CHI_fec!W$85)</f>
        <v>0.49344888541845372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0.64024125815021271</v>
      </c>
      <c r="C237" s="310">
        <f>IF(C$93=0,0,C$93/CHI_fec!C$93)</f>
        <v>0.65003010013679285</v>
      </c>
      <c r="D237" s="310">
        <f>IF(D$93=0,0,D$93/CHI_fec!D$93)</f>
        <v>0.64688135325987028</v>
      </c>
      <c r="E237" s="310">
        <f>IF(E$93=0,0,E$93/CHI_fec!E$93)</f>
        <v>0.63444028602111058</v>
      </c>
      <c r="F237" s="310">
        <f>IF(F$93=0,0,F$93/CHI_fec!F$93)</f>
        <v>0.64369575050177885</v>
      </c>
      <c r="G237" s="310">
        <f>IF(G$93=0,0,G$93/CHI_fec!G$93)</f>
        <v>0.64355709330986066</v>
      </c>
      <c r="H237" s="310">
        <f>IF(H$93=0,0,H$93/CHI_fec!H$93)</f>
        <v>0.65541640698674541</v>
      </c>
      <c r="I237" s="310">
        <f>IF(I$93=0,0,I$93/CHI_fec!I$93)</f>
        <v>0.63473563388948517</v>
      </c>
      <c r="J237" s="310">
        <f>IF(J$93=0,0,J$93/CHI_fec!J$93)</f>
        <v>0.62575030512070484</v>
      </c>
      <c r="K237" s="310">
        <f>IF(K$93=0,0,K$93/CHI_fec!K$93)</f>
        <v>0.61841005160549145</v>
      </c>
      <c r="L237" s="310">
        <f>IF(L$93=0,0,L$93/CHI_fec!L$93)</f>
        <v>0.62476550343470616</v>
      </c>
      <c r="M237" s="310">
        <f>IF(M$93=0,0,M$93/CHI_fec!M$93)</f>
        <v>0.64456953021160746</v>
      </c>
      <c r="N237" s="310">
        <f>IF(N$93=0,0,N$93/CHI_fec!N$93)</f>
        <v>0.63943659961715571</v>
      </c>
      <c r="O237" s="310">
        <f>IF(O$93=0,0,O$93/CHI_fec!O$93)</f>
        <v>0.64119206568191855</v>
      </c>
      <c r="P237" s="310">
        <f>IF(P$93=0,0,P$93/CHI_fec!P$93)</f>
        <v>0.64368183425589542</v>
      </c>
      <c r="Q237" s="310">
        <f>IF(Q$93=0,0,Q$93/CHI_fec!Q$93)</f>
        <v>0.63951750717474942</v>
      </c>
      <c r="R237" s="310">
        <f>IF(R$93=0,0,R$93/CHI_fec!R$93)</f>
        <v>0.6581613635541167</v>
      </c>
      <c r="S237" s="310">
        <f>IF(S$93=0,0,S$93/CHI_fec!S$93)</f>
        <v>0.6619254313251941</v>
      </c>
      <c r="T237" s="310">
        <f>IF(T$93=0,0,T$93/CHI_fec!T$93)</f>
        <v>0.68073742367080969</v>
      </c>
      <c r="U237" s="310">
        <f>IF(U$93=0,0,U$93/CHI_fec!U$93)</f>
        <v>0.69766028871321151</v>
      </c>
      <c r="V237" s="310">
        <f>IF(V$93=0,0,V$93/CHI_fec!V$93)</f>
        <v>0.69103681069291456</v>
      </c>
      <c r="W237" s="310">
        <f>IF(W$93=0,0,W$93/CHI_fec!W$93)</f>
        <v>0.70400639270224086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0.62366654503723973</v>
      </c>
      <c r="C238" s="311">
        <f>IF(C$107=0,0,C$107/CHI_fec!C$107)</f>
        <v>0.62366654503723984</v>
      </c>
      <c r="D238" s="311">
        <f>IF(D$107=0,0,D$107/CHI_fec!D$107)</f>
        <v>0.62529348150880892</v>
      </c>
      <c r="E238" s="311">
        <f>IF(E$107=0,0,E$107/CHI_fec!E$107)</f>
        <v>0.62529348150880903</v>
      </c>
      <c r="F238" s="311">
        <f>IF(F$107=0,0,F$107/CHI_fec!F$107)</f>
        <v>0.62529348150880903</v>
      </c>
      <c r="G238" s="311">
        <f>IF(G$107=0,0,G$107/CHI_fec!G$107)</f>
        <v>0.62931661999071153</v>
      </c>
      <c r="H238" s="311">
        <f>IF(H$107=0,0,H$107/CHI_fec!H$107)</f>
        <v>0.6338684692408687</v>
      </c>
      <c r="I238" s="311">
        <f>IF(I$107=0,0,I$107/CHI_fec!I$107)</f>
        <v>0.64317512121307652</v>
      </c>
      <c r="J238" s="311">
        <f>IF(J$107=0,0,J$107/CHI_fec!J$107)</f>
        <v>0.64317512121307641</v>
      </c>
      <c r="K238" s="311">
        <f>IF(K$107=0,0,K$107/CHI_fec!K$107)</f>
        <v>0.64317512121307652</v>
      </c>
      <c r="L238" s="311">
        <f>IF(L$107=0,0,L$107/CHI_fec!L$107)</f>
        <v>0.64317512121307641</v>
      </c>
      <c r="M238" s="311">
        <f>IF(M$107=0,0,M$107/CHI_fec!M$107)</f>
        <v>0.65779306466730625</v>
      </c>
      <c r="N238" s="311">
        <f>IF(N$107=0,0,N$107/CHI_fec!N$107)</f>
        <v>0.65779306466730625</v>
      </c>
      <c r="O238" s="311">
        <f>IF(O$107=0,0,O$107/CHI_fec!O$107)</f>
        <v>0.65779306466730625</v>
      </c>
      <c r="P238" s="311">
        <f>IF(P$107=0,0,P$107/CHI_fec!P$107)</f>
        <v>0.65779306466730614</v>
      </c>
      <c r="Q238" s="311">
        <f>IF(Q$107=0,0,Q$107/CHI_fec!Q$107)</f>
        <v>0.65779306466730636</v>
      </c>
      <c r="R238" s="311">
        <f>IF(R$107=0,0,R$107/CHI_fec!R$107)</f>
        <v>0.67110125820057565</v>
      </c>
      <c r="S238" s="311">
        <f>IF(S$107=0,0,S$107/CHI_fec!S$107)</f>
        <v>0.68307863238051825</v>
      </c>
      <c r="T238" s="311">
        <f>IF(T$107=0,0,T$107/CHI_fec!T$107)</f>
        <v>0.6938582691424664</v>
      </c>
      <c r="U238" s="311">
        <f>IF(U$107=0,0,U$107/CHI_fec!U$107)</f>
        <v>0.7035599422282196</v>
      </c>
      <c r="V238" s="311">
        <f>IF(V$107=0,0,V$107/CHI_fec!V$107)</f>
        <v>0.71229144800539768</v>
      </c>
      <c r="W238" s="311">
        <f>IF(W$107=0,0,W$107/CHI_fec!W$107)</f>
        <v>0.72014980320485789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0.4994780515499343</v>
      </c>
      <c r="C240" s="324">
        <f>IF(C$110=0,0,C$110/CHI_fec!C$110)</f>
        <v>0.49882604901343869</v>
      </c>
      <c r="D240" s="324">
        <f>IF(D$110=0,0,D$110/CHI_fec!D$110)</f>
        <v>0.49816639898108839</v>
      </c>
      <c r="E240" s="324">
        <f>IF(E$110=0,0,E$110/CHI_fec!E$110)</f>
        <v>0.50216051353763702</v>
      </c>
      <c r="F240" s="324">
        <f>IF(F$110=0,0,F$110/CHI_fec!F$110)</f>
        <v>0.50700938121651551</v>
      </c>
      <c r="G240" s="324">
        <f>IF(G$110=0,0,G$110/CHI_fec!G$110)</f>
        <v>0.5139047753408803</v>
      </c>
      <c r="H240" s="324">
        <f>IF(H$110=0,0,H$110/CHI_fec!H$110)</f>
        <v>0.5252990926693869</v>
      </c>
      <c r="I240" s="324">
        <f>IF(I$110=0,0,I$110/CHI_fec!I$110)</f>
        <v>0.52187111781258744</v>
      </c>
      <c r="J240" s="324">
        <f>IF(J$110=0,0,J$110/CHI_fec!J$110)</f>
        <v>0.52440401235228407</v>
      </c>
      <c r="K240" s="324">
        <f>IF(K$110=0,0,K$110/CHI_fec!K$110)</f>
        <v>0.52513975354004649</v>
      </c>
      <c r="L240" s="324">
        <f>IF(L$110=0,0,L$110/CHI_fec!L$110)</f>
        <v>0.52184478468550877</v>
      </c>
      <c r="M240" s="324">
        <f>IF(M$110=0,0,M$110/CHI_fec!M$110)</f>
        <v>0.52691340900266415</v>
      </c>
      <c r="N240" s="324">
        <f>IF(N$110=0,0,N$110/CHI_fec!N$110)</f>
        <v>0.53648124061947666</v>
      </c>
      <c r="O240" s="324">
        <f>IF(O$110=0,0,O$110/CHI_fec!O$110)</f>
        <v>0.5429451780340171</v>
      </c>
      <c r="P240" s="324">
        <f>IF(P$110=0,0,P$110/CHI_fec!P$110)</f>
        <v>0.53687486224267444</v>
      </c>
      <c r="Q240" s="324">
        <f>IF(Q$110=0,0,Q$110/CHI_fec!Q$110)</f>
        <v>0.53510521256196131</v>
      </c>
      <c r="R240" s="324">
        <f>IF(R$110=0,0,R$110/CHI_fec!R$110)</f>
        <v>0.53983924626782342</v>
      </c>
      <c r="S240" s="324">
        <f>IF(S$110=0,0,S$110/CHI_fec!S$110)</f>
        <v>0.53500149582097489</v>
      </c>
      <c r="T240" s="324">
        <f>IF(T$110=0,0,T$110/CHI_fec!T$110)</f>
        <v>0.53920914578075763</v>
      </c>
      <c r="U240" s="324">
        <f>IF(U$110=0,0,U$110/CHI_fec!U$110)</f>
        <v>0.55793157186461639</v>
      </c>
      <c r="V240" s="324">
        <f>IF(V$110=0,0,V$110/CHI_fec!V$110)</f>
        <v>0.55752065915475824</v>
      </c>
      <c r="W240" s="324">
        <f>IF(W$110=0,0,W$110/CHI_fec!W$110)</f>
        <v>0.57386726222347939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0.37950262421254782</v>
      </c>
      <c r="C241" s="307">
        <f>IF(C$111=0,0,C$111/CHI_fec!C$111)</f>
        <v>0.37998637440977878</v>
      </c>
      <c r="D241" s="307">
        <f>IF(D$111=0,0,D$111/CHI_fec!D$111)</f>
        <v>0.37998637440977862</v>
      </c>
      <c r="E241" s="307">
        <f>IF(E$111=0,0,E$111/CHI_fec!E$111)</f>
        <v>0.38366881012879711</v>
      </c>
      <c r="F241" s="307">
        <f>IF(F$111=0,0,F$111/CHI_fec!F$111)</f>
        <v>0.38506585250834496</v>
      </c>
      <c r="G241" s="307">
        <f>IF(G$111=0,0,G$111/CHI_fec!G$111)</f>
        <v>0.38935455884915687</v>
      </c>
      <c r="H241" s="307">
        <f>IF(H$111=0,0,H$111/CHI_fec!H$111)</f>
        <v>0.39227104431247961</v>
      </c>
      <c r="I241" s="307">
        <f>IF(I$111=0,0,I$111/CHI_fec!I$111)</f>
        <v>0.39383236912336089</v>
      </c>
      <c r="J241" s="307">
        <f>IF(J$111=0,0,J$111/CHI_fec!J$111)</f>
        <v>0.39728605144427315</v>
      </c>
      <c r="K241" s="307">
        <f>IF(K$111=0,0,K$111/CHI_fec!K$111)</f>
        <v>0.39728605144427326</v>
      </c>
      <c r="L241" s="307">
        <f>IF(L$111=0,0,L$111/CHI_fec!L$111)</f>
        <v>0.3972860514442732</v>
      </c>
      <c r="M241" s="307">
        <f>IF(M$111=0,0,M$111/CHI_fec!M$111)</f>
        <v>0.39728605144427315</v>
      </c>
      <c r="N241" s="307">
        <f>IF(N$111=0,0,N$111/CHI_fec!N$111)</f>
        <v>0.40554716486124159</v>
      </c>
      <c r="O241" s="307">
        <f>IF(O$111=0,0,O$111/CHI_fec!O$111)</f>
        <v>0.40823724695841707</v>
      </c>
      <c r="P241" s="307">
        <f>IF(P$111=0,0,P$111/CHI_fec!P$111)</f>
        <v>0.41376811963136495</v>
      </c>
      <c r="Q241" s="307">
        <f>IF(Q$111=0,0,Q$111/CHI_fec!Q$111)</f>
        <v>0.41376811963136484</v>
      </c>
      <c r="R241" s="307">
        <f>IF(R$111=0,0,R$111/CHI_fec!R$111)</f>
        <v>0.41376811963136489</v>
      </c>
      <c r="S241" s="307">
        <f>IF(S$111=0,0,S$111/CHI_fec!S$111)</f>
        <v>0.41376811963136478</v>
      </c>
      <c r="T241" s="307">
        <f>IF(T$111=0,0,T$111/CHI_fec!T$111)</f>
        <v>0.41376811963136478</v>
      </c>
      <c r="U241" s="307">
        <f>IF(U$111=0,0,U$111/CHI_fec!U$111)</f>
        <v>0.4273913076682283</v>
      </c>
      <c r="V241" s="307">
        <f>IF(V$111=0,0,V$111/CHI_fec!V$111)</f>
        <v>0.42980018609343029</v>
      </c>
      <c r="W241" s="307">
        <f>IF(W$111=0,0,W$111/CHI_fec!W$111)</f>
        <v>0.44079873842558359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0.10227342061736114</v>
      </c>
      <c r="C242" s="308">
        <f>IF(C$112=0,0,C$112/CHI_fec!C$112)</f>
        <v>0.10240378806211277</v>
      </c>
      <c r="D242" s="308">
        <f>IF(D$112=0,0,D$112/CHI_fec!D$112)</f>
        <v>0.10240378806211274</v>
      </c>
      <c r="E242" s="308">
        <f>IF(E$112=0,0,E$112/CHI_fec!E$112)</f>
        <v>0.10339617987486778</v>
      </c>
      <c r="F242" s="308">
        <f>IF(F$112=0,0,F$112/CHI_fec!F$112)</f>
        <v>0.10377267345827906</v>
      </c>
      <c r="G242" s="308">
        <f>IF(G$112=0,0,G$112/CHI_fec!G$112)</f>
        <v>0.10492845115127486</v>
      </c>
      <c r="H242" s="308">
        <f>IF(H$112=0,0,H$112/CHI_fec!H$112)</f>
        <v>0.10571442448975633</v>
      </c>
      <c r="I242" s="308">
        <f>IF(I$112=0,0,I$112/CHI_fec!I$112)</f>
        <v>0.10613519109034282</v>
      </c>
      <c r="J242" s="308">
        <f>IF(J$112=0,0,J$112/CHI_fec!J$112)</f>
        <v>0.10706593539130334</v>
      </c>
      <c r="K242" s="308">
        <f>IF(K$112=0,0,K$112/CHI_fec!K$112)</f>
        <v>0.10706593539130341</v>
      </c>
      <c r="L242" s="308">
        <f>IF(L$112=0,0,L$112/CHI_fec!L$112)</f>
        <v>0.10706593539130345</v>
      </c>
      <c r="M242" s="308">
        <f>IF(M$112=0,0,M$112/CHI_fec!M$112)</f>
        <v>0.10706593539130335</v>
      </c>
      <c r="N242" s="308">
        <f>IF(N$112=0,0,N$112/CHI_fec!N$112)</f>
        <v>0.10929225023962479</v>
      </c>
      <c r="O242" s="308">
        <f>IF(O$112=0,0,O$112/CHI_fec!O$112)</f>
        <v>0.11001720938421711</v>
      </c>
      <c r="P242" s="308">
        <f>IF(P$112=0,0,P$112/CHI_fec!P$112)</f>
        <v>0.11150774260104314</v>
      </c>
      <c r="Q242" s="308">
        <f>IF(Q$112=0,0,Q$112/CHI_fec!Q$112)</f>
        <v>0.11150774260104314</v>
      </c>
      <c r="R242" s="308">
        <f>IF(R$112=0,0,R$112/CHI_fec!R$112)</f>
        <v>0.11150774260104314</v>
      </c>
      <c r="S242" s="308">
        <f>IF(S$112=0,0,S$112/CHI_fec!S$112)</f>
        <v>0.11150774260104312</v>
      </c>
      <c r="T242" s="308">
        <f>IF(T$112=0,0,T$112/CHI_fec!T$112)</f>
        <v>0.11150774260104312</v>
      </c>
      <c r="U242" s="308">
        <f>IF(U$112=0,0,U$112/CHI_fec!U$112)</f>
        <v>0.1158282773537145</v>
      </c>
      <c r="V242" s="308">
        <f>IF(V$112=0,0,V$112/CHI_fec!V$112)</f>
        <v>0.11582827735371452</v>
      </c>
      <c r="W242" s="308">
        <f>IF(W$112=0,0,W$112/CHI_fec!W$112)</f>
        <v>0.11879231369254725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0.53655016309003856</v>
      </c>
      <c r="C243" s="308">
        <f>IF(C$113=0,0,C$113/CHI_fec!C$113)</f>
        <v>0.53723410104108082</v>
      </c>
      <c r="D243" s="308">
        <f>IF(D$113=0,0,D$113/CHI_fec!D$113)</f>
        <v>0.53723410104108082</v>
      </c>
      <c r="E243" s="308">
        <f>IF(E$113=0,0,E$113/CHI_fec!E$113)</f>
        <v>0.54244041941557863</v>
      </c>
      <c r="F243" s="308">
        <f>IF(F$113=0,0,F$113/CHI_fec!F$113)</f>
        <v>0.54441559236239434</v>
      </c>
      <c r="G243" s="308">
        <f>IF(G$113=0,0,G$113/CHI_fec!G$113)</f>
        <v>0.5504790710837405</v>
      </c>
      <c r="H243" s="308">
        <f>IF(H$113=0,0,H$113/CHI_fec!H$113)</f>
        <v>0.55460247010961716</v>
      </c>
      <c r="I243" s="308">
        <f>IF(I$113=0,0,I$113/CHI_fec!I$113)</f>
        <v>0.556809909606651</v>
      </c>
      <c r="J243" s="308">
        <f>IF(J$113=0,0,J$113/CHI_fec!J$113)</f>
        <v>0.56169281078919686</v>
      </c>
      <c r="K243" s="308">
        <f>IF(K$113=0,0,K$113/CHI_fec!K$113)</f>
        <v>0.56169281078919675</v>
      </c>
      <c r="L243" s="308">
        <f>IF(L$113=0,0,L$113/CHI_fec!L$113)</f>
        <v>0.56169281078919731</v>
      </c>
      <c r="M243" s="308">
        <f>IF(M$113=0,0,M$113/CHI_fec!M$113)</f>
        <v>0.56169281078919664</v>
      </c>
      <c r="N243" s="308">
        <f>IF(N$113=0,0,N$113/CHI_fec!N$113)</f>
        <v>0.57337257653621088</v>
      </c>
      <c r="O243" s="308">
        <f>IF(O$113=0,0,O$113/CHI_fec!O$113)</f>
        <v>0.57717588090323613</v>
      </c>
      <c r="P243" s="308">
        <f>IF(P$113=0,0,P$113/CHI_fec!P$113)</f>
        <v>0.58499556499859129</v>
      </c>
      <c r="Q243" s="308">
        <f>IF(Q$113=0,0,Q$113/CHI_fec!Q$113)</f>
        <v>0.58499556499859107</v>
      </c>
      <c r="R243" s="308">
        <f>IF(R$113=0,0,R$113/CHI_fec!R$113)</f>
        <v>0.58499556499859129</v>
      </c>
      <c r="S243" s="308">
        <f>IF(S$113=0,0,S$113/CHI_fec!S$113)</f>
        <v>0.58499556499859129</v>
      </c>
      <c r="T243" s="308">
        <f>IF(T$113=0,0,T$113/CHI_fec!T$113)</f>
        <v>0.58499556499859118</v>
      </c>
      <c r="U243" s="308">
        <f>IF(U$113=0,0,U$113/CHI_fec!U$113)</f>
        <v>0.60311201041446516</v>
      </c>
      <c r="V243" s="308">
        <f>IF(V$113=0,0,V$113/CHI_fec!V$113)</f>
        <v>0.60766209567868967</v>
      </c>
      <c r="W243" s="308">
        <f>IF(W$113=0,0,W$113/CHI_fec!W$113)</f>
        <v>0.62321212002915638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0.40410254407394469</v>
      </c>
      <c r="C244" s="308">
        <f>IF(C$114=0,0,C$114/CHI_fec!C$114)</f>
        <v>0.40461765167248342</v>
      </c>
      <c r="D244" s="308">
        <f>IF(D$114=0,0,D$114/CHI_fec!D$114)</f>
        <v>0.40461765167248337</v>
      </c>
      <c r="E244" s="308">
        <f>IF(E$114=0,0,E$114/CHI_fec!E$114)</f>
        <v>0.40853878830633877</v>
      </c>
      <c r="F244" s="308">
        <f>IF(F$114=0,0,F$114/CHI_fec!F$114)</f>
        <v>0.4100263890335431</v>
      </c>
      <c r="G244" s="308">
        <f>IF(G$114=0,0,G$114/CHI_fec!G$114)</f>
        <v>0.41459309564513552</v>
      </c>
      <c r="H244" s="308">
        <f>IF(H$114=0,0,H$114/CHI_fec!H$114)</f>
        <v>0.41769863199795737</v>
      </c>
      <c r="I244" s="308">
        <f>IF(I$114=0,0,I$114/CHI_fec!I$114)</f>
        <v>0.41936116418600755</v>
      </c>
      <c r="J244" s="308">
        <f>IF(J$114=0,0,J$114/CHI_fec!J$114)</f>
        <v>0.42303871928908443</v>
      </c>
      <c r="K244" s="308">
        <f>IF(K$114=0,0,K$114/CHI_fec!K$114)</f>
        <v>0.42303871928908432</v>
      </c>
      <c r="L244" s="308">
        <f>IF(L$114=0,0,L$114/CHI_fec!L$114)</f>
        <v>0.42303871928908421</v>
      </c>
      <c r="M244" s="308">
        <f>IF(M$114=0,0,M$114/CHI_fec!M$114)</f>
        <v>0.42303871928908449</v>
      </c>
      <c r="N244" s="308">
        <f>IF(N$114=0,0,N$114/CHI_fec!N$114)</f>
        <v>0.43183533026274312</v>
      </c>
      <c r="O244" s="308">
        <f>IF(O$114=0,0,O$114/CHI_fec!O$114)</f>
        <v>0.43469978744928295</v>
      </c>
      <c r="P244" s="308">
        <f>IF(P$114=0,0,P$114/CHI_fec!P$114)</f>
        <v>0.44058917944683462</v>
      </c>
      <c r="Q244" s="308">
        <f>IF(Q$114=0,0,Q$114/CHI_fec!Q$114)</f>
        <v>0.44058917944683462</v>
      </c>
      <c r="R244" s="308">
        <f>IF(R$114=0,0,R$114/CHI_fec!R$114)</f>
        <v>0.44058917944683451</v>
      </c>
      <c r="S244" s="308">
        <f>IF(S$114=0,0,S$114/CHI_fec!S$114)</f>
        <v>0.44058917944683451</v>
      </c>
      <c r="T244" s="308">
        <f>IF(T$114=0,0,T$114/CHI_fec!T$114)</f>
        <v>0.44058917944683451</v>
      </c>
      <c r="U244" s="308">
        <f>IF(U$114=0,0,U$114/CHI_fec!U$114)</f>
        <v>0.45766046810399724</v>
      </c>
      <c r="V244" s="308">
        <f>IF(V$114=0,0,V$114/CHI_fec!V$114)</f>
        <v>0.45766046810399735</v>
      </c>
      <c r="W244" s="308">
        <f>IF(W$114=0,0,W$114/CHI_fec!W$114)</f>
        <v>0.46937196282099897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0.58807457340672664</v>
      </c>
      <c r="C245" s="309">
        <f>IF(C$115=0,0,C$115/CHI_fec!C$115)</f>
        <v>0.59427161454149879</v>
      </c>
      <c r="D245" s="309">
        <f>IF(D$115=0,0,D$115/CHI_fec!D$115)</f>
        <v>0.59187149206611001</v>
      </c>
      <c r="E245" s="309">
        <f>IF(E$115=0,0,E$115/CHI_fec!E$115)</f>
        <v>0.59201626797313534</v>
      </c>
      <c r="F245" s="309">
        <f>IF(F$115=0,0,F$115/CHI_fec!F$115)</f>
        <v>0.59843513314753138</v>
      </c>
      <c r="G245" s="309">
        <f>IF(G$115=0,0,G$115/CHI_fec!G$115)</f>
        <v>0.60246835107808228</v>
      </c>
      <c r="H245" s="309">
        <f>IF(H$115=0,0,H$115/CHI_fec!H$115)</f>
        <v>0.61122570882580218</v>
      </c>
      <c r="I245" s="309">
        <f>IF(I$115=0,0,I$115/CHI_fec!I$115)</f>
        <v>0.59755694974076135</v>
      </c>
      <c r="J245" s="309">
        <f>IF(J$115=0,0,J$115/CHI_fec!J$115)</f>
        <v>0.59738015920040721</v>
      </c>
      <c r="K245" s="309">
        <f>IF(K$115=0,0,K$115/CHI_fec!K$115)</f>
        <v>0.59398628110320895</v>
      </c>
      <c r="L245" s="309">
        <f>IF(L$115=0,0,L$115/CHI_fec!L$115)</f>
        <v>0.5978483328111529</v>
      </c>
      <c r="M245" s="309">
        <f>IF(M$115=0,0,M$115/CHI_fec!M$115)</f>
        <v>0.60081202146630275</v>
      </c>
      <c r="N245" s="309">
        <f>IF(N$115=0,0,N$115/CHI_fec!N$115)</f>
        <v>0.61041193761818857</v>
      </c>
      <c r="O245" s="309">
        <f>IF(O$115=0,0,O$115/CHI_fec!O$115)</f>
        <v>0.61564528735056689</v>
      </c>
      <c r="P245" s="309">
        <f>IF(P$115=0,0,P$115/CHI_fec!P$115)</f>
        <v>0.62581565073743428</v>
      </c>
      <c r="Q245" s="309">
        <f>IF(Q$115=0,0,Q$115/CHI_fec!Q$115)</f>
        <v>0.62459653891307132</v>
      </c>
      <c r="R245" s="309">
        <f>IF(R$115=0,0,R$115/CHI_fec!R$115)</f>
        <v>0.62229532695855228</v>
      </c>
      <c r="S245" s="309">
        <f>IF(S$115=0,0,S$115/CHI_fec!S$115)</f>
        <v>0.61819210844256156</v>
      </c>
      <c r="T245" s="309">
        <f>IF(T$115=0,0,T$115/CHI_fec!T$115)</f>
        <v>0.6239466543320229</v>
      </c>
      <c r="U245" s="309">
        <f>IF(U$115=0,0,U$115/CHI_fec!U$115)</f>
        <v>0.65228570155796417</v>
      </c>
      <c r="V245" s="309">
        <f>IF(V$115=0,0,V$115/CHI_fec!V$115)</f>
        <v>0.64315991129315819</v>
      </c>
      <c r="W245" s="309">
        <f>IF(W$115=0,0,W$115/CHI_fec!W$115)</f>
        <v>0.66125509331378574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0.57690694387772157</v>
      </c>
      <c r="C246" s="310">
        <f>IF(C$121=0,0,C$121/CHI_fec!C$121)</f>
        <v>0.57249527433426162</v>
      </c>
      <c r="D246" s="310">
        <f>IF(D$121=0,0,D$121/CHI_fec!D$121)</f>
        <v>0.57245570631449683</v>
      </c>
      <c r="E246" s="310">
        <f>IF(E$121=0,0,E$121/CHI_fec!E$121)</f>
        <v>0.57771779311158278</v>
      </c>
      <c r="F246" s="310">
        <f>IF(F$121=0,0,F$121/CHI_fec!F$121)</f>
        <v>0.58342168334170741</v>
      </c>
      <c r="G246" s="310">
        <f>IF(G$121=0,0,G$121/CHI_fec!G$121)</f>
        <v>0.59337675905185971</v>
      </c>
      <c r="H246" s="310">
        <f>IF(H$121=0,0,H$121/CHI_fec!H$121)</f>
        <v>0.6086562760734443</v>
      </c>
      <c r="I246" s="310">
        <f>IF(I$121=0,0,I$121/CHI_fec!I$121)</f>
        <v>0.60764371591969435</v>
      </c>
      <c r="J246" s="310">
        <f>IF(J$121=0,0,J$121/CHI_fec!J$121)</f>
        <v>0.61145712586648071</v>
      </c>
      <c r="K246" s="310">
        <f>IF(K$121=0,0,K$121/CHI_fec!K$121)</f>
        <v>0.61408048360030865</v>
      </c>
      <c r="L246" s="310">
        <f>IF(L$121=0,0,L$121/CHI_fec!L$121)</f>
        <v>0.60694874344136118</v>
      </c>
      <c r="M246" s="310">
        <f>IF(M$121=0,0,M$121/CHI_fec!M$121)</f>
        <v>0.6113403701082657</v>
      </c>
      <c r="N246" s="310">
        <f>IF(N$121=0,0,N$121/CHI_fec!N$121)</f>
        <v>0.6251383362121552</v>
      </c>
      <c r="O246" s="310">
        <f>IF(O$121=0,0,O$121/CHI_fec!O$121)</f>
        <v>0.628913608494307</v>
      </c>
      <c r="P246" s="310">
        <f>IF(P$121=0,0,P$121/CHI_fec!P$121)</f>
        <v>0.63575006695692693</v>
      </c>
      <c r="Q246" s="310">
        <f>IF(Q$121=0,0,Q$121/CHI_fec!Q$121)</f>
        <v>0.63067214716736741</v>
      </c>
      <c r="R246" s="310">
        <f>IF(R$121=0,0,R$121/CHI_fec!R$121)</f>
        <v>0.63455247407663173</v>
      </c>
      <c r="S246" s="310">
        <f>IF(S$121=0,0,S$121/CHI_fec!S$121)</f>
        <v>0.63626643466554622</v>
      </c>
      <c r="T246" s="310">
        <f>IF(T$121=0,0,T$121/CHI_fec!T$121)</f>
        <v>0.64508640653430693</v>
      </c>
      <c r="U246" s="310">
        <f>IF(U$121=0,0,U$121/CHI_fec!U$121)</f>
        <v>0.66771991813290055</v>
      </c>
      <c r="V246" s="310">
        <f>IF(V$121=0,0,V$121/CHI_fec!V$121)</f>
        <v>0.66815275222692228</v>
      </c>
      <c r="W246" s="310">
        <f>IF(W$121=0,0,W$121/CHI_fec!W$121)</f>
        <v>0.68832504674462935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0.35950393688215937</v>
      </c>
      <c r="C247" s="310">
        <f>IF(C$134=0,0,C$134/CHI_fec!C$134)</f>
        <v>0.35695147770918989</v>
      </c>
      <c r="D247" s="310">
        <f>IF(D$134=0,0,D$134/CHI_fec!D$134)</f>
        <v>0.35675049112787766</v>
      </c>
      <c r="E247" s="310">
        <f>IF(E$134=0,0,E$134/CHI_fec!E$134)</f>
        <v>0.35314722099826606</v>
      </c>
      <c r="F247" s="310">
        <f>IF(F$134=0,0,F$134/CHI_fec!F$134)</f>
        <v>0.35762135155618524</v>
      </c>
      <c r="G247" s="310">
        <f>IF(G$134=0,0,G$134/CHI_fec!G$134)</f>
        <v>0.3626513959999047</v>
      </c>
      <c r="H247" s="310">
        <f>IF(H$134=0,0,H$134/CHI_fec!H$134)</f>
        <v>0.36361134617275431</v>
      </c>
      <c r="I247" s="310">
        <f>IF(I$134=0,0,I$134/CHI_fec!I$134)</f>
        <v>0.36483142437880456</v>
      </c>
      <c r="J247" s="310">
        <f>IF(J$134=0,0,J$134/CHI_fec!J$134)</f>
        <v>0.36727071025807012</v>
      </c>
      <c r="K247" s="310">
        <f>IF(K$134=0,0,K$134/CHI_fec!K$134)</f>
        <v>0.36657180765354669</v>
      </c>
      <c r="L247" s="310">
        <f>IF(L$134=0,0,L$134/CHI_fec!L$134)</f>
        <v>0.36665062849597418</v>
      </c>
      <c r="M247" s="310">
        <f>IF(M$134=0,0,M$134/CHI_fec!M$134)</f>
        <v>0.36742949666450436</v>
      </c>
      <c r="N247" s="310">
        <f>IF(N$134=0,0,N$134/CHI_fec!N$134)</f>
        <v>0.3748663384821756</v>
      </c>
      <c r="O247" s="310">
        <f>IF(O$134=0,0,O$134/CHI_fec!O$134)</f>
        <v>0.37632482772263393</v>
      </c>
      <c r="P247" s="310">
        <f>IF(P$134=0,0,P$134/CHI_fec!P$134)</f>
        <v>0.38043577150227537</v>
      </c>
      <c r="Q247" s="310">
        <f>IF(Q$134=0,0,Q$134/CHI_fec!Q$134)</f>
        <v>0.37575577479241073</v>
      </c>
      <c r="R247" s="310">
        <f>IF(R$134=0,0,R$134/CHI_fec!R$134)</f>
        <v>0.38080839534227862</v>
      </c>
      <c r="S247" s="310">
        <f>IF(S$134=0,0,S$134/CHI_fec!S$134)</f>
        <v>0.38201872099879242</v>
      </c>
      <c r="T247" s="310">
        <f>IF(T$134=0,0,T$134/CHI_fec!T$134)</f>
        <v>0.38654258493570837</v>
      </c>
      <c r="U247" s="310">
        <f>IF(U$134=0,0,U$134/CHI_fec!U$134)</f>
        <v>0.40241053297115414</v>
      </c>
      <c r="V247" s="310">
        <f>IF(V$134=0,0,V$134/CHI_fec!V$134)</f>
        <v>0.40168937705538393</v>
      </c>
      <c r="W247" s="310">
        <f>IF(W$134=0,0,W$134/CHI_fec!W$134)</f>
        <v>0.41539022479342047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0.56690206980930247</v>
      </c>
      <c r="C248" s="310">
        <f>IF(C$142=0,0,C$142/CHI_fec!C$142)</f>
        <v>0.57579009042870821</v>
      </c>
      <c r="D248" s="310">
        <f>IF(D$142=0,0,D$142/CHI_fec!D$142)</f>
        <v>0.57163913836442548</v>
      </c>
      <c r="E248" s="310">
        <f>IF(E$142=0,0,E$142/CHI_fec!E$142)</f>
        <v>0.56590277364996566</v>
      </c>
      <c r="F248" s="310">
        <f>IF(F$142=0,0,F$142/CHI_fec!F$142)</f>
        <v>0.57616713241474327</v>
      </c>
      <c r="G248" s="310">
        <f>IF(G$142=0,0,G$142/CHI_fec!G$142)</f>
        <v>0.57899915056755591</v>
      </c>
      <c r="H248" s="310">
        <f>IF(H$142=0,0,H$142/CHI_fec!H$142)</f>
        <v>0.58953543427633248</v>
      </c>
      <c r="I248" s="310">
        <f>IF(I$142=0,0,I$142/CHI_fec!I$142)</f>
        <v>0.56602466164228038</v>
      </c>
      <c r="J248" s="310">
        <f>IF(J$142=0,0,J$142/CHI_fec!J$142)</f>
        <v>0.56324647432083308</v>
      </c>
      <c r="K248" s="310">
        <f>IF(K$142=0,0,K$142/CHI_fec!K$142)</f>
        <v>0.55702201741156909</v>
      </c>
      <c r="L248" s="310">
        <f>IF(L$142=0,0,L$142/CHI_fec!L$142)</f>
        <v>0.56225262773536677</v>
      </c>
      <c r="M248" s="310">
        <f>IF(M$142=0,0,M$142/CHI_fec!M$142)</f>
        <v>0.56712568278892284</v>
      </c>
      <c r="N248" s="310">
        <f>IF(N$142=0,0,N$142/CHI_fec!N$142)</f>
        <v>0.57446358589977109</v>
      </c>
      <c r="O248" s="310">
        <f>IF(O$142=0,0,O$142/CHI_fec!O$142)</f>
        <v>0.57974672266902627</v>
      </c>
      <c r="P248" s="310">
        <f>IF(P$142=0,0,P$142/CHI_fec!P$142)</f>
        <v>0.58966094791797052</v>
      </c>
      <c r="Q248" s="310">
        <f>IF(Q$142=0,0,Q$142/CHI_fec!Q$142)</f>
        <v>0.5857196841878739</v>
      </c>
      <c r="R248" s="310">
        <f>IF(R$142=0,0,R$142/CHI_fec!R$142)</f>
        <v>0.58340315719738045</v>
      </c>
      <c r="S248" s="310">
        <f>IF(S$142=0,0,S$142/CHI_fec!S$142)</f>
        <v>0.57816353056961511</v>
      </c>
      <c r="T248" s="310">
        <f>IF(T$142=0,0,T$142/CHI_fec!T$142)</f>
        <v>0.58625216653155554</v>
      </c>
      <c r="U248" s="310">
        <f>IF(U$142=0,0,U$142/CHI_fec!U$142)</f>
        <v>0.61441066263863064</v>
      </c>
      <c r="V248" s="310">
        <f>IF(V$142=0,0,V$142/CHI_fec!V$142)</f>
        <v>0.60180821783001504</v>
      </c>
      <c r="W248" s="310">
        <f>IF(W$142=0,0,W$142/CHI_fec!W$142)</f>
        <v>0.62053448463782934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0.5582630054116372</v>
      </c>
      <c r="C249" s="311">
        <f>IF(C$156=0,0,C$156/CHI_fec!C$156)</f>
        <v>0.55897462061992476</v>
      </c>
      <c r="D249" s="311">
        <f>IF(D$156=0,0,D$156/CHI_fec!D$156)</f>
        <v>0.55897462061992431</v>
      </c>
      <c r="E249" s="311">
        <f>IF(E$156=0,0,E$156/CHI_fec!E$156)</f>
        <v>0.56439162566962642</v>
      </c>
      <c r="F249" s="311">
        <f>IF(F$156=0,0,F$156/CHI_fec!F$156)</f>
        <v>0.56644672892250159</v>
      </c>
      <c r="G249" s="311">
        <f>IF(G$156=0,0,G$156/CHI_fec!G$156)</f>
        <v>0.57275558145314587</v>
      </c>
      <c r="H249" s="311">
        <f>IF(H$156=0,0,H$156/CHI_fec!H$156)</f>
        <v>0.57704584411831805</v>
      </c>
      <c r="I249" s="311">
        <f>IF(I$156=0,0,I$156/CHI_fec!I$156)</f>
        <v>0.5793426131674253</v>
      </c>
      <c r="J249" s="311">
        <f>IF(J$156=0,0,J$156/CHI_fec!J$156)</f>
        <v>0.58442311314080531</v>
      </c>
      <c r="K249" s="311">
        <f>IF(K$156=0,0,K$156/CHI_fec!K$156)</f>
        <v>0.58442311314080542</v>
      </c>
      <c r="L249" s="311">
        <f>IF(L$156=0,0,L$156/CHI_fec!L$156)</f>
        <v>0.58442311314080519</v>
      </c>
      <c r="M249" s="311">
        <f>IF(M$156=0,0,M$156/CHI_fec!M$156)</f>
        <v>0.58442311314080508</v>
      </c>
      <c r="N249" s="311">
        <f>IF(N$156=0,0,N$156/CHI_fec!N$156)</f>
        <v>0.59657552977764039</v>
      </c>
      <c r="O249" s="311">
        <f>IF(O$156=0,0,O$156/CHI_fec!O$156)</f>
        <v>0.60053274435419135</v>
      </c>
      <c r="P249" s="311">
        <f>IF(P$156=0,0,P$156/CHI_fec!P$156)</f>
        <v>0.60866887149522431</v>
      </c>
      <c r="Q249" s="311">
        <f>IF(Q$156=0,0,Q$156/CHI_fec!Q$156)</f>
        <v>0.6086688714952242</v>
      </c>
      <c r="R249" s="311">
        <f>IF(R$156=0,0,R$156/CHI_fec!R$156)</f>
        <v>0.6086688714952242</v>
      </c>
      <c r="S249" s="311">
        <f>IF(S$156=0,0,S$156/CHI_fec!S$156)</f>
        <v>0.6086688714952242</v>
      </c>
      <c r="T249" s="311">
        <f>IF(T$156=0,0,T$156/CHI_fec!T$156)</f>
        <v>0.60866887149522431</v>
      </c>
      <c r="U249" s="311">
        <f>IF(U$156=0,0,U$156/CHI_fec!U$156)</f>
        <v>0.6268894843457018</v>
      </c>
      <c r="V249" s="311">
        <f>IF(V$156=0,0,V$156/CHI_fec!V$156)</f>
        <v>0.63225265994633895</v>
      </c>
      <c r="W249" s="311">
        <f>IF(W$156=0,0,W$156/CHI_fec!W$156)</f>
        <v>0.64811489395170518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DE: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17895.407377477037</v>
      </c>
      <c r="C5" s="225">
        <f t="shared" si="0"/>
        <v>17242.273444353392</v>
      </c>
      <c r="D5" s="225">
        <f t="shared" si="0"/>
        <v>18114.795619263066</v>
      </c>
      <c r="E5" s="225">
        <f t="shared" si="0"/>
        <v>19751.690029701247</v>
      </c>
      <c r="F5" s="225">
        <f t="shared" si="0"/>
        <v>17970.839614069821</v>
      </c>
      <c r="G5" s="225">
        <f t="shared" si="0"/>
        <v>19162.075301778805</v>
      </c>
      <c r="H5" s="225">
        <f t="shared" si="0"/>
        <v>17667.685359524352</v>
      </c>
      <c r="I5" s="225">
        <f t="shared" si="0"/>
        <v>20108.191869333619</v>
      </c>
      <c r="J5" s="225">
        <f t="shared" si="0"/>
        <v>21187.961879505485</v>
      </c>
      <c r="K5" s="225">
        <f t="shared" si="0"/>
        <v>18860.040280694171</v>
      </c>
      <c r="L5" s="225">
        <f t="shared" si="0"/>
        <v>22085.152838034766</v>
      </c>
      <c r="M5" s="225">
        <f t="shared" si="0"/>
        <v>20127.061925568225</v>
      </c>
      <c r="N5" s="225">
        <f t="shared" si="0"/>
        <v>21153.977113756329</v>
      </c>
      <c r="O5" s="225">
        <f t="shared" si="0"/>
        <v>21555.231757332425</v>
      </c>
      <c r="P5" s="225">
        <f t="shared" si="0"/>
        <v>19499.443481266775</v>
      </c>
      <c r="Q5" s="225">
        <f t="shared" si="0"/>
        <v>20635.931228529069</v>
      </c>
      <c r="R5" s="225">
        <f t="shared" si="0"/>
        <v>19575.768528638808</v>
      </c>
      <c r="S5" s="225">
        <f t="shared" si="0"/>
        <v>20639.444759152619</v>
      </c>
      <c r="T5" s="225">
        <f t="shared" si="0"/>
        <v>17255.113775071604</v>
      </c>
      <c r="U5" s="225">
        <f t="shared" si="0"/>
        <v>16637.87948650543</v>
      </c>
      <c r="V5" s="225">
        <f t="shared" si="0"/>
        <v>17713.289184947913</v>
      </c>
      <c r="W5" s="225">
        <f t="shared" si="0"/>
        <v>16805.769003145862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244.9524144026407</v>
      </c>
      <c r="C10" s="262">
        <v>224.46186236114539</v>
      </c>
      <c r="D10" s="262">
        <v>235.4659529628702</v>
      </c>
      <c r="E10" s="262">
        <v>281.59643180621919</v>
      </c>
      <c r="F10" s="262">
        <v>249.81873972792641</v>
      </c>
      <c r="G10" s="262">
        <v>275.85915625028451</v>
      </c>
      <c r="H10" s="262">
        <v>256.03341944762701</v>
      </c>
      <c r="I10" s="262">
        <v>350.73390484337568</v>
      </c>
      <c r="J10" s="262">
        <v>396.98696643018042</v>
      </c>
      <c r="K10" s="262">
        <v>372.25938254351519</v>
      </c>
      <c r="L10" s="262">
        <v>405.69488387478691</v>
      </c>
      <c r="M10" s="262">
        <v>356.88542033567228</v>
      </c>
      <c r="N10" s="262">
        <v>397.10730846826851</v>
      </c>
      <c r="O10" s="262">
        <v>405.42537837511082</v>
      </c>
      <c r="P10" s="262">
        <v>384.75003286647359</v>
      </c>
      <c r="Q10" s="262">
        <v>415.20020356773358</v>
      </c>
      <c r="R10" s="262">
        <v>405.34889100141089</v>
      </c>
      <c r="S10" s="262">
        <v>458.57145830435633</v>
      </c>
      <c r="T10" s="262">
        <v>377.6196925624759</v>
      </c>
      <c r="U10" s="262">
        <v>351.44702359795298</v>
      </c>
      <c r="V10" s="262">
        <v>402.59201244829632</v>
      </c>
      <c r="W10" s="262">
        <v>387.93320558499261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5.4040414153884084</v>
      </c>
      <c r="F11" s="228">
        <v>4.6573777602104558</v>
      </c>
      <c r="G11" s="228">
        <v>5.8000286038789719</v>
      </c>
      <c r="H11" s="228">
        <v>5.7119387721867971</v>
      </c>
      <c r="I11" s="228">
        <v>7.1835666533833162</v>
      </c>
      <c r="J11" s="228">
        <v>7.8897900083993013</v>
      </c>
      <c r="K11" s="228">
        <v>5.2673519798068886</v>
      </c>
      <c r="L11" s="228">
        <v>7.2478830466788624</v>
      </c>
      <c r="M11" s="228">
        <v>6.7581890844184516</v>
      </c>
      <c r="N11" s="228">
        <v>6.6684954258983504</v>
      </c>
      <c r="O11" s="228">
        <v>5.4697018544987159</v>
      </c>
      <c r="P11" s="228">
        <v>4.2269111171449198</v>
      </c>
      <c r="Q11" s="228">
        <v>2.328482398217687</v>
      </c>
      <c r="R11" s="228">
        <v>4.9554436882534736</v>
      </c>
      <c r="S11" s="228">
        <v>4.810319240946006</v>
      </c>
      <c r="T11" s="228">
        <v>4.9830343282896603</v>
      </c>
      <c r="U11" s="228">
        <v>3.6944051508007911</v>
      </c>
      <c r="V11" s="228">
        <v>8.1257042442293663</v>
      </c>
      <c r="W11" s="228">
        <v>9.3199154891023142</v>
      </c>
      <c r="DA11" s="69" t="s">
        <v>1275</v>
      </c>
    </row>
    <row r="12" spans="1:105" ht="12" customHeight="1" x14ac:dyDescent="0.25">
      <c r="A12" s="37" t="s">
        <v>162</v>
      </c>
      <c r="B12" s="228">
        <v>244.9524144026407</v>
      </c>
      <c r="C12" s="228">
        <v>224.46186236114539</v>
      </c>
      <c r="D12" s="228">
        <v>235.4659529628702</v>
      </c>
      <c r="E12" s="228">
        <v>276.19239039083078</v>
      </c>
      <c r="F12" s="228">
        <v>245.16136196771589</v>
      </c>
      <c r="G12" s="228">
        <v>270.05912764640561</v>
      </c>
      <c r="H12" s="228">
        <v>250.3214806754402</v>
      </c>
      <c r="I12" s="228">
        <v>343.55033818999237</v>
      </c>
      <c r="J12" s="228">
        <v>389.09717642178111</v>
      </c>
      <c r="K12" s="228">
        <v>366.99203056370828</v>
      </c>
      <c r="L12" s="228">
        <v>398.447000828108</v>
      </c>
      <c r="M12" s="228">
        <v>350.12723125125382</v>
      </c>
      <c r="N12" s="228">
        <v>390.4388130423701</v>
      </c>
      <c r="O12" s="228">
        <v>399.95567652061209</v>
      </c>
      <c r="P12" s="228">
        <v>380.52312174932871</v>
      </c>
      <c r="Q12" s="228">
        <v>412.87172116951598</v>
      </c>
      <c r="R12" s="228">
        <v>400.39344731315742</v>
      </c>
      <c r="S12" s="228">
        <v>453.76113906341033</v>
      </c>
      <c r="T12" s="228">
        <v>372.63665823418631</v>
      </c>
      <c r="U12" s="228">
        <v>347.7526184471522</v>
      </c>
      <c r="V12" s="228">
        <v>394.46630820406688</v>
      </c>
      <c r="W12" s="228">
        <v>378.61329009589031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5608.0457875499642</v>
      </c>
      <c r="C25" s="296">
        <v>5626.1102628550816</v>
      </c>
      <c r="D25" s="296">
        <v>5776.0704160926771</v>
      </c>
      <c r="E25" s="296">
        <v>6408.9609766167951</v>
      </c>
      <c r="F25" s="296">
        <v>5674.8429226323478</v>
      </c>
      <c r="G25" s="296">
        <v>5826.4172025900971</v>
      </c>
      <c r="H25" s="296">
        <v>4794.1253501824058</v>
      </c>
      <c r="I25" s="296">
        <v>5977.9238146890411</v>
      </c>
      <c r="J25" s="296">
        <v>6889.8769697020798</v>
      </c>
      <c r="K25" s="296">
        <v>5983.2386630119236</v>
      </c>
      <c r="L25" s="296">
        <v>7501.2984387669458</v>
      </c>
      <c r="M25" s="296">
        <v>6430.1682221177116</v>
      </c>
      <c r="N25" s="296">
        <v>6833.7240241917852</v>
      </c>
      <c r="O25" s="296">
        <v>7065.3168469695684</v>
      </c>
      <c r="P25" s="296">
        <v>7019.0398257585239</v>
      </c>
      <c r="Q25" s="296">
        <v>8014.5272675272054</v>
      </c>
      <c r="R25" s="296">
        <v>7458.8037066094148</v>
      </c>
      <c r="S25" s="296">
        <v>8016.9756631304463</v>
      </c>
      <c r="T25" s="296">
        <v>6022.5789284181874</v>
      </c>
      <c r="U25" s="296">
        <v>5807.4906305685236</v>
      </c>
      <c r="V25" s="296">
        <v>6441.6376200197165</v>
      </c>
      <c r="W25" s="296">
        <v>5956.1254890261589</v>
      </c>
      <c r="DA25" s="70" t="s">
        <v>1280</v>
      </c>
    </row>
    <row r="26" spans="1:105" ht="12" customHeight="1" x14ac:dyDescent="0.25">
      <c r="A26" s="46" t="s">
        <v>30</v>
      </c>
      <c r="B26" s="231">
        <v>552.78460946127495</v>
      </c>
      <c r="C26" s="231">
        <v>903.78353273024652</v>
      </c>
      <c r="D26" s="231">
        <v>858.29950441814742</v>
      </c>
      <c r="E26" s="231">
        <v>751.44944772034876</v>
      </c>
      <c r="F26" s="231">
        <v>408.47152098024048</v>
      </c>
      <c r="G26" s="231">
        <v>232.4265809647151</v>
      </c>
      <c r="H26" s="231">
        <v>269.85344774637139</v>
      </c>
      <c r="I26" s="231">
        <v>441.81101769878472</v>
      </c>
      <c r="J26" s="231">
        <v>531.13561599759498</v>
      </c>
      <c r="K26" s="231">
        <v>396.72872581643571</v>
      </c>
      <c r="L26" s="231">
        <v>800.7323735636387</v>
      </c>
      <c r="M26" s="231">
        <v>530.12755498146191</v>
      </c>
      <c r="N26" s="231">
        <v>543.57274936894419</v>
      </c>
      <c r="O26" s="231">
        <v>641.53701596949406</v>
      </c>
      <c r="P26" s="231">
        <v>777.97725706565313</v>
      </c>
      <c r="Q26" s="231">
        <v>1471.5801256664611</v>
      </c>
      <c r="R26" s="231">
        <v>1234.1551691691841</v>
      </c>
      <c r="S26" s="231">
        <v>1300.979607419637</v>
      </c>
      <c r="T26" s="231">
        <v>525.30840502659817</v>
      </c>
      <c r="U26" s="231">
        <v>499.54194038170499</v>
      </c>
      <c r="V26" s="231">
        <v>735.78411645829169</v>
      </c>
      <c r="W26" s="231">
        <v>221.8956836891592</v>
      </c>
      <c r="DA26" s="73" t="s">
        <v>1281</v>
      </c>
    </row>
    <row r="27" spans="1:105" ht="12" customHeight="1" x14ac:dyDescent="0.25">
      <c r="A27" s="46" t="s">
        <v>32</v>
      </c>
      <c r="B27" s="231">
        <v>126.5574795202388</v>
      </c>
      <c r="C27" s="231">
        <v>26.749379677965361</v>
      </c>
      <c r="D27" s="231">
        <v>3.5541072805911078</v>
      </c>
      <c r="E27" s="231">
        <v>724.62072044494823</v>
      </c>
      <c r="F27" s="231">
        <v>573.96237597066101</v>
      </c>
      <c r="G27" s="231">
        <v>569.38391271849821</v>
      </c>
      <c r="H27" s="231">
        <v>570.31029095185465</v>
      </c>
      <c r="I27" s="231">
        <v>555.23131299530598</v>
      </c>
      <c r="J27" s="231">
        <v>612.88004414212253</v>
      </c>
      <c r="K27" s="231">
        <v>443.10685924280568</v>
      </c>
      <c r="L27" s="231">
        <v>506.25636274129999</v>
      </c>
      <c r="M27" s="231">
        <v>448.96373310555691</v>
      </c>
      <c r="N27" s="231">
        <v>442.18124677689627</v>
      </c>
      <c r="O27" s="231">
        <v>463.71956617696321</v>
      </c>
      <c r="P27" s="231">
        <v>451.66402862616229</v>
      </c>
      <c r="Q27" s="231">
        <v>535.13183352503677</v>
      </c>
      <c r="R27" s="231">
        <v>636.91098515424335</v>
      </c>
      <c r="S27" s="231">
        <v>460.74394888799458</v>
      </c>
      <c r="T27" s="231">
        <v>409.88119474723158</v>
      </c>
      <c r="U27" s="231">
        <v>477.19205241057028</v>
      </c>
      <c r="V27" s="231">
        <v>410.74626569769532</v>
      </c>
      <c r="W27" s="231">
        <v>411.25256570965882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13.389303391860111</v>
      </c>
      <c r="J28" s="231">
        <v>0</v>
      </c>
      <c r="K28" s="231">
        <v>0</v>
      </c>
      <c r="L28" s="231">
        <v>0</v>
      </c>
      <c r="M28" s="231">
        <v>2.9249407895989838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67.730833740263833</v>
      </c>
      <c r="F29" s="231">
        <v>63.731994998358168</v>
      </c>
      <c r="G29" s="231">
        <v>77.398142490996079</v>
      </c>
      <c r="H29" s="231">
        <v>61.557186162532318</v>
      </c>
      <c r="I29" s="231">
        <v>74.838703438617799</v>
      </c>
      <c r="J29" s="231">
        <v>81.092288936607758</v>
      </c>
      <c r="K29" s="231">
        <v>50.493775230463747</v>
      </c>
      <c r="L29" s="231">
        <v>76.132636859969736</v>
      </c>
      <c r="M29" s="231">
        <v>67.624594025231204</v>
      </c>
      <c r="N29" s="231">
        <v>64.927210338851083</v>
      </c>
      <c r="O29" s="231">
        <v>52.061024576692724</v>
      </c>
      <c r="P29" s="231">
        <v>40.748434010669278</v>
      </c>
      <c r="Q29" s="231">
        <v>20.56502872720376</v>
      </c>
      <c r="R29" s="231">
        <v>44.707593042804689</v>
      </c>
      <c r="S29" s="231">
        <v>46.880070921809477</v>
      </c>
      <c r="T29" s="231">
        <v>48.808593139068769</v>
      </c>
      <c r="U29" s="231">
        <v>37.08670108372376</v>
      </c>
      <c r="V29" s="231">
        <v>82.763813714773562</v>
      </c>
      <c r="W29" s="231">
        <v>97.296114837819374</v>
      </c>
      <c r="DA29" s="73" t="s">
        <v>1284</v>
      </c>
    </row>
    <row r="30" spans="1:105" ht="12" customHeight="1" x14ac:dyDescent="0.25">
      <c r="A30" s="46" t="s">
        <v>70</v>
      </c>
      <c r="B30" s="231">
        <v>376.16748845540519</v>
      </c>
      <c r="C30" s="231">
        <v>512.21904020335444</v>
      </c>
      <c r="D30" s="231">
        <v>575.48492066123038</v>
      </c>
      <c r="E30" s="231">
        <v>1400.411396842376</v>
      </c>
      <c r="F30" s="231">
        <v>1258.3126798585799</v>
      </c>
      <c r="G30" s="231">
        <v>1323.689668225634</v>
      </c>
      <c r="H30" s="231">
        <v>1186.5636480504299</v>
      </c>
      <c r="I30" s="231">
        <v>1199.749870456802</v>
      </c>
      <c r="J30" s="231">
        <v>1326.0400239061639</v>
      </c>
      <c r="K30" s="231">
        <v>1302.3242578839149</v>
      </c>
      <c r="L30" s="231">
        <v>1322.8665846072161</v>
      </c>
      <c r="M30" s="231">
        <v>1184.5662703798009</v>
      </c>
      <c r="N30" s="231">
        <v>1251.390973217565</v>
      </c>
      <c r="O30" s="231">
        <v>1358.400699514186</v>
      </c>
      <c r="P30" s="231">
        <v>1347.9006143355009</v>
      </c>
      <c r="Q30" s="231">
        <v>1508.096659101124</v>
      </c>
      <c r="R30" s="231">
        <v>733.58951723117571</v>
      </c>
      <c r="S30" s="231">
        <v>795.327079019964</v>
      </c>
      <c r="T30" s="231">
        <v>611.12647971020181</v>
      </c>
      <c r="U30" s="231">
        <v>544.36645072790679</v>
      </c>
      <c r="V30" s="231">
        <v>424.89925543599492</v>
      </c>
      <c r="W30" s="231">
        <v>484.67702575174889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12.90103915844908</v>
      </c>
      <c r="D31" s="231">
        <v>40.404166548586822</v>
      </c>
      <c r="E31" s="231">
        <v>0</v>
      </c>
      <c r="F31" s="231">
        <v>11.451028388265801</v>
      </c>
      <c r="G31" s="231">
        <v>17.197444850889511</v>
      </c>
      <c r="H31" s="231">
        <v>5.7203314391925764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13.74763234603475</v>
      </c>
      <c r="O31" s="231">
        <v>12.22750958566748</v>
      </c>
      <c r="P31" s="231">
        <v>14.155817789409539</v>
      </c>
      <c r="Q31" s="231">
        <v>38.163248454083373</v>
      </c>
      <c r="R31" s="231">
        <v>35.843475355000727</v>
      </c>
      <c r="S31" s="231">
        <v>35.803209395932072</v>
      </c>
      <c r="T31" s="231">
        <v>35.422233702312717</v>
      </c>
      <c r="U31" s="231">
        <v>30.438439471390929</v>
      </c>
      <c r="V31" s="231">
        <v>30.43993964951364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4440.2342527448263</v>
      </c>
      <c r="C32" s="231">
        <v>4072.009421529367</v>
      </c>
      <c r="D32" s="231">
        <v>4204.1842618311903</v>
      </c>
      <c r="E32" s="231">
        <v>3461.620560608319</v>
      </c>
      <c r="F32" s="231">
        <v>3354.811118866834</v>
      </c>
      <c r="G32" s="231">
        <v>3603.7882345255321</v>
      </c>
      <c r="H32" s="231">
        <v>2697.6980323126759</v>
      </c>
      <c r="I32" s="231">
        <v>3579.1220596426688</v>
      </c>
      <c r="J32" s="231">
        <v>3999.1914387103998</v>
      </c>
      <c r="K32" s="231">
        <v>3518.0510384906429</v>
      </c>
      <c r="L32" s="231">
        <v>4185.3353077890088</v>
      </c>
      <c r="M32" s="231">
        <v>3503.4846724152781</v>
      </c>
      <c r="N32" s="231">
        <v>3801.472644099214</v>
      </c>
      <c r="O32" s="231">
        <v>3806.8075479839199</v>
      </c>
      <c r="P32" s="231">
        <v>3668.3338935713819</v>
      </c>
      <c r="Q32" s="231">
        <v>3646.4603782275922</v>
      </c>
      <c r="R32" s="231">
        <v>3612.31575326231</v>
      </c>
      <c r="S32" s="231">
        <v>4422.2333935305032</v>
      </c>
      <c r="T32" s="231">
        <v>3649.959009352699</v>
      </c>
      <c r="U32" s="231">
        <v>3490.9537219100739</v>
      </c>
      <c r="V32" s="231">
        <v>4017.8100343906999</v>
      </c>
      <c r="W32" s="231">
        <v>3952.5682604491649</v>
      </c>
      <c r="DA32" s="73" t="s">
        <v>1287</v>
      </c>
    </row>
    <row r="33" spans="1:105" ht="12" customHeight="1" x14ac:dyDescent="0.25">
      <c r="A33" s="46" t="s">
        <v>36</v>
      </c>
      <c r="B33" s="231">
        <v>112.30195736821879</v>
      </c>
      <c r="C33" s="231">
        <v>98.447849555699605</v>
      </c>
      <c r="D33" s="231">
        <v>94.14345535293036</v>
      </c>
      <c r="E33" s="231">
        <v>0</v>
      </c>
      <c r="F33" s="231">
        <v>0</v>
      </c>
      <c r="G33" s="231">
        <v>9.9734495740362153E-2</v>
      </c>
      <c r="H33" s="231">
        <v>9.9524372748117776E-2</v>
      </c>
      <c r="I33" s="231">
        <v>17.442793249417171</v>
      </c>
      <c r="J33" s="231">
        <v>0</v>
      </c>
      <c r="K33" s="231">
        <v>0</v>
      </c>
      <c r="L33" s="231">
        <v>104.9732307007593</v>
      </c>
      <c r="M33" s="231">
        <v>186.91040666916831</v>
      </c>
      <c r="N33" s="231">
        <v>99.330080396072532</v>
      </c>
      <c r="O33" s="231">
        <v>107.03410107773</v>
      </c>
      <c r="P33" s="231">
        <v>81.410772557069777</v>
      </c>
      <c r="Q33" s="231">
        <v>76.195861173073922</v>
      </c>
      <c r="R33" s="231">
        <v>56.465881040979767</v>
      </c>
      <c r="S33" s="231">
        <v>36.279937174833982</v>
      </c>
      <c r="T33" s="231">
        <v>61.271608746575382</v>
      </c>
      <c r="U33" s="231">
        <v>48.860841758949462</v>
      </c>
      <c r="V33" s="231">
        <v>45.436688506930587</v>
      </c>
      <c r="W33" s="231">
        <v>48.217394460213512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3.128017260538043</v>
      </c>
      <c r="F34" s="231">
        <v>4.1022035694078518</v>
      </c>
      <c r="G34" s="231">
        <v>2.4334843180916561</v>
      </c>
      <c r="H34" s="231">
        <v>2.322889146601387</v>
      </c>
      <c r="I34" s="231">
        <v>96.338753815583999</v>
      </c>
      <c r="J34" s="231">
        <v>339.53755800919032</v>
      </c>
      <c r="K34" s="231">
        <v>272.53400634766109</v>
      </c>
      <c r="L34" s="231">
        <v>505.00194250505399</v>
      </c>
      <c r="M34" s="231">
        <v>505.56604975161548</v>
      </c>
      <c r="N34" s="231">
        <v>617.10148764820804</v>
      </c>
      <c r="O34" s="231">
        <v>623.52938208491332</v>
      </c>
      <c r="P34" s="231">
        <v>636.84900780267549</v>
      </c>
      <c r="Q34" s="231">
        <v>718.33413265263027</v>
      </c>
      <c r="R34" s="231">
        <v>1104.8153323537149</v>
      </c>
      <c r="S34" s="231">
        <v>918.72841677977135</v>
      </c>
      <c r="T34" s="231">
        <v>680.80140399349966</v>
      </c>
      <c r="U34" s="231">
        <v>679.05048282420273</v>
      </c>
      <c r="V34" s="231">
        <v>693.75750616581581</v>
      </c>
      <c r="W34" s="231">
        <v>740.21844412839334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3263.742171132802</v>
      </c>
      <c r="C36" s="263">
        <v>3276.9800142699978</v>
      </c>
      <c r="D36" s="263">
        <v>3362.0960833512818</v>
      </c>
      <c r="E36" s="263">
        <v>4201.6710781670818</v>
      </c>
      <c r="F36" s="263">
        <v>3724.7512274580222</v>
      </c>
      <c r="G36" s="263">
        <v>3945.50483366054</v>
      </c>
      <c r="H36" s="263">
        <v>3980.1605010628709</v>
      </c>
      <c r="I36" s="263">
        <v>4720.828819625297</v>
      </c>
      <c r="J36" s="263">
        <v>5156.0871674016107</v>
      </c>
      <c r="K36" s="263">
        <v>4728.2538134872993</v>
      </c>
      <c r="L36" s="263">
        <v>5346.1800100277287</v>
      </c>
      <c r="M36" s="263">
        <v>4805.6360136257899</v>
      </c>
      <c r="N36" s="263">
        <v>5189.0112410198271</v>
      </c>
      <c r="O36" s="263">
        <v>5414.324249434203</v>
      </c>
      <c r="P36" s="263">
        <v>5316.6764129293797</v>
      </c>
      <c r="Q36" s="263">
        <v>6044.5705888952789</v>
      </c>
      <c r="R36" s="263">
        <v>5498.2294440945616</v>
      </c>
      <c r="S36" s="263">
        <v>5912.6390809512541</v>
      </c>
      <c r="T36" s="263">
        <v>4807.9594170186674</v>
      </c>
      <c r="U36" s="263">
        <v>4594.1713522003574</v>
      </c>
      <c r="V36" s="263">
        <v>4943.8988350725112</v>
      </c>
      <c r="W36" s="263">
        <v>4606.8137340954472</v>
      </c>
      <c r="DA36" s="70" t="s">
        <v>1291</v>
      </c>
    </row>
    <row r="37" spans="1:105" ht="12" customHeight="1" x14ac:dyDescent="0.25">
      <c r="A37" s="60" t="s">
        <v>1014</v>
      </c>
      <c r="B37" s="264">
        <v>3263.742171132802</v>
      </c>
      <c r="C37" s="264">
        <v>3276.9800142699978</v>
      </c>
      <c r="D37" s="264">
        <v>3362.0960833512818</v>
      </c>
      <c r="E37" s="264">
        <v>4201.6710781670818</v>
      </c>
      <c r="F37" s="264">
        <v>3724.7512274580222</v>
      </c>
      <c r="G37" s="264">
        <v>3945.50483366054</v>
      </c>
      <c r="H37" s="264">
        <v>3980.1605010628709</v>
      </c>
      <c r="I37" s="264">
        <v>4720.828819625297</v>
      </c>
      <c r="J37" s="264">
        <v>5156.0871674016107</v>
      </c>
      <c r="K37" s="264">
        <v>4728.2538134872993</v>
      </c>
      <c r="L37" s="264">
        <v>5346.1800100277287</v>
      </c>
      <c r="M37" s="264">
        <v>4805.6360136257899</v>
      </c>
      <c r="N37" s="264">
        <v>5189.0112410198271</v>
      </c>
      <c r="O37" s="264">
        <v>5414.324249434203</v>
      </c>
      <c r="P37" s="264">
        <v>5316.6764129293797</v>
      </c>
      <c r="Q37" s="264">
        <v>6044.5705888952789</v>
      </c>
      <c r="R37" s="264">
        <v>5498.2294440945616</v>
      </c>
      <c r="S37" s="264">
        <v>5912.6390809512541</v>
      </c>
      <c r="T37" s="264">
        <v>4807.9594170186674</v>
      </c>
      <c r="U37" s="264">
        <v>4594.1713522003574</v>
      </c>
      <c r="V37" s="264">
        <v>4943.8988350725112</v>
      </c>
      <c r="W37" s="264">
        <v>4606.8137340954472</v>
      </c>
      <c r="DA37" s="72" t="s">
        <v>1292</v>
      </c>
    </row>
    <row r="38" spans="1:105" ht="12" customHeight="1" x14ac:dyDescent="0.25">
      <c r="A38" s="59" t="s">
        <v>30</v>
      </c>
      <c r="B38" s="232">
        <v>336.01859269229152</v>
      </c>
      <c r="C38" s="232">
        <v>539.66364814280428</v>
      </c>
      <c r="D38" s="232">
        <v>511.83068980964231</v>
      </c>
      <c r="E38" s="232">
        <v>555.75170903952335</v>
      </c>
      <c r="F38" s="232">
        <v>299.18522545315278</v>
      </c>
      <c r="G38" s="232">
        <v>175.0978058970108</v>
      </c>
      <c r="H38" s="232">
        <v>254.77787496896971</v>
      </c>
      <c r="I38" s="232">
        <v>392.87044047365532</v>
      </c>
      <c r="J38" s="232">
        <v>461.23794105639962</v>
      </c>
      <c r="K38" s="232">
        <v>356.10807485714997</v>
      </c>
      <c r="L38" s="232">
        <v>670.44863806163539</v>
      </c>
      <c r="M38" s="232">
        <v>481.70373941237199</v>
      </c>
      <c r="N38" s="232">
        <v>498.22009634469038</v>
      </c>
      <c r="O38" s="232">
        <v>592.8664051517502</v>
      </c>
      <c r="P38" s="232">
        <v>708.87430100332733</v>
      </c>
      <c r="Q38" s="232">
        <v>1338.2681652089041</v>
      </c>
      <c r="R38" s="232">
        <v>1206.3907791844799</v>
      </c>
      <c r="S38" s="232">
        <v>1171.6269017916511</v>
      </c>
      <c r="T38" s="232">
        <v>522.34865022878137</v>
      </c>
      <c r="U38" s="232">
        <v>501.97002745190838</v>
      </c>
      <c r="V38" s="232">
        <v>691.40170953724476</v>
      </c>
      <c r="W38" s="232">
        <v>214.9155060702748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11.906134773628031</v>
      </c>
      <c r="J39" s="297">
        <v>0</v>
      </c>
      <c r="K39" s="297">
        <v>0</v>
      </c>
      <c r="L39" s="297">
        <v>0</v>
      </c>
      <c r="M39" s="297">
        <v>2.6577658578016679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50.091894697661289</v>
      </c>
      <c r="F40" s="297">
        <v>46.680540289332377</v>
      </c>
      <c r="G40" s="297">
        <v>58.307637940666503</v>
      </c>
      <c r="H40" s="297">
        <v>58.118246072215072</v>
      </c>
      <c r="I40" s="297">
        <v>66.548621936930758</v>
      </c>
      <c r="J40" s="297">
        <v>70.420508921098218</v>
      </c>
      <c r="K40" s="297">
        <v>45.323768911833028</v>
      </c>
      <c r="L40" s="297">
        <v>63.745421541584648</v>
      </c>
      <c r="M40" s="297">
        <v>61.447512984561868</v>
      </c>
      <c r="N40" s="297">
        <v>59.510049074329999</v>
      </c>
      <c r="O40" s="297">
        <v>48.111382073031322</v>
      </c>
      <c r="P40" s="297">
        <v>37.129000126870999</v>
      </c>
      <c r="Q40" s="297">
        <v>18.702021576813021</v>
      </c>
      <c r="R40" s="297">
        <v>43.70182077078686</v>
      </c>
      <c r="S40" s="297">
        <v>42.218918679926617</v>
      </c>
      <c r="T40" s="297">
        <v>48.53358998599581</v>
      </c>
      <c r="U40" s="297">
        <v>37.266965706368012</v>
      </c>
      <c r="V40" s="297">
        <v>77.771510705695164</v>
      </c>
      <c r="W40" s="297">
        <v>94.235468718417039</v>
      </c>
      <c r="DA40" s="122" t="s">
        <v>1295</v>
      </c>
    </row>
    <row r="41" spans="1:105" ht="12" customHeight="1" x14ac:dyDescent="0.25">
      <c r="A41" s="59" t="s">
        <v>70</v>
      </c>
      <c r="B41" s="297">
        <v>228.65917017943659</v>
      </c>
      <c r="C41" s="297">
        <v>305.8542072008002</v>
      </c>
      <c r="D41" s="297">
        <v>343.17955725346121</v>
      </c>
      <c r="E41" s="297">
        <v>1035.706433100225</v>
      </c>
      <c r="F41" s="297">
        <v>921.65192302907565</v>
      </c>
      <c r="G41" s="297">
        <v>997.19728971118275</v>
      </c>
      <c r="H41" s="297">
        <v>1120.2753468239951</v>
      </c>
      <c r="I41" s="297">
        <v>1066.8503979815339</v>
      </c>
      <c r="J41" s="297">
        <v>1151.532587842175</v>
      </c>
      <c r="K41" s="297">
        <v>1168.980600939369</v>
      </c>
      <c r="L41" s="297">
        <v>1107.6286275774839</v>
      </c>
      <c r="M41" s="297">
        <v>1076.3635971415799</v>
      </c>
      <c r="N41" s="297">
        <v>1146.9819485342871</v>
      </c>
      <c r="O41" s="297">
        <v>1255.344772677769</v>
      </c>
      <c r="P41" s="297">
        <v>1228.174856181432</v>
      </c>
      <c r="Q41" s="297">
        <v>1371.4766282392559</v>
      </c>
      <c r="R41" s="297">
        <v>717.08619094457242</v>
      </c>
      <c r="S41" s="297">
        <v>716.24996747746786</v>
      </c>
      <c r="T41" s="297">
        <v>607.6831985574787</v>
      </c>
      <c r="U41" s="297">
        <v>547.01241302579706</v>
      </c>
      <c r="V41" s="297">
        <v>399.26938488920513</v>
      </c>
      <c r="W41" s="297">
        <v>469.43052941935952</v>
      </c>
      <c r="DA41" s="122" t="s">
        <v>1296</v>
      </c>
    </row>
    <row r="42" spans="1:105" ht="12" customHeight="1" x14ac:dyDescent="0.25">
      <c r="A42" s="59" t="s">
        <v>162</v>
      </c>
      <c r="B42" s="297">
        <v>2699.0644082610738</v>
      </c>
      <c r="C42" s="297">
        <v>2431.4621589263929</v>
      </c>
      <c r="D42" s="297">
        <v>2507.0858362881781</v>
      </c>
      <c r="E42" s="297">
        <v>2560.1210413296722</v>
      </c>
      <c r="F42" s="297">
        <v>2457.233538686462</v>
      </c>
      <c r="G42" s="297">
        <v>2714.9021001116812</v>
      </c>
      <c r="H42" s="297">
        <v>2546.9890331976922</v>
      </c>
      <c r="I42" s="297">
        <v>3182.6532244595492</v>
      </c>
      <c r="J42" s="297">
        <v>3472.8961295819381</v>
      </c>
      <c r="K42" s="297">
        <v>3157.8413687789471</v>
      </c>
      <c r="L42" s="297">
        <v>3504.3573228470241</v>
      </c>
      <c r="M42" s="297">
        <v>3183.4633982294749</v>
      </c>
      <c r="N42" s="297">
        <v>3484.2991470665188</v>
      </c>
      <c r="O42" s="297">
        <v>3518.001689531653</v>
      </c>
      <c r="P42" s="297">
        <v>3342.4982556177501</v>
      </c>
      <c r="Q42" s="297">
        <v>3316.1237738703071</v>
      </c>
      <c r="R42" s="297">
        <v>3531.050653194724</v>
      </c>
      <c r="S42" s="297">
        <v>3982.543293002208</v>
      </c>
      <c r="T42" s="297">
        <v>3629.3939782464122</v>
      </c>
      <c r="U42" s="297">
        <v>3507.921946016284</v>
      </c>
      <c r="V42" s="297">
        <v>3775.456229940366</v>
      </c>
      <c r="W42" s="297">
        <v>3828.232229887396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374.93225779162941</v>
      </c>
      <c r="C44" s="263">
        <f t="shared" si="1"/>
        <v>355.73648955716891</v>
      </c>
      <c r="D44" s="263">
        <f t="shared" si="1"/>
        <v>370.03288925623895</v>
      </c>
      <c r="E44" s="263">
        <f t="shared" si="1"/>
        <v>427.04097101115156</v>
      </c>
      <c r="F44" s="263">
        <f t="shared" si="1"/>
        <v>378.59476315152438</v>
      </c>
      <c r="G44" s="263">
        <f t="shared" si="1"/>
        <v>406.75469478788432</v>
      </c>
      <c r="H44" s="263">
        <f t="shared" si="1"/>
        <v>361.86182823144736</v>
      </c>
      <c r="I44" s="263">
        <f t="shared" si="1"/>
        <v>481.81209667590269</v>
      </c>
      <c r="J44" s="263">
        <f t="shared" si="1"/>
        <v>550.90777487161336</v>
      </c>
      <c r="K44" s="263">
        <f t="shared" si="1"/>
        <v>504.42918205142996</v>
      </c>
      <c r="L44" s="263">
        <f t="shared" si="1"/>
        <v>572.80266686530661</v>
      </c>
      <c r="M44" s="263">
        <f t="shared" si="1"/>
        <v>499.26342518905261</v>
      </c>
      <c r="N44" s="263">
        <f t="shared" si="1"/>
        <v>548.23583617644988</v>
      </c>
      <c r="O44" s="263">
        <f t="shared" si="1"/>
        <v>562.81484785354201</v>
      </c>
      <c r="P44" s="263">
        <f t="shared" si="1"/>
        <v>542.38934501239646</v>
      </c>
      <c r="Q44" s="263">
        <f t="shared" si="1"/>
        <v>597.5019194388517</v>
      </c>
      <c r="R44" s="263">
        <f t="shared" si="1"/>
        <v>572.74924552342111</v>
      </c>
      <c r="S44" s="263">
        <f t="shared" si="1"/>
        <v>637.89270283656208</v>
      </c>
      <c r="T44" s="263">
        <f t="shared" si="1"/>
        <v>511.29129942227291</v>
      </c>
      <c r="U44" s="263">
        <f t="shared" si="1"/>
        <v>481.44224540859386</v>
      </c>
      <c r="V44" s="263">
        <f t="shared" si="1"/>
        <v>544.57082740738952</v>
      </c>
      <c r="W44" s="263">
        <f t="shared" si="1"/>
        <v>517.63873149926235</v>
      </c>
      <c r="DA44" s="70"/>
    </row>
    <row r="45" spans="1:105" ht="12" customHeight="1" x14ac:dyDescent="0.25">
      <c r="A45" s="60" t="s">
        <v>1024</v>
      </c>
      <c r="B45" s="264">
        <v>234.8675399871525</v>
      </c>
      <c r="C45" s="264">
        <v>215.22059932440791</v>
      </c>
      <c r="D45" s="264">
        <v>225.77164327196641</v>
      </c>
      <c r="E45" s="264">
        <v>266.97285733729569</v>
      </c>
      <c r="F45" s="264">
        <v>236.8617419433499</v>
      </c>
      <c r="G45" s="264">
        <v>261.23600392704202</v>
      </c>
      <c r="H45" s="264">
        <v>242.12532112529789</v>
      </c>
      <c r="I45" s="264">
        <v>332.50942621270741</v>
      </c>
      <c r="J45" s="264">
        <v>378.82846061007871</v>
      </c>
      <c r="K45" s="264">
        <v>354.99376967443447</v>
      </c>
      <c r="L45" s="264">
        <v>385.45268992225641</v>
      </c>
      <c r="M45" s="264">
        <v>338.6656462861626</v>
      </c>
      <c r="N45" s="264">
        <v>377.55897952042369</v>
      </c>
      <c r="O45" s="264">
        <v>386.35380458478772</v>
      </c>
      <c r="P45" s="264">
        <v>367.08410149319951</v>
      </c>
      <c r="Q45" s="264">
        <v>397.33370709033898</v>
      </c>
      <c r="R45" s="264">
        <v>386.46060311530562</v>
      </c>
      <c r="S45" s="264">
        <v>437.66334016006829</v>
      </c>
      <c r="T45" s="264">
        <v>360.87333744043752</v>
      </c>
      <c r="U45" s="264">
        <v>336.39625842172728</v>
      </c>
      <c r="V45" s="264">
        <v>383.68659257289897</v>
      </c>
      <c r="W45" s="264">
        <v>368.88048888994791</v>
      </c>
      <c r="DA45" s="72" t="s">
        <v>1299</v>
      </c>
    </row>
    <row r="46" spans="1:105" ht="12" customHeight="1" x14ac:dyDescent="0.25">
      <c r="A46" s="60" t="s">
        <v>1026</v>
      </c>
      <c r="B46" s="264">
        <v>140.06471780447691</v>
      </c>
      <c r="C46" s="264">
        <v>140.515890232761</v>
      </c>
      <c r="D46" s="264">
        <v>144.26124598427251</v>
      </c>
      <c r="E46" s="264">
        <v>160.06811367385589</v>
      </c>
      <c r="F46" s="264">
        <v>141.73302120817451</v>
      </c>
      <c r="G46" s="264">
        <v>145.5186908608423</v>
      </c>
      <c r="H46" s="264">
        <v>119.7365071061495</v>
      </c>
      <c r="I46" s="264">
        <v>149.30267046319531</v>
      </c>
      <c r="J46" s="264">
        <v>172.07931426153471</v>
      </c>
      <c r="K46" s="264">
        <v>149.43541237699549</v>
      </c>
      <c r="L46" s="264">
        <v>187.34997694305019</v>
      </c>
      <c r="M46" s="264">
        <v>160.59777890289001</v>
      </c>
      <c r="N46" s="264">
        <v>170.67685665602619</v>
      </c>
      <c r="O46" s="264">
        <v>176.46104326875431</v>
      </c>
      <c r="P46" s="264">
        <v>175.30524351919689</v>
      </c>
      <c r="Q46" s="264">
        <v>200.1682123485127</v>
      </c>
      <c r="R46" s="264">
        <v>186.28864240811549</v>
      </c>
      <c r="S46" s="264">
        <v>200.22936267649379</v>
      </c>
      <c r="T46" s="264">
        <v>150.41796198183539</v>
      </c>
      <c r="U46" s="264">
        <v>145.04598698686661</v>
      </c>
      <c r="V46" s="264">
        <v>160.88423483449051</v>
      </c>
      <c r="W46" s="264">
        <v>148.75824260931441</v>
      </c>
      <c r="DA46" s="72" t="s">
        <v>1300</v>
      </c>
    </row>
    <row r="47" spans="1:105" ht="12" customHeight="1" x14ac:dyDescent="0.25">
      <c r="A47" s="64" t="s">
        <v>30</v>
      </c>
      <c r="B47" s="231">
        <v>13.806167649832449</v>
      </c>
      <c r="C47" s="231">
        <v>22.5726019836045</v>
      </c>
      <c r="D47" s="231">
        <v>21.436607765388931</v>
      </c>
      <c r="E47" s="231">
        <v>18.76795568840441</v>
      </c>
      <c r="F47" s="231">
        <v>10.20185114113659</v>
      </c>
      <c r="G47" s="231">
        <v>5.8050102845727167</v>
      </c>
      <c r="H47" s="231">
        <v>6.7397714710302621</v>
      </c>
      <c r="I47" s="231">
        <v>11.03452750943462</v>
      </c>
      <c r="J47" s="231">
        <v>13.2654694681284</v>
      </c>
      <c r="K47" s="231">
        <v>9.9085669289239409</v>
      </c>
      <c r="L47" s="231">
        <v>19.998829929150411</v>
      </c>
      <c r="M47" s="231">
        <v>13.24029246581722</v>
      </c>
      <c r="N47" s="231">
        <v>13.576095244369739</v>
      </c>
      <c r="O47" s="231">
        <v>16.02281873346649</v>
      </c>
      <c r="P47" s="231">
        <v>19.430505580234779</v>
      </c>
      <c r="Q47" s="231">
        <v>36.753704023910508</v>
      </c>
      <c r="R47" s="231">
        <v>30.8238559464647</v>
      </c>
      <c r="S47" s="231">
        <v>32.492841265160088</v>
      </c>
      <c r="T47" s="231">
        <v>13.11993095236739</v>
      </c>
      <c r="U47" s="231">
        <v>12.47639615682097</v>
      </c>
      <c r="V47" s="231">
        <v>18.376703497239198</v>
      </c>
      <c r="W47" s="231">
        <v>5.5419940377362087</v>
      </c>
      <c r="DA47" s="73" t="s">
        <v>1301</v>
      </c>
    </row>
    <row r="48" spans="1:105" ht="12" customHeight="1" x14ac:dyDescent="0.25">
      <c r="A48" s="64" t="s">
        <v>32</v>
      </c>
      <c r="B48" s="231">
        <v>3.1608582252307769</v>
      </c>
      <c r="C48" s="231">
        <v>0.66808376000721947</v>
      </c>
      <c r="D48" s="231">
        <v>8.8766221275862853E-2</v>
      </c>
      <c r="E48" s="231">
        <v>18.097890168749661</v>
      </c>
      <c r="F48" s="231">
        <v>14.335096621213429</v>
      </c>
      <c r="G48" s="231">
        <v>14.22074642014767</v>
      </c>
      <c r="H48" s="231">
        <v>14.24388333998583</v>
      </c>
      <c r="I48" s="231">
        <v>13.867275717246249</v>
      </c>
      <c r="J48" s="231">
        <v>15.30709157570282</v>
      </c>
      <c r="K48" s="231">
        <v>11.06689202410845</v>
      </c>
      <c r="L48" s="231">
        <v>12.644093374112691</v>
      </c>
      <c r="M48" s="231">
        <v>11.21317139055439</v>
      </c>
      <c r="N48" s="231">
        <v>11.04377422982764</v>
      </c>
      <c r="O48" s="231">
        <v>11.58170825230841</v>
      </c>
      <c r="P48" s="231">
        <v>11.280613088502349</v>
      </c>
      <c r="Q48" s="231">
        <v>13.36527769036315</v>
      </c>
      <c r="R48" s="231">
        <v>15.907280500499249</v>
      </c>
      <c r="S48" s="231">
        <v>11.50739020790178</v>
      </c>
      <c r="T48" s="231">
        <v>10.2370586921891</v>
      </c>
      <c r="U48" s="231">
        <v>11.918192663085531</v>
      </c>
      <c r="V48" s="231">
        <v>10.258664421376711</v>
      </c>
      <c r="W48" s="231">
        <v>10.27130960491953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0.33440686332176328</v>
      </c>
      <c r="J49" s="231">
        <v>0</v>
      </c>
      <c r="K49" s="231">
        <v>0</v>
      </c>
      <c r="L49" s="231">
        <v>0</v>
      </c>
      <c r="M49" s="231">
        <v>7.3052364729170052E-2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1.6916231560649471</v>
      </c>
      <c r="F50" s="231">
        <v>1.5917494672348631</v>
      </c>
      <c r="G50" s="231">
        <v>1.9330706982918839</v>
      </c>
      <c r="H50" s="231">
        <v>1.5374321528960819</v>
      </c>
      <c r="I50" s="231">
        <v>1.869146985435441</v>
      </c>
      <c r="J50" s="231">
        <v>2.025334491961631</v>
      </c>
      <c r="K50" s="231">
        <v>1.26111601910215</v>
      </c>
      <c r="L50" s="231">
        <v>1.9014638434614199</v>
      </c>
      <c r="M50" s="231">
        <v>1.6889697476818151</v>
      </c>
      <c r="N50" s="231">
        <v>1.6216007747533161</v>
      </c>
      <c r="O50" s="231">
        <v>1.300259126295773</v>
      </c>
      <c r="P50" s="231">
        <v>1.017719563443898</v>
      </c>
      <c r="Q50" s="231">
        <v>0.51362543289347062</v>
      </c>
      <c r="R50" s="231">
        <v>1.116602224817703</v>
      </c>
      <c r="S50" s="231">
        <v>1.170861321941125</v>
      </c>
      <c r="T50" s="231">
        <v>1.219027462228309</v>
      </c>
      <c r="U50" s="231">
        <v>0.9262653192173993</v>
      </c>
      <c r="V50" s="231">
        <v>2.0670819482460892</v>
      </c>
      <c r="W50" s="231">
        <v>2.4300359491509829</v>
      </c>
      <c r="DA50" s="73" t="s">
        <v>1304</v>
      </c>
    </row>
    <row r="51" spans="1:105" ht="12" customHeight="1" x14ac:dyDescent="0.25">
      <c r="A51" s="64" t="s">
        <v>70</v>
      </c>
      <c r="B51" s="231">
        <v>9.3950361879522628</v>
      </c>
      <c r="C51" s="231">
        <v>12.79301525665792</v>
      </c>
      <c r="D51" s="231">
        <v>14.37312319954537</v>
      </c>
      <c r="E51" s="231">
        <v>34.976217124395802</v>
      </c>
      <c r="F51" s="231">
        <v>31.427206034133491</v>
      </c>
      <c r="G51" s="231">
        <v>33.060040317845463</v>
      </c>
      <c r="H51" s="231">
        <v>29.635225677043099</v>
      </c>
      <c r="I51" s="231">
        <v>29.964560456077169</v>
      </c>
      <c r="J51" s="231">
        <v>33.118742032775181</v>
      </c>
      <c r="K51" s="231">
        <v>32.526424815466122</v>
      </c>
      <c r="L51" s="231">
        <v>33.039483250533479</v>
      </c>
      <c r="M51" s="231">
        <v>29.585339825467742</v>
      </c>
      <c r="N51" s="231">
        <v>31.254331752409279</v>
      </c>
      <c r="O51" s="231">
        <v>33.926971685083359</v>
      </c>
      <c r="P51" s="231">
        <v>33.664724991102993</v>
      </c>
      <c r="Q51" s="231">
        <v>37.665729022365163</v>
      </c>
      <c r="R51" s="231">
        <v>18.32189190455885</v>
      </c>
      <c r="S51" s="231">
        <v>19.863829060114941</v>
      </c>
      <c r="T51" s="231">
        <v>15.26329512385248</v>
      </c>
      <c r="U51" s="231">
        <v>13.59591846997731</v>
      </c>
      <c r="V51" s="231">
        <v>10.612144865167931</v>
      </c>
      <c r="W51" s="231">
        <v>12.10513490972939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0.32221213548652361</v>
      </c>
      <c r="D52" s="231">
        <v>1.0091212518835879</v>
      </c>
      <c r="E52" s="231">
        <v>0</v>
      </c>
      <c r="F52" s="231">
        <v>0.2859971406321572</v>
      </c>
      <c r="G52" s="231">
        <v>0.42951775917119062</v>
      </c>
      <c r="H52" s="231">
        <v>0.1428691275234078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0.34335637011057479</v>
      </c>
      <c r="O52" s="231">
        <v>0.30539028111542399</v>
      </c>
      <c r="P52" s="231">
        <v>0.35355107627098292</v>
      </c>
      <c r="Q52" s="231">
        <v>0.9531528143172644</v>
      </c>
      <c r="R52" s="231">
        <v>0.89521491994151647</v>
      </c>
      <c r="S52" s="231">
        <v>0.89420925051445876</v>
      </c>
      <c r="T52" s="231">
        <v>0.88469412616657617</v>
      </c>
      <c r="U52" s="231">
        <v>0.76022051111526145</v>
      </c>
      <c r="V52" s="231">
        <v>0.76025797907350789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110.8978387760597</v>
      </c>
      <c r="C53" s="231">
        <v>101.7011757981479</v>
      </c>
      <c r="D53" s="231">
        <v>105.00233138942831</v>
      </c>
      <c r="E53" s="231">
        <v>86.456303199978066</v>
      </c>
      <c r="F53" s="231">
        <v>83.788665508861655</v>
      </c>
      <c r="G53" s="231">
        <v>90.007036536061051</v>
      </c>
      <c r="H53" s="231">
        <v>67.376823929721041</v>
      </c>
      <c r="I53" s="231">
        <v>89.39098221782524</v>
      </c>
      <c r="J53" s="231">
        <v>99.882497670149718</v>
      </c>
      <c r="K53" s="231">
        <v>87.865692363259598</v>
      </c>
      <c r="L53" s="231">
        <v>104.5315660767255</v>
      </c>
      <c r="M53" s="231">
        <v>87.501887567244523</v>
      </c>
      <c r="N53" s="231">
        <v>94.944337708378825</v>
      </c>
      <c r="O53" s="231">
        <v>95.077580523333083</v>
      </c>
      <c r="P53" s="231">
        <v>91.619107810484536</v>
      </c>
      <c r="Q53" s="231">
        <v>91.072802043719662</v>
      </c>
      <c r="R53" s="231">
        <v>90.220017055601488</v>
      </c>
      <c r="S53" s="231">
        <v>110.4482552024573</v>
      </c>
      <c r="T53" s="231">
        <v>91.160182710676423</v>
      </c>
      <c r="U53" s="231">
        <v>87.188918644945517</v>
      </c>
      <c r="V53" s="231">
        <v>100.3475096277315</v>
      </c>
      <c r="W53" s="231">
        <v>98.718052415297308</v>
      </c>
      <c r="DA53" s="73" t="s">
        <v>1307</v>
      </c>
    </row>
    <row r="54" spans="1:105" ht="12" customHeight="1" x14ac:dyDescent="0.25">
      <c r="A54" s="64" t="s">
        <v>36</v>
      </c>
      <c r="B54" s="231">
        <v>2.8048169654017521</v>
      </c>
      <c r="C54" s="231">
        <v>2.4588012988568728</v>
      </c>
      <c r="D54" s="231">
        <v>2.3512961567504109</v>
      </c>
      <c r="E54" s="231">
        <v>0</v>
      </c>
      <c r="F54" s="231">
        <v>0</v>
      </c>
      <c r="G54" s="231">
        <v>2.4909361532421651E-3</v>
      </c>
      <c r="H54" s="231">
        <v>2.485688190096379E-3</v>
      </c>
      <c r="I54" s="231">
        <v>0.4356455005458858</v>
      </c>
      <c r="J54" s="231">
        <v>0</v>
      </c>
      <c r="K54" s="231">
        <v>0</v>
      </c>
      <c r="L54" s="231">
        <v>2.62177708458931</v>
      </c>
      <c r="M54" s="231">
        <v>4.668213198786022</v>
      </c>
      <c r="N54" s="231">
        <v>2.4808356078437148</v>
      </c>
      <c r="O54" s="231">
        <v>2.6732487092366761</v>
      </c>
      <c r="P54" s="231">
        <v>2.0332888347247362</v>
      </c>
      <c r="Q54" s="231">
        <v>1.9030429132316731</v>
      </c>
      <c r="R54" s="231">
        <v>1.4102733809955601</v>
      </c>
      <c r="S54" s="231">
        <v>0.90611584763420572</v>
      </c>
      <c r="T54" s="231">
        <v>1.530299664736634</v>
      </c>
      <c r="U54" s="231">
        <v>1.2203324066735759</v>
      </c>
      <c r="V54" s="231">
        <v>1.134811874721422</v>
      </c>
      <c r="W54" s="231">
        <v>1.2042618773423821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7.8124336262989272E-2</v>
      </c>
      <c r="F55" s="231">
        <v>0.1024552949623202</v>
      </c>
      <c r="G55" s="231">
        <v>6.0777908599072963E-2</v>
      </c>
      <c r="H55" s="231">
        <v>5.8015719759653757E-2</v>
      </c>
      <c r="I55" s="231">
        <v>2.4061252133089019</v>
      </c>
      <c r="J55" s="231">
        <v>8.4801790228170013</v>
      </c>
      <c r="K55" s="231">
        <v>6.8067202261352069</v>
      </c>
      <c r="L55" s="231">
        <v>12.612763384477431</v>
      </c>
      <c r="M55" s="231">
        <v>12.62685234260907</v>
      </c>
      <c r="N55" s="231">
        <v>15.412524968333109</v>
      </c>
      <c r="O55" s="231">
        <v>15.57306595791505</v>
      </c>
      <c r="P55" s="231">
        <v>15.90573257443258</v>
      </c>
      <c r="Q55" s="231">
        <v>17.940878407711811</v>
      </c>
      <c r="R55" s="231">
        <v>27.593506475236449</v>
      </c>
      <c r="S55" s="231">
        <v>22.94586052076987</v>
      </c>
      <c r="T55" s="231">
        <v>17.003473249618452</v>
      </c>
      <c r="U55" s="231">
        <v>16.959742815031071</v>
      </c>
      <c r="V55" s="231">
        <v>17.327060620934152</v>
      </c>
      <c r="W55" s="231">
        <v>18.487453815138579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8403.7347465999992</v>
      </c>
      <c r="C59" s="281">
        <v>7758.9848153100002</v>
      </c>
      <c r="D59" s="281">
        <v>8371.1302775999993</v>
      </c>
      <c r="E59" s="281">
        <v>8432.4205720999998</v>
      </c>
      <c r="F59" s="281">
        <v>7942.8319610999997</v>
      </c>
      <c r="G59" s="281">
        <v>8707.5394144900001</v>
      </c>
      <c r="H59" s="281">
        <v>8275.5042606000006</v>
      </c>
      <c r="I59" s="281">
        <v>8576.8932335000009</v>
      </c>
      <c r="J59" s="281">
        <v>8194.1030011000003</v>
      </c>
      <c r="K59" s="281">
        <v>7271.8592396000004</v>
      </c>
      <c r="L59" s="281">
        <v>8259.1768384999996</v>
      </c>
      <c r="M59" s="281">
        <v>8035.1088442999999</v>
      </c>
      <c r="N59" s="281">
        <v>8185.8987039000003</v>
      </c>
      <c r="O59" s="281">
        <v>8107.3504346999998</v>
      </c>
      <c r="P59" s="281">
        <v>6236.5878647</v>
      </c>
      <c r="Q59" s="281">
        <v>5564.1312490999999</v>
      </c>
      <c r="R59" s="281">
        <v>5640.6372414099997</v>
      </c>
      <c r="S59" s="281">
        <v>5613.3658539300004</v>
      </c>
      <c r="T59" s="281">
        <v>5535.6644376499999</v>
      </c>
      <c r="U59" s="281">
        <v>5403.3282347300001</v>
      </c>
      <c r="V59" s="281">
        <v>5380.5898900000002</v>
      </c>
      <c r="W59" s="281">
        <v>5337.25784294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4390.7460992264687</v>
      </c>
      <c r="C61" s="225">
        <f t="shared" si="2"/>
        <v>4542.5543421380071</v>
      </c>
      <c r="D61" s="225">
        <f t="shared" si="2"/>
        <v>4733.6060723658757</v>
      </c>
      <c r="E61" s="225">
        <f t="shared" si="2"/>
        <v>5230.9263028368778</v>
      </c>
      <c r="F61" s="225">
        <f t="shared" si="2"/>
        <v>4813.2269533686376</v>
      </c>
      <c r="G61" s="225">
        <f t="shared" si="2"/>
        <v>4965.4595995321979</v>
      </c>
      <c r="H61" s="225">
        <f t="shared" si="2"/>
        <v>4448.1843862976139</v>
      </c>
      <c r="I61" s="225">
        <f t="shared" si="2"/>
        <v>5669.8084180496535</v>
      </c>
      <c r="J61" s="225">
        <f t="shared" si="2"/>
        <v>5249.5947887451794</v>
      </c>
      <c r="K61" s="225">
        <f t="shared" si="2"/>
        <v>4809.6471366914047</v>
      </c>
      <c r="L61" s="225">
        <f t="shared" si="2"/>
        <v>5319.0234801074321</v>
      </c>
      <c r="M61" s="225">
        <f t="shared" si="2"/>
        <v>5640.3471368836081</v>
      </c>
      <c r="N61" s="225">
        <f t="shared" si="2"/>
        <v>5662.8138287951069</v>
      </c>
      <c r="O61" s="225">
        <f t="shared" si="2"/>
        <v>4941.5009377031502</v>
      </c>
      <c r="P61" s="225">
        <f t="shared" si="2"/>
        <v>4258.6753394421212</v>
      </c>
      <c r="Q61" s="225">
        <f t="shared" si="2"/>
        <v>4320.7780090678207</v>
      </c>
      <c r="R61" s="225">
        <f t="shared" si="2"/>
        <v>4675.5937971990907</v>
      </c>
      <c r="S61" s="225">
        <f t="shared" si="2"/>
        <v>4614.3134603596245</v>
      </c>
      <c r="T61" s="225">
        <f t="shared" si="2"/>
        <v>4692.5370937654043</v>
      </c>
      <c r="U61" s="225">
        <f t="shared" si="2"/>
        <v>4060.8080816740048</v>
      </c>
      <c r="V61" s="225">
        <f t="shared" si="2"/>
        <v>4542.0711284825029</v>
      </c>
      <c r="W61" s="225">
        <f t="shared" si="2"/>
        <v>4364.9106571204493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127.8938222877121</v>
      </c>
      <c r="C66" s="262">
        <v>121.4605490487024</v>
      </c>
      <c r="D66" s="262">
        <v>129.19844895887931</v>
      </c>
      <c r="E66" s="262">
        <v>147.28595230553771</v>
      </c>
      <c r="F66" s="262">
        <v>135.7139542541174</v>
      </c>
      <c r="G66" s="262">
        <v>148.29735226678409</v>
      </c>
      <c r="H66" s="262">
        <v>137.7665889934413</v>
      </c>
      <c r="I66" s="262">
        <v>195.47048733075511</v>
      </c>
      <c r="J66" s="262">
        <v>181.57627799357161</v>
      </c>
      <c r="K66" s="262">
        <v>174.9989625144031</v>
      </c>
      <c r="L66" s="262">
        <v>176.6187802847584</v>
      </c>
      <c r="M66" s="262">
        <v>188.5497683696839</v>
      </c>
      <c r="N66" s="262">
        <v>196.37539250028701</v>
      </c>
      <c r="O66" s="262">
        <v>168.77002425197759</v>
      </c>
      <c r="P66" s="262">
        <v>139.9887888732876</v>
      </c>
      <c r="Q66" s="262">
        <v>134.94144467001621</v>
      </c>
      <c r="R66" s="262">
        <v>154.02191463432331</v>
      </c>
      <c r="S66" s="262">
        <v>159.38306307591719</v>
      </c>
      <c r="T66" s="262">
        <v>171.28152576733231</v>
      </c>
      <c r="U66" s="262">
        <v>143.93126788750649</v>
      </c>
      <c r="V66" s="262">
        <v>167.80576617056801</v>
      </c>
      <c r="W66" s="262">
        <v>167.04601709414689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2.8265251127605699</v>
      </c>
      <c r="F67" s="228">
        <v>2.5301190494425052</v>
      </c>
      <c r="G67" s="228">
        <v>3.1180001299158491</v>
      </c>
      <c r="H67" s="228">
        <v>3.0734828401748051</v>
      </c>
      <c r="I67" s="228">
        <v>4.0035344605103109</v>
      </c>
      <c r="J67" s="228">
        <v>3.608679440431886</v>
      </c>
      <c r="K67" s="228">
        <v>2.4761797147091151</v>
      </c>
      <c r="L67" s="228">
        <v>3.1553571766167292</v>
      </c>
      <c r="M67" s="228">
        <v>3.5704876519391342</v>
      </c>
      <c r="N67" s="228">
        <v>3.297668863608429</v>
      </c>
      <c r="O67" s="228">
        <v>2.276921386457305</v>
      </c>
      <c r="P67" s="228">
        <v>1.537934028376047</v>
      </c>
      <c r="Q67" s="228">
        <v>0.75676451023931213</v>
      </c>
      <c r="R67" s="228">
        <v>1.8829382333864979</v>
      </c>
      <c r="S67" s="228">
        <v>1.671895189094267</v>
      </c>
      <c r="T67" s="228">
        <v>2.2602150775260159</v>
      </c>
      <c r="U67" s="228">
        <v>1.513003046664555</v>
      </c>
      <c r="V67" s="228">
        <v>3.3869028302032218</v>
      </c>
      <c r="W67" s="228">
        <v>4.0132031486216713</v>
      </c>
      <c r="DA67" s="69" t="s">
        <v>1319</v>
      </c>
    </row>
    <row r="68" spans="1:105" ht="12" customHeight="1" x14ac:dyDescent="0.25">
      <c r="A68" s="37" t="s">
        <v>162</v>
      </c>
      <c r="B68" s="228">
        <v>127.8938222877121</v>
      </c>
      <c r="C68" s="228">
        <v>121.4605490487024</v>
      </c>
      <c r="D68" s="228">
        <v>129.19844895887931</v>
      </c>
      <c r="E68" s="228">
        <v>144.4594271927771</v>
      </c>
      <c r="F68" s="228">
        <v>133.18383520467489</v>
      </c>
      <c r="G68" s="228">
        <v>145.1793521368682</v>
      </c>
      <c r="H68" s="228">
        <v>134.69310615326651</v>
      </c>
      <c r="I68" s="228">
        <v>191.4669528702448</v>
      </c>
      <c r="J68" s="228">
        <v>177.96759855313971</v>
      </c>
      <c r="K68" s="228">
        <v>172.522782799694</v>
      </c>
      <c r="L68" s="228">
        <v>173.46342310814171</v>
      </c>
      <c r="M68" s="228">
        <v>184.97928071774481</v>
      </c>
      <c r="N68" s="228">
        <v>193.07772363667851</v>
      </c>
      <c r="O68" s="228">
        <v>166.49310286552031</v>
      </c>
      <c r="P68" s="228">
        <v>138.45085484491159</v>
      </c>
      <c r="Q68" s="228">
        <v>134.18468015977689</v>
      </c>
      <c r="R68" s="228">
        <v>152.1389764009368</v>
      </c>
      <c r="S68" s="228">
        <v>157.71116788682301</v>
      </c>
      <c r="T68" s="228">
        <v>169.02131068980631</v>
      </c>
      <c r="U68" s="228">
        <v>142.418264840842</v>
      </c>
      <c r="V68" s="228">
        <v>164.41886334036479</v>
      </c>
      <c r="W68" s="228">
        <v>163.03281394552531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2657.1721160144211</v>
      </c>
      <c r="C72" s="263">
        <f t="shared" si="3"/>
        <v>2762.7476005500871</v>
      </c>
      <c r="D72" s="263">
        <f t="shared" si="3"/>
        <v>2876.0865591079751</v>
      </c>
      <c r="E72" s="263">
        <f t="shared" si="3"/>
        <v>3042.0202440778312</v>
      </c>
      <c r="F72" s="263">
        <f t="shared" si="3"/>
        <v>2797.6515989888171</v>
      </c>
      <c r="G72" s="263">
        <f t="shared" si="3"/>
        <v>2842.4174832167269</v>
      </c>
      <c r="H72" s="263">
        <f t="shared" si="3"/>
        <v>2340.9758173765272</v>
      </c>
      <c r="I72" s="263">
        <f t="shared" si="3"/>
        <v>3023.3895953577839</v>
      </c>
      <c r="J72" s="263">
        <f t="shared" si="3"/>
        <v>2859.793145384403</v>
      </c>
      <c r="K72" s="263">
        <f t="shared" si="3"/>
        <v>2552.50405601274</v>
      </c>
      <c r="L72" s="263">
        <f t="shared" si="3"/>
        <v>2963.5624776801678</v>
      </c>
      <c r="M72" s="263">
        <f t="shared" si="3"/>
        <v>3082.902746888567</v>
      </c>
      <c r="N72" s="263">
        <f t="shared" si="3"/>
        <v>3066.7396987519892</v>
      </c>
      <c r="O72" s="263">
        <f t="shared" si="3"/>
        <v>2669.0475920366039</v>
      </c>
      <c r="P72" s="263">
        <f t="shared" si="3"/>
        <v>2317.5685575806529</v>
      </c>
      <c r="Q72" s="263">
        <f t="shared" si="3"/>
        <v>2363.7742721757559</v>
      </c>
      <c r="R72" s="263">
        <f t="shared" si="3"/>
        <v>2571.9528314700492</v>
      </c>
      <c r="S72" s="263">
        <f t="shared" si="3"/>
        <v>2528.6341948612471</v>
      </c>
      <c r="T72" s="263">
        <f t="shared" si="3"/>
        <v>2479.0123020051929</v>
      </c>
      <c r="U72" s="263">
        <f t="shared" si="3"/>
        <v>2158.3610359500299</v>
      </c>
      <c r="V72" s="263">
        <f t="shared" si="3"/>
        <v>2436.5667222432362</v>
      </c>
      <c r="W72" s="263">
        <f t="shared" si="3"/>
        <v>2327.465768588409</v>
      </c>
      <c r="DA72" s="70"/>
    </row>
    <row r="73" spans="1:105" ht="12" customHeight="1" x14ac:dyDescent="0.25">
      <c r="A73" s="60" t="s">
        <v>1054</v>
      </c>
      <c r="B73" s="264">
        <v>2657.1721160144211</v>
      </c>
      <c r="C73" s="264">
        <v>2762.7476005500871</v>
      </c>
      <c r="D73" s="264">
        <v>2876.0865591079751</v>
      </c>
      <c r="E73" s="264">
        <v>3042.0202440778312</v>
      </c>
      <c r="F73" s="264">
        <v>2797.6515989888171</v>
      </c>
      <c r="G73" s="264">
        <v>2842.4174832167269</v>
      </c>
      <c r="H73" s="264">
        <v>2340.9758173765272</v>
      </c>
      <c r="I73" s="264">
        <v>3023.3895953577839</v>
      </c>
      <c r="J73" s="264">
        <v>2859.793145384403</v>
      </c>
      <c r="K73" s="264">
        <v>2552.50405601274</v>
      </c>
      <c r="L73" s="264">
        <v>2963.5624776801678</v>
      </c>
      <c r="M73" s="264">
        <v>3082.902746888567</v>
      </c>
      <c r="N73" s="264">
        <v>3066.7396987519892</v>
      </c>
      <c r="O73" s="264">
        <v>2669.0475920366039</v>
      </c>
      <c r="P73" s="264">
        <v>2317.5685575806529</v>
      </c>
      <c r="Q73" s="264">
        <v>2363.7742721757559</v>
      </c>
      <c r="R73" s="264">
        <v>2571.9528314700492</v>
      </c>
      <c r="S73" s="264">
        <v>2528.6341948612471</v>
      </c>
      <c r="T73" s="264">
        <v>2479.0123020051929</v>
      </c>
      <c r="U73" s="264">
        <v>2158.3610359500299</v>
      </c>
      <c r="V73" s="264">
        <v>2436.5667222432362</v>
      </c>
      <c r="W73" s="264">
        <v>2327.465768588409</v>
      </c>
      <c r="DA73" s="72" t="s">
        <v>1324</v>
      </c>
    </row>
    <row r="74" spans="1:105" ht="12" customHeight="1" x14ac:dyDescent="0.25">
      <c r="A74" s="64" t="s">
        <v>30</v>
      </c>
      <c r="B74" s="231">
        <v>261.91723571217977</v>
      </c>
      <c r="C74" s="231">
        <v>443.8103182855246</v>
      </c>
      <c r="D74" s="231">
        <v>427.37423378158178</v>
      </c>
      <c r="E74" s="231">
        <v>356.67629132189171</v>
      </c>
      <c r="F74" s="231">
        <v>201.37315153767821</v>
      </c>
      <c r="G74" s="231">
        <v>113.3893015770833</v>
      </c>
      <c r="H74" s="231">
        <v>131.76968670331081</v>
      </c>
      <c r="I74" s="231">
        <v>223.44995945627039</v>
      </c>
      <c r="J74" s="231">
        <v>220.45937838642189</v>
      </c>
      <c r="K74" s="231">
        <v>169.24808432653359</v>
      </c>
      <c r="L74" s="231">
        <v>316.34795446787399</v>
      </c>
      <c r="M74" s="231">
        <v>254.16624246813529</v>
      </c>
      <c r="N74" s="231">
        <v>243.93670621585559</v>
      </c>
      <c r="O74" s="231">
        <v>242.3518809931584</v>
      </c>
      <c r="P74" s="231">
        <v>256.87496783697958</v>
      </c>
      <c r="Q74" s="231">
        <v>434.02226037578822</v>
      </c>
      <c r="R74" s="231">
        <v>425.56273186347028</v>
      </c>
      <c r="S74" s="231">
        <v>410.3419619031128</v>
      </c>
      <c r="T74" s="231">
        <v>216.22730293543779</v>
      </c>
      <c r="U74" s="231">
        <v>185.65537656962101</v>
      </c>
      <c r="V74" s="231">
        <v>278.31231725076901</v>
      </c>
      <c r="W74" s="231">
        <v>86.709826536660344</v>
      </c>
      <c r="DA74" s="73" t="s">
        <v>1325</v>
      </c>
    </row>
    <row r="75" spans="1:105" ht="12" customHeight="1" x14ac:dyDescent="0.25">
      <c r="A75" s="64" t="s">
        <v>32</v>
      </c>
      <c r="B75" s="231">
        <v>59.964739660437097</v>
      </c>
      <c r="C75" s="231">
        <v>13.1355023397638</v>
      </c>
      <c r="D75" s="231">
        <v>1.7697014480392499</v>
      </c>
      <c r="E75" s="231">
        <v>343.94200696716081</v>
      </c>
      <c r="F75" s="231">
        <v>282.95880269914051</v>
      </c>
      <c r="G75" s="231">
        <v>277.77392725223052</v>
      </c>
      <c r="H75" s="231">
        <v>278.48303955349547</v>
      </c>
      <c r="I75" s="231">
        <v>280.81331023355818</v>
      </c>
      <c r="J75" s="231">
        <v>254.38917950030111</v>
      </c>
      <c r="K75" s="231">
        <v>189.03341804770551</v>
      </c>
      <c r="L75" s="231">
        <v>200.00835494735739</v>
      </c>
      <c r="M75" s="231">
        <v>215.25277072589921</v>
      </c>
      <c r="N75" s="231">
        <v>198.4356960763771</v>
      </c>
      <c r="O75" s="231">
        <v>175.17821469192111</v>
      </c>
      <c r="P75" s="231">
        <v>149.13184385886879</v>
      </c>
      <c r="Q75" s="231">
        <v>157.82975315760601</v>
      </c>
      <c r="R75" s="231">
        <v>219.62034075387629</v>
      </c>
      <c r="S75" s="231">
        <v>145.32324322644371</v>
      </c>
      <c r="T75" s="231">
        <v>168.7151860051836</v>
      </c>
      <c r="U75" s="231">
        <v>177.34901321522619</v>
      </c>
      <c r="V75" s="231">
        <v>155.36587764178199</v>
      </c>
      <c r="W75" s="231">
        <v>160.7045168368148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6.7717625414642866</v>
      </c>
      <c r="J76" s="231">
        <v>0</v>
      </c>
      <c r="K76" s="231">
        <v>0</v>
      </c>
      <c r="L76" s="231">
        <v>0</v>
      </c>
      <c r="M76" s="231">
        <v>1.4023440263544711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32.148513329678202</v>
      </c>
      <c r="F77" s="231">
        <v>31.41935735398247</v>
      </c>
      <c r="G77" s="231">
        <v>37.758681834027961</v>
      </c>
      <c r="H77" s="231">
        <v>30.058430613782399</v>
      </c>
      <c r="I77" s="231">
        <v>37.850358137786642</v>
      </c>
      <c r="J77" s="231">
        <v>33.659116565396403</v>
      </c>
      <c r="K77" s="231">
        <v>21.541103963630661</v>
      </c>
      <c r="L77" s="231">
        <v>30.077969536450581</v>
      </c>
      <c r="M77" s="231">
        <v>32.422176135377782</v>
      </c>
      <c r="N77" s="231">
        <v>29.13709315308855</v>
      </c>
      <c r="O77" s="231">
        <v>19.666966860089161</v>
      </c>
      <c r="P77" s="231">
        <v>13.454445590579301</v>
      </c>
      <c r="Q77" s="231">
        <v>6.0653715670641173</v>
      </c>
      <c r="R77" s="231">
        <v>15.416121007818001</v>
      </c>
      <c r="S77" s="231">
        <v>14.78644259026224</v>
      </c>
      <c r="T77" s="231">
        <v>20.090579845185569</v>
      </c>
      <c r="U77" s="231">
        <v>13.78331807367875</v>
      </c>
      <c r="V77" s="231">
        <v>31.30563471571665</v>
      </c>
      <c r="W77" s="231">
        <v>38.020249425385607</v>
      </c>
      <c r="DA77" s="73" t="s">
        <v>1328</v>
      </c>
    </row>
    <row r="78" spans="1:105" ht="12" customHeight="1" x14ac:dyDescent="0.25">
      <c r="A78" s="64" t="s">
        <v>70</v>
      </c>
      <c r="B78" s="231">
        <v>178.2335236088644</v>
      </c>
      <c r="C78" s="231">
        <v>251.52936187918749</v>
      </c>
      <c r="D78" s="231">
        <v>286.55198535525051</v>
      </c>
      <c r="E78" s="231">
        <v>664.70678082996551</v>
      </c>
      <c r="F78" s="231">
        <v>620.33795980406023</v>
      </c>
      <c r="G78" s="231">
        <v>645.76197077773736</v>
      </c>
      <c r="H78" s="231">
        <v>579.40012055764066</v>
      </c>
      <c r="I78" s="231">
        <v>606.78446025990911</v>
      </c>
      <c r="J78" s="231">
        <v>550.40172524825141</v>
      </c>
      <c r="K78" s="231">
        <v>555.58337845395238</v>
      </c>
      <c r="L78" s="231">
        <v>522.62922281003034</v>
      </c>
      <c r="M78" s="231">
        <v>567.93267029376648</v>
      </c>
      <c r="N78" s="231">
        <v>561.58111779763772</v>
      </c>
      <c r="O78" s="231">
        <v>513.15973431740326</v>
      </c>
      <c r="P78" s="231">
        <v>445.05404728773141</v>
      </c>
      <c r="Q78" s="231">
        <v>444.79230823520919</v>
      </c>
      <c r="R78" s="231">
        <v>252.95713765835791</v>
      </c>
      <c r="S78" s="231">
        <v>250.85410416771899</v>
      </c>
      <c r="T78" s="231">
        <v>251.5517155174295</v>
      </c>
      <c r="U78" s="231">
        <v>202.314460973053</v>
      </c>
      <c r="V78" s="231">
        <v>160.71928400376311</v>
      </c>
      <c r="W78" s="231">
        <v>189.39647734703459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6.3351611174290277</v>
      </c>
      <c r="D79" s="231">
        <v>20.11850132896409</v>
      </c>
      <c r="E79" s="231">
        <v>0</v>
      </c>
      <c r="F79" s="231">
        <v>5.6452642508804223</v>
      </c>
      <c r="G79" s="231">
        <v>8.3897730305158227</v>
      </c>
      <c r="H79" s="231">
        <v>2.793243102418876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6.1694633453416259</v>
      </c>
      <c r="O79" s="231">
        <v>4.6191566101141408</v>
      </c>
      <c r="P79" s="231">
        <v>4.6740122623582749</v>
      </c>
      <c r="Q79" s="231">
        <v>11.25572374105186</v>
      </c>
      <c r="R79" s="231">
        <v>12.35958627619217</v>
      </c>
      <c r="S79" s="231">
        <v>11.292689833235711</v>
      </c>
      <c r="T79" s="231">
        <v>14.58049021129222</v>
      </c>
      <c r="U79" s="231">
        <v>11.31248346822424</v>
      </c>
      <c r="V79" s="231">
        <v>11.5139888879484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2103.8463471818732</v>
      </c>
      <c r="C80" s="231">
        <v>1999.593632748783</v>
      </c>
      <c r="D80" s="231">
        <v>2093.3951590648271</v>
      </c>
      <c r="E80" s="231">
        <v>1643.061934860676</v>
      </c>
      <c r="F80" s="231">
        <v>1653.894710208056</v>
      </c>
      <c r="G80" s="231">
        <v>1758.107998011616</v>
      </c>
      <c r="H80" s="231">
        <v>1317.288430096625</v>
      </c>
      <c r="I80" s="231">
        <v>1810.1736875684919</v>
      </c>
      <c r="J80" s="231">
        <v>1659.9513044713369</v>
      </c>
      <c r="K80" s="231">
        <v>1500.8325842858501</v>
      </c>
      <c r="L80" s="231">
        <v>1653.5140917166809</v>
      </c>
      <c r="M80" s="231">
        <v>1679.7231654250379</v>
      </c>
      <c r="N80" s="231">
        <v>1705.9698387158001</v>
      </c>
      <c r="O80" s="231">
        <v>1438.088445198503</v>
      </c>
      <c r="P80" s="231">
        <v>1211.2219764374549</v>
      </c>
      <c r="Q80" s="231">
        <v>1075.47319247216</v>
      </c>
      <c r="R80" s="231">
        <v>1245.6026589805761</v>
      </c>
      <c r="S80" s="231">
        <v>1394.8165800184211</v>
      </c>
      <c r="T80" s="231">
        <v>1502.3951356294699</v>
      </c>
      <c r="U80" s="231">
        <v>1297.417244552287</v>
      </c>
      <c r="V80" s="231">
        <v>1519.747431253571</v>
      </c>
      <c r="W80" s="231">
        <v>1544.5388686242411</v>
      </c>
      <c r="DA80" s="73" t="s">
        <v>1331</v>
      </c>
    </row>
    <row r="81" spans="1:105" ht="12" customHeight="1" x14ac:dyDescent="0.25">
      <c r="A81" s="64" t="s">
        <v>36</v>
      </c>
      <c r="B81" s="231">
        <v>53.210269851066663</v>
      </c>
      <c r="C81" s="231">
        <v>48.34362417939888</v>
      </c>
      <c r="D81" s="231">
        <v>46.876978129312413</v>
      </c>
      <c r="E81" s="231">
        <v>0</v>
      </c>
      <c r="F81" s="231">
        <v>0</v>
      </c>
      <c r="G81" s="231">
        <v>4.8655471195263388E-2</v>
      </c>
      <c r="H81" s="231">
        <v>4.8597842739770372E-2</v>
      </c>
      <c r="I81" s="231">
        <v>8.8218520775859197</v>
      </c>
      <c r="J81" s="231">
        <v>0</v>
      </c>
      <c r="K81" s="231">
        <v>0</v>
      </c>
      <c r="L81" s="231">
        <v>41.472117154796408</v>
      </c>
      <c r="M81" s="231">
        <v>89.612990863972087</v>
      </c>
      <c r="N81" s="231">
        <v>44.575914940739679</v>
      </c>
      <c r="O81" s="231">
        <v>40.43401250573077</v>
      </c>
      <c r="P81" s="231">
        <v>26.880463911062851</v>
      </c>
      <c r="Q81" s="231">
        <v>22.472918273913191</v>
      </c>
      <c r="R81" s="231">
        <v>19.470626703329039</v>
      </c>
      <c r="S81" s="231">
        <v>11.44305453608937</v>
      </c>
      <c r="T81" s="231">
        <v>25.220602942982708</v>
      </c>
      <c r="U81" s="231">
        <v>18.159191937587799</v>
      </c>
      <c r="V81" s="231">
        <v>17.186549401793251</v>
      </c>
      <c r="W81" s="231">
        <v>18.841835227185641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1.484716768458888</v>
      </c>
      <c r="F82" s="231">
        <v>2.022353135019987</v>
      </c>
      <c r="G82" s="231">
        <v>1.1871752623211671</v>
      </c>
      <c r="H82" s="231">
        <v>1.134268906513541</v>
      </c>
      <c r="I82" s="231">
        <v>48.724205082717809</v>
      </c>
      <c r="J82" s="231">
        <v>140.9324412126953</v>
      </c>
      <c r="K82" s="231">
        <v>116.265486935068</v>
      </c>
      <c r="L82" s="231">
        <v>199.51276704697889</v>
      </c>
      <c r="M82" s="231">
        <v>242.39038695002361</v>
      </c>
      <c r="N82" s="231">
        <v>276.93386850714847</v>
      </c>
      <c r="O82" s="231">
        <v>235.5491808596843</v>
      </c>
      <c r="P82" s="231">
        <v>210.27680039561781</v>
      </c>
      <c r="Q82" s="231">
        <v>211.86274435296389</v>
      </c>
      <c r="R82" s="231">
        <v>380.96362822642902</v>
      </c>
      <c r="S82" s="231">
        <v>289.77611858596271</v>
      </c>
      <c r="T82" s="231">
        <v>280.23128891821199</v>
      </c>
      <c r="U82" s="231">
        <v>252.36994716035139</v>
      </c>
      <c r="V82" s="231">
        <v>262.41563908789237</v>
      </c>
      <c r="W82" s="231">
        <v>289.25399459108701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1410.2110270528581</v>
      </c>
      <c r="C85" s="263">
        <v>1467.462092541351</v>
      </c>
      <c r="D85" s="263">
        <v>1526.6508428173549</v>
      </c>
      <c r="E85" s="263">
        <v>1818.6815105017749</v>
      </c>
      <c r="F85" s="263">
        <v>1674.5463928119509</v>
      </c>
      <c r="G85" s="263">
        <v>1755.2904662606541</v>
      </c>
      <c r="H85" s="263">
        <v>1772.344963102415</v>
      </c>
      <c r="I85" s="263">
        <v>2177.3192831029719</v>
      </c>
      <c r="J85" s="263">
        <v>1951.657174433682</v>
      </c>
      <c r="K85" s="263">
        <v>1839.462859570722</v>
      </c>
      <c r="L85" s="263">
        <v>1926.1111646595309</v>
      </c>
      <c r="M85" s="263">
        <v>2101.1085553324929</v>
      </c>
      <c r="N85" s="263">
        <v>2123.558445001509</v>
      </c>
      <c r="O85" s="263">
        <v>1865.21570569713</v>
      </c>
      <c r="P85" s="263">
        <v>1600.866955069406</v>
      </c>
      <c r="Q85" s="263">
        <v>1625.7496601639909</v>
      </c>
      <c r="R85" s="263">
        <v>1728.9276047551291</v>
      </c>
      <c r="S85" s="263">
        <v>1700.657813342056</v>
      </c>
      <c r="T85" s="263">
        <v>1804.7502162211931</v>
      </c>
      <c r="U85" s="263">
        <v>1557.051192502923</v>
      </c>
      <c r="V85" s="263">
        <v>1705.342917950715</v>
      </c>
      <c r="W85" s="263">
        <v>1641.648762271124</v>
      </c>
      <c r="DA85" s="70" t="s">
        <v>1336</v>
      </c>
    </row>
    <row r="86" spans="1:105" ht="12" customHeight="1" x14ac:dyDescent="0.25">
      <c r="A86" s="60" t="s">
        <v>1014</v>
      </c>
      <c r="B86" s="264">
        <v>1410.2110270528581</v>
      </c>
      <c r="C86" s="264">
        <v>1467.462092541351</v>
      </c>
      <c r="D86" s="264">
        <v>1526.6508428173549</v>
      </c>
      <c r="E86" s="264">
        <v>1818.6815105017749</v>
      </c>
      <c r="F86" s="264">
        <v>1674.5463928119509</v>
      </c>
      <c r="G86" s="264">
        <v>1755.2904662606541</v>
      </c>
      <c r="H86" s="264">
        <v>1772.344963102415</v>
      </c>
      <c r="I86" s="264">
        <v>2177.3192831029719</v>
      </c>
      <c r="J86" s="264">
        <v>1951.657174433682</v>
      </c>
      <c r="K86" s="264">
        <v>1839.462859570722</v>
      </c>
      <c r="L86" s="264">
        <v>1926.1111646595309</v>
      </c>
      <c r="M86" s="264">
        <v>2101.1085553324929</v>
      </c>
      <c r="N86" s="264">
        <v>2123.558445001509</v>
      </c>
      <c r="O86" s="264">
        <v>1865.21570569713</v>
      </c>
      <c r="P86" s="264">
        <v>1600.866955069406</v>
      </c>
      <c r="Q86" s="264">
        <v>1625.7496601639909</v>
      </c>
      <c r="R86" s="264">
        <v>1728.9276047551291</v>
      </c>
      <c r="S86" s="264">
        <v>1700.657813342056</v>
      </c>
      <c r="T86" s="264">
        <v>1804.7502162211931</v>
      </c>
      <c r="U86" s="264">
        <v>1557.051192502923</v>
      </c>
      <c r="V86" s="264">
        <v>1705.342917950715</v>
      </c>
      <c r="W86" s="264">
        <v>1641.648762271124</v>
      </c>
      <c r="DA86" s="72" t="s">
        <v>1337</v>
      </c>
    </row>
    <row r="87" spans="1:105" ht="12" customHeight="1" x14ac:dyDescent="0.25">
      <c r="A87" s="59" t="s">
        <v>30</v>
      </c>
      <c r="B87" s="232">
        <v>145.18828383584679</v>
      </c>
      <c r="C87" s="232">
        <v>241.66639495009429</v>
      </c>
      <c r="D87" s="232">
        <v>232.41059583246809</v>
      </c>
      <c r="E87" s="232">
        <v>240.55556440673649</v>
      </c>
      <c r="F87" s="232">
        <v>134.50550371577901</v>
      </c>
      <c r="G87" s="232">
        <v>77.898145436824137</v>
      </c>
      <c r="H87" s="232">
        <v>113.4512749650689</v>
      </c>
      <c r="I87" s="232">
        <v>181.197924874629</v>
      </c>
      <c r="J87" s="232">
        <v>174.58555442486511</v>
      </c>
      <c r="K87" s="232">
        <v>138.53900478532711</v>
      </c>
      <c r="L87" s="232">
        <v>241.54790984948431</v>
      </c>
      <c r="M87" s="232">
        <v>210.60934393392881</v>
      </c>
      <c r="N87" s="232">
        <v>203.8923108700566</v>
      </c>
      <c r="O87" s="232">
        <v>204.2403962756388</v>
      </c>
      <c r="P87" s="232">
        <v>213.44414360340789</v>
      </c>
      <c r="Q87" s="232">
        <v>359.94103845750561</v>
      </c>
      <c r="R87" s="232">
        <v>379.351633368872</v>
      </c>
      <c r="S87" s="232">
        <v>336.99612264057703</v>
      </c>
      <c r="T87" s="232">
        <v>196.07254506066499</v>
      </c>
      <c r="U87" s="232">
        <v>170.12709581900521</v>
      </c>
      <c r="V87" s="232">
        <v>238.4913300518748</v>
      </c>
      <c r="W87" s="232">
        <v>76.585639206967983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5.4912935461830088</v>
      </c>
      <c r="J88" s="297">
        <v>0</v>
      </c>
      <c r="K88" s="297">
        <v>0</v>
      </c>
      <c r="L88" s="297">
        <v>0</v>
      </c>
      <c r="M88" s="297">
        <v>1.162021960478117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21.682135754515102</v>
      </c>
      <c r="F89" s="297">
        <v>20.98629561614003</v>
      </c>
      <c r="G89" s="297">
        <v>25.94011293922938</v>
      </c>
      <c r="H89" s="297">
        <v>25.87975551813307</v>
      </c>
      <c r="I89" s="297">
        <v>30.693253948299191</v>
      </c>
      <c r="J89" s="297">
        <v>26.65523041038756</v>
      </c>
      <c r="K89" s="297">
        <v>17.632596061418461</v>
      </c>
      <c r="L89" s="297">
        <v>22.966074448835759</v>
      </c>
      <c r="M89" s="297">
        <v>26.865933014838781</v>
      </c>
      <c r="N89" s="297">
        <v>24.353978321583071</v>
      </c>
      <c r="O89" s="297">
        <v>16.574202306925191</v>
      </c>
      <c r="P89" s="297">
        <v>11.179651489289361</v>
      </c>
      <c r="Q89" s="297">
        <v>5.0301017707926627</v>
      </c>
      <c r="R89" s="297">
        <v>13.742111906557049</v>
      </c>
      <c r="S89" s="297">
        <v>12.143466384611211</v>
      </c>
      <c r="T89" s="297">
        <v>18.21791729588481</v>
      </c>
      <c r="U89" s="297">
        <v>12.63047652027047</v>
      </c>
      <c r="V89" s="297">
        <v>26.826417656327362</v>
      </c>
      <c r="W89" s="297">
        <v>33.581027910607382</v>
      </c>
      <c r="DA89" s="122" t="s">
        <v>1340</v>
      </c>
    </row>
    <row r="90" spans="1:105" ht="12" customHeight="1" x14ac:dyDescent="0.25">
      <c r="A90" s="59" t="s">
        <v>70</v>
      </c>
      <c r="B90" s="297">
        <v>98.799986737885206</v>
      </c>
      <c r="C90" s="297">
        <v>136.96435527741431</v>
      </c>
      <c r="D90" s="297">
        <v>155.8299784807021</v>
      </c>
      <c r="E90" s="297">
        <v>448.30261701704319</v>
      </c>
      <c r="F90" s="297">
        <v>414.34952534797969</v>
      </c>
      <c r="G90" s="297">
        <v>443.63673836563299</v>
      </c>
      <c r="H90" s="297">
        <v>498.85283965335123</v>
      </c>
      <c r="I90" s="297">
        <v>492.04790778574471</v>
      </c>
      <c r="J90" s="297">
        <v>435.87254514724037</v>
      </c>
      <c r="K90" s="297">
        <v>454.77600903169218</v>
      </c>
      <c r="L90" s="297">
        <v>399.05425217106381</v>
      </c>
      <c r="M90" s="297">
        <v>470.60508873128612</v>
      </c>
      <c r="N90" s="297">
        <v>469.39254704631787</v>
      </c>
      <c r="O90" s="297">
        <v>432.46186932894773</v>
      </c>
      <c r="P90" s="297">
        <v>369.80707299142722</v>
      </c>
      <c r="Q90" s="297">
        <v>368.87279741245078</v>
      </c>
      <c r="R90" s="297">
        <v>225.48897297190641</v>
      </c>
      <c r="S90" s="297">
        <v>206.0156364728719</v>
      </c>
      <c r="T90" s="297">
        <v>228.10433468064721</v>
      </c>
      <c r="U90" s="297">
        <v>185.39280856552909</v>
      </c>
      <c r="V90" s="297">
        <v>137.7235337108911</v>
      </c>
      <c r="W90" s="297">
        <v>167.28265826985651</v>
      </c>
      <c r="DA90" s="122" t="s">
        <v>1341</v>
      </c>
    </row>
    <row r="91" spans="1:105" ht="12" customHeight="1" x14ac:dyDescent="0.25">
      <c r="A91" s="59" t="s">
        <v>162</v>
      </c>
      <c r="B91" s="297">
        <v>1166.222756479126</v>
      </c>
      <c r="C91" s="297">
        <v>1088.831342313842</v>
      </c>
      <c r="D91" s="297">
        <v>1138.4102685041839</v>
      </c>
      <c r="E91" s="297">
        <v>1108.141193323481</v>
      </c>
      <c r="F91" s="297">
        <v>1104.705068132052</v>
      </c>
      <c r="G91" s="297">
        <v>1207.8154695189669</v>
      </c>
      <c r="H91" s="297">
        <v>1134.1610929658621</v>
      </c>
      <c r="I91" s="297">
        <v>1467.8889029481161</v>
      </c>
      <c r="J91" s="297">
        <v>1314.543844451189</v>
      </c>
      <c r="K91" s="297">
        <v>1228.515249692284</v>
      </c>
      <c r="L91" s="297">
        <v>1262.542928190147</v>
      </c>
      <c r="M91" s="297">
        <v>1391.866167691961</v>
      </c>
      <c r="N91" s="297">
        <v>1425.9196087635521</v>
      </c>
      <c r="O91" s="297">
        <v>1211.9392377856179</v>
      </c>
      <c r="P91" s="297">
        <v>1006.436086985281</v>
      </c>
      <c r="Q91" s="297">
        <v>891.90572252324182</v>
      </c>
      <c r="R91" s="297">
        <v>1110.344886507793</v>
      </c>
      <c r="S91" s="297">
        <v>1145.5025878439949</v>
      </c>
      <c r="T91" s="297">
        <v>1362.355419183996</v>
      </c>
      <c r="U91" s="297">
        <v>1188.900811598118</v>
      </c>
      <c r="V91" s="297">
        <v>1302.3016365316221</v>
      </c>
      <c r="W91" s="297">
        <v>1364.199436883692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195.4691338714774</v>
      </c>
      <c r="C93" s="263">
        <f t="shared" si="4"/>
        <v>190.88409999786649</v>
      </c>
      <c r="D93" s="263">
        <f t="shared" si="4"/>
        <v>201.67022148166578</v>
      </c>
      <c r="E93" s="263">
        <f t="shared" si="4"/>
        <v>222.93859595173356</v>
      </c>
      <c r="F93" s="263">
        <f t="shared" si="4"/>
        <v>205.31500731375263</v>
      </c>
      <c r="G93" s="263">
        <f t="shared" si="4"/>
        <v>219.45429778803316</v>
      </c>
      <c r="H93" s="263">
        <f t="shared" si="4"/>
        <v>197.09701682523058</v>
      </c>
      <c r="I93" s="263">
        <f t="shared" si="4"/>
        <v>273.62905225814183</v>
      </c>
      <c r="J93" s="263">
        <f t="shared" si="4"/>
        <v>256.56819093352294</v>
      </c>
      <c r="K93" s="263">
        <f t="shared" si="4"/>
        <v>242.6812585935391</v>
      </c>
      <c r="L93" s="263">
        <f t="shared" si="4"/>
        <v>252.73105748297468</v>
      </c>
      <c r="M93" s="263">
        <f t="shared" si="4"/>
        <v>267.78606629286423</v>
      </c>
      <c r="N93" s="263">
        <f t="shared" si="4"/>
        <v>276.14029254132117</v>
      </c>
      <c r="O93" s="263">
        <f t="shared" si="4"/>
        <v>238.46761571743934</v>
      </c>
      <c r="P93" s="263">
        <f t="shared" si="4"/>
        <v>200.25103791877541</v>
      </c>
      <c r="Q93" s="263">
        <f t="shared" si="4"/>
        <v>196.31263205805726</v>
      </c>
      <c r="R93" s="263">
        <f t="shared" si="4"/>
        <v>220.69144633958911</v>
      </c>
      <c r="S93" s="263">
        <f t="shared" si="4"/>
        <v>225.63838908040455</v>
      </c>
      <c r="T93" s="263">
        <f t="shared" si="4"/>
        <v>237.4930497716862</v>
      </c>
      <c r="U93" s="263">
        <f t="shared" si="4"/>
        <v>201.46458533354513</v>
      </c>
      <c r="V93" s="263">
        <f t="shared" si="4"/>
        <v>232.35572211798325</v>
      </c>
      <c r="W93" s="263">
        <f t="shared" si="4"/>
        <v>228.75010916676874</v>
      </c>
      <c r="DA93" s="70"/>
    </row>
    <row r="94" spans="1:105" ht="12" customHeight="1" x14ac:dyDescent="0.25">
      <c r="A94" s="60" t="s">
        <v>1024</v>
      </c>
      <c r="B94" s="264">
        <v>137.18677594101831</v>
      </c>
      <c r="C94" s="264">
        <v>130.2860515852949</v>
      </c>
      <c r="D94" s="264">
        <v>138.58619870923809</v>
      </c>
      <c r="E94" s="264">
        <v>156.21498718416191</v>
      </c>
      <c r="F94" s="264">
        <v>143.95137532533741</v>
      </c>
      <c r="G94" s="264">
        <v>157.10877182597579</v>
      </c>
      <c r="H94" s="264">
        <v>145.75010193304249</v>
      </c>
      <c r="I94" s="264">
        <v>207.31408775212711</v>
      </c>
      <c r="J94" s="264">
        <v>193.84154755884791</v>
      </c>
      <c r="K94" s="264">
        <v>186.69468771433611</v>
      </c>
      <c r="L94" s="264">
        <v>187.72833973185391</v>
      </c>
      <c r="M94" s="264">
        <v>200.1657415588906</v>
      </c>
      <c r="N94" s="264">
        <v>208.8744877690263</v>
      </c>
      <c r="O94" s="264">
        <v>179.92478134288839</v>
      </c>
      <c r="P94" s="264">
        <v>149.4175373761405</v>
      </c>
      <c r="Q94" s="264">
        <v>144.46565633245089</v>
      </c>
      <c r="R94" s="264">
        <v>164.27828642398899</v>
      </c>
      <c r="S94" s="264">
        <v>170.17537923926801</v>
      </c>
      <c r="T94" s="264">
        <v>183.11844549644931</v>
      </c>
      <c r="U94" s="264">
        <v>154.12313925925801</v>
      </c>
      <c r="V94" s="264">
        <v>178.91211830648851</v>
      </c>
      <c r="W94" s="264">
        <v>177.69952340372569</v>
      </c>
      <c r="DA94" s="72" t="s">
        <v>1344</v>
      </c>
    </row>
    <row r="95" spans="1:105" ht="12" customHeight="1" x14ac:dyDescent="0.25">
      <c r="A95" s="60" t="s">
        <v>1026</v>
      </c>
      <c r="B95" s="264">
        <v>58.282357930459078</v>
      </c>
      <c r="C95" s="264">
        <v>60.5980484125716</v>
      </c>
      <c r="D95" s="264">
        <v>63.08402277242768</v>
      </c>
      <c r="E95" s="264">
        <v>66.723608767571648</v>
      </c>
      <c r="F95" s="264">
        <v>61.363631988415221</v>
      </c>
      <c r="G95" s="264">
        <v>62.34552596205738</v>
      </c>
      <c r="H95" s="264">
        <v>51.346914892188082</v>
      </c>
      <c r="I95" s="264">
        <v>66.314964506014718</v>
      </c>
      <c r="J95" s="264">
        <v>62.726643374675042</v>
      </c>
      <c r="K95" s="264">
        <v>55.986570879202979</v>
      </c>
      <c r="L95" s="264">
        <v>65.002717751120784</v>
      </c>
      <c r="M95" s="264">
        <v>67.620324733973632</v>
      </c>
      <c r="N95" s="264">
        <v>67.265804772294885</v>
      </c>
      <c r="O95" s="264">
        <v>58.542834374550957</v>
      </c>
      <c r="P95" s="264">
        <v>50.833500542634923</v>
      </c>
      <c r="Q95" s="264">
        <v>51.846975725606377</v>
      </c>
      <c r="R95" s="264">
        <v>56.413159915600133</v>
      </c>
      <c r="S95" s="264">
        <v>55.463009841136547</v>
      </c>
      <c r="T95" s="264">
        <v>54.374604275236898</v>
      </c>
      <c r="U95" s="264">
        <v>47.34144607428712</v>
      </c>
      <c r="V95" s="264">
        <v>53.443603811494732</v>
      </c>
      <c r="W95" s="264">
        <v>51.050585763043053</v>
      </c>
      <c r="DA95" s="72" t="s">
        <v>1345</v>
      </c>
    </row>
    <row r="96" spans="1:105" ht="12" customHeight="1" x14ac:dyDescent="0.25">
      <c r="A96" s="64" t="s">
        <v>30</v>
      </c>
      <c r="B96" s="231">
        <v>5.7448872009203473</v>
      </c>
      <c r="C96" s="231">
        <v>9.7345262911856985</v>
      </c>
      <c r="D96" s="231">
        <v>9.3740175555036114</v>
      </c>
      <c r="E96" s="231">
        <v>7.8233303559242913</v>
      </c>
      <c r="F96" s="231">
        <v>4.4169145177947682</v>
      </c>
      <c r="G96" s="231">
        <v>2.487078582592078</v>
      </c>
      <c r="H96" s="231">
        <v>2.8902335676870159</v>
      </c>
      <c r="I96" s="231">
        <v>4.9011467635415471</v>
      </c>
      <c r="J96" s="231">
        <v>4.835551420551722</v>
      </c>
      <c r="K96" s="231">
        <v>3.712283961702548</v>
      </c>
      <c r="L96" s="231">
        <v>6.9387694540917542</v>
      </c>
      <c r="M96" s="231">
        <v>5.5748770763057793</v>
      </c>
      <c r="N96" s="231">
        <v>5.3505026408957654</v>
      </c>
      <c r="O96" s="231">
        <v>5.3157411174213278</v>
      </c>
      <c r="P96" s="231">
        <v>5.634290202211635</v>
      </c>
      <c r="Q96" s="231">
        <v>9.5198352325594389</v>
      </c>
      <c r="R96" s="231">
        <v>9.3342841101062337</v>
      </c>
      <c r="S96" s="231">
        <v>9.0004320583477924</v>
      </c>
      <c r="T96" s="231">
        <v>4.7427251656258909</v>
      </c>
      <c r="U96" s="231">
        <v>4.0721611685338397</v>
      </c>
      <c r="V96" s="231">
        <v>6.10449657841313</v>
      </c>
      <c r="W96" s="231">
        <v>1.9018915319184511</v>
      </c>
      <c r="DA96" s="73" t="s">
        <v>1346</v>
      </c>
    </row>
    <row r="97" spans="1:105" ht="12" customHeight="1" x14ac:dyDescent="0.25">
      <c r="A97" s="64" t="s">
        <v>32</v>
      </c>
      <c r="B97" s="231">
        <v>1.315265352602933</v>
      </c>
      <c r="C97" s="231">
        <v>0.28811383513642969</v>
      </c>
      <c r="D97" s="231">
        <v>3.8816594756150763E-2</v>
      </c>
      <c r="E97" s="231">
        <v>7.5440168277272921</v>
      </c>
      <c r="F97" s="231">
        <v>6.2064124936030156</v>
      </c>
      <c r="G97" s="231">
        <v>6.0926875433822829</v>
      </c>
      <c r="H97" s="231">
        <v>6.1082411978505577</v>
      </c>
      <c r="I97" s="231">
        <v>6.159353306483542</v>
      </c>
      <c r="J97" s="231">
        <v>5.5797669725327976</v>
      </c>
      <c r="K97" s="231">
        <v>4.1462550600597563</v>
      </c>
      <c r="L97" s="231">
        <v>4.3869790977668561</v>
      </c>
      <c r="M97" s="231">
        <v>4.7213497964095819</v>
      </c>
      <c r="N97" s="231">
        <v>4.3524844307979498</v>
      </c>
      <c r="O97" s="231">
        <v>3.842355317805823</v>
      </c>
      <c r="P97" s="231">
        <v>3.2710547616497578</v>
      </c>
      <c r="Q97" s="231">
        <v>3.46183452331459</v>
      </c>
      <c r="R97" s="231">
        <v>4.8171479865692453</v>
      </c>
      <c r="S97" s="231">
        <v>3.187516994587035</v>
      </c>
      <c r="T97" s="231">
        <v>3.7005953810049408</v>
      </c>
      <c r="U97" s="231">
        <v>3.8899695674690848</v>
      </c>
      <c r="V97" s="231">
        <v>3.4077919289926442</v>
      </c>
      <c r="W97" s="231">
        <v>3.5248895300668202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0.1485316987496022</v>
      </c>
      <c r="J98" s="231">
        <v>0</v>
      </c>
      <c r="K98" s="231">
        <v>0</v>
      </c>
      <c r="L98" s="231">
        <v>0</v>
      </c>
      <c r="M98" s="231">
        <v>3.0758984708986331E-2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0.70514482276851931</v>
      </c>
      <c r="F99" s="231">
        <v>0.68915153076213853</v>
      </c>
      <c r="G99" s="231">
        <v>0.82819814206615672</v>
      </c>
      <c r="H99" s="231">
        <v>0.65930099194629199</v>
      </c>
      <c r="I99" s="231">
        <v>0.83020896820617307</v>
      </c>
      <c r="J99" s="231">
        <v>0.73827836272418224</v>
      </c>
      <c r="K99" s="231">
        <v>0.47248212633988812</v>
      </c>
      <c r="L99" s="231">
        <v>0.65972955826973756</v>
      </c>
      <c r="M99" s="231">
        <v>0.7111473370572664</v>
      </c>
      <c r="N99" s="231">
        <v>0.6390923952448323</v>
      </c>
      <c r="O99" s="231">
        <v>0.43137484208793858</v>
      </c>
      <c r="P99" s="231">
        <v>0.29510952976663479</v>
      </c>
      <c r="Q99" s="231">
        <v>0.1330377338081859</v>
      </c>
      <c r="R99" s="231">
        <v>0.33813687757065208</v>
      </c>
      <c r="S99" s="231">
        <v>0.32432552425564121</v>
      </c>
      <c r="T99" s="231">
        <v>0.44066636049300539</v>
      </c>
      <c r="U99" s="231">
        <v>0.30232301197125422</v>
      </c>
      <c r="V99" s="231">
        <v>0.6866571407795482</v>
      </c>
      <c r="W99" s="231">
        <v>0.8339353601750763</v>
      </c>
      <c r="DA99" s="73" t="s">
        <v>1349</v>
      </c>
    </row>
    <row r="100" spans="1:105" ht="12" customHeight="1" x14ac:dyDescent="0.25">
      <c r="A100" s="64" t="s">
        <v>70</v>
      </c>
      <c r="B100" s="231">
        <v>3.9093704000476519</v>
      </c>
      <c r="C100" s="231">
        <v>5.5170397923079868</v>
      </c>
      <c r="D100" s="231">
        <v>6.2852252872533736</v>
      </c>
      <c r="E100" s="231">
        <v>14.57966470656921</v>
      </c>
      <c r="F100" s="231">
        <v>13.606479908941949</v>
      </c>
      <c r="G100" s="231">
        <v>14.16412963688593</v>
      </c>
      <c r="H100" s="231">
        <v>12.70855019431052</v>
      </c>
      <c r="I100" s="231">
        <v>13.309197731817729</v>
      </c>
      <c r="J100" s="231">
        <v>12.07249999468484</v>
      </c>
      <c r="K100" s="231">
        <v>12.18615426833391</v>
      </c>
      <c r="L100" s="231">
        <v>11.463338503799999</v>
      </c>
      <c r="M100" s="231">
        <v>12.457023378715551</v>
      </c>
      <c r="N100" s="231">
        <v>12.317708558361071</v>
      </c>
      <c r="O100" s="231">
        <v>11.255634940143221</v>
      </c>
      <c r="P100" s="231">
        <v>9.7618062172538096</v>
      </c>
      <c r="Q100" s="231">
        <v>9.7560652383192679</v>
      </c>
      <c r="R100" s="231">
        <v>5.5483565965543278</v>
      </c>
      <c r="S100" s="231">
        <v>5.5022287037082283</v>
      </c>
      <c r="T100" s="231">
        <v>5.5175300965442924</v>
      </c>
      <c r="U100" s="231">
        <v>4.4375611793735121</v>
      </c>
      <c r="V100" s="231">
        <v>3.5252134327995481</v>
      </c>
      <c r="W100" s="231">
        <v>4.1542183951805614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0.13895529219497571</v>
      </c>
      <c r="D101" s="231">
        <v>0.44127878973751</v>
      </c>
      <c r="E101" s="231">
        <v>0</v>
      </c>
      <c r="F101" s="231">
        <v>0.1238231086721415</v>
      </c>
      <c r="G101" s="231">
        <v>0.18402110716608991</v>
      </c>
      <c r="H101" s="231">
        <v>6.126693611633529E-2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0.1353208807080892</v>
      </c>
      <c r="O101" s="231">
        <v>0.1013164850199179</v>
      </c>
      <c r="P101" s="231">
        <v>0.1025196877553872</v>
      </c>
      <c r="Q101" s="231">
        <v>0.24688281044673979</v>
      </c>
      <c r="R101" s="231">
        <v>0.27109490833506589</v>
      </c>
      <c r="S101" s="231">
        <v>0.24769362394390271</v>
      </c>
      <c r="T101" s="231">
        <v>0.31980816905858139</v>
      </c>
      <c r="U101" s="231">
        <v>0.24812777712208539</v>
      </c>
      <c r="V101" s="231">
        <v>0.2525475928075317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46.145722024608723</v>
      </c>
      <c r="C102" s="231">
        <v>43.859045154415988</v>
      </c>
      <c r="D102" s="231">
        <v>45.916485881806722</v>
      </c>
      <c r="E102" s="231">
        <v>36.038886307861183</v>
      </c>
      <c r="F102" s="231">
        <v>36.276492177037312</v>
      </c>
      <c r="G102" s="231">
        <v>38.562304264357927</v>
      </c>
      <c r="H102" s="231">
        <v>28.893377029599758</v>
      </c>
      <c r="I102" s="231">
        <v>39.704312016268851</v>
      </c>
      <c r="J102" s="231">
        <v>36.409337389646872</v>
      </c>
      <c r="K102" s="231">
        <v>32.91923069034987</v>
      </c>
      <c r="L102" s="231">
        <v>36.268143698963357</v>
      </c>
      <c r="M102" s="231">
        <v>36.843012976602573</v>
      </c>
      <c r="N102" s="231">
        <v>37.418706962700277</v>
      </c>
      <c r="O102" s="231">
        <v>31.543002048521299</v>
      </c>
      <c r="P102" s="231">
        <v>26.566917640943199</v>
      </c>
      <c r="Q102" s="231">
        <v>23.58940663666657</v>
      </c>
      <c r="R102" s="231">
        <v>27.3210228168161</v>
      </c>
      <c r="S102" s="231">
        <v>30.593877857602539</v>
      </c>
      <c r="T102" s="231">
        <v>32.953503659023852</v>
      </c>
      <c r="U102" s="231">
        <v>28.45752285913872</v>
      </c>
      <c r="V102" s="231">
        <v>33.334108550360732</v>
      </c>
      <c r="W102" s="231">
        <v>33.877883422052221</v>
      </c>
      <c r="DA102" s="73" t="s">
        <v>1352</v>
      </c>
    </row>
    <row r="103" spans="1:105" ht="12" customHeight="1" x14ac:dyDescent="0.25">
      <c r="A103" s="64" t="s">
        <v>36</v>
      </c>
      <c r="B103" s="231">
        <v>1.167112952279435</v>
      </c>
      <c r="C103" s="231">
        <v>1.0603680473305219</v>
      </c>
      <c r="D103" s="231">
        <v>1.028198663370312</v>
      </c>
      <c r="E103" s="231">
        <v>0</v>
      </c>
      <c r="F103" s="231">
        <v>0</v>
      </c>
      <c r="G103" s="231">
        <v>1.067208093290895E-3</v>
      </c>
      <c r="H103" s="231">
        <v>1.0659440719466319E-3</v>
      </c>
      <c r="I103" s="231">
        <v>0.1934983199984161</v>
      </c>
      <c r="J103" s="231">
        <v>0</v>
      </c>
      <c r="K103" s="231">
        <v>0</v>
      </c>
      <c r="L103" s="231">
        <v>0.90964855516219001</v>
      </c>
      <c r="M103" s="231">
        <v>1.965569477895514</v>
      </c>
      <c r="N103" s="231">
        <v>0.97772719124822771</v>
      </c>
      <c r="O103" s="231">
        <v>0.88687878937943487</v>
      </c>
      <c r="P103" s="231">
        <v>0.58959553638220219</v>
      </c>
      <c r="Q103" s="231">
        <v>0.49292052204233489</v>
      </c>
      <c r="R103" s="231">
        <v>0.42706832117292148</v>
      </c>
      <c r="S103" s="231">
        <v>0.25099172020910399</v>
      </c>
      <c r="T103" s="231">
        <v>0.55318818042908091</v>
      </c>
      <c r="U103" s="231">
        <v>0.39830333829555181</v>
      </c>
      <c r="V103" s="231">
        <v>0.37696941714384458</v>
      </c>
      <c r="W103" s="231">
        <v>0.41327642201240328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3.2565746721167937E-2</v>
      </c>
      <c r="F104" s="231">
        <v>4.4358251603894693E-2</v>
      </c>
      <c r="G104" s="231">
        <v>2.6039477513625009E-2</v>
      </c>
      <c r="H104" s="231">
        <v>2.4879030605653801E-2</v>
      </c>
      <c r="I104" s="231">
        <v>1.0687157009488359</v>
      </c>
      <c r="J104" s="231">
        <v>3.091209234534626</v>
      </c>
      <c r="K104" s="231">
        <v>2.550164772417014</v>
      </c>
      <c r="L104" s="231">
        <v>4.3761088830668804</v>
      </c>
      <c r="M104" s="231">
        <v>5.3165857062783832</v>
      </c>
      <c r="N104" s="231">
        <v>6.0742617123386697</v>
      </c>
      <c r="O104" s="231">
        <v>5.1665308341720024</v>
      </c>
      <c r="P104" s="231">
        <v>4.6122069666723053</v>
      </c>
      <c r="Q104" s="231">
        <v>4.6469930284492618</v>
      </c>
      <c r="R104" s="231">
        <v>8.3560482984755904</v>
      </c>
      <c r="S104" s="231">
        <v>6.3559433584823077</v>
      </c>
      <c r="T104" s="231">
        <v>6.1465872630572536</v>
      </c>
      <c r="U104" s="231">
        <v>5.5354771723830707</v>
      </c>
      <c r="V104" s="231">
        <v>5.7558191701977472</v>
      </c>
      <c r="W104" s="231">
        <v>6.3444911016375114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689.92981119908347</v>
      </c>
      <c r="C110" s="225">
        <v>725.39434984043635</v>
      </c>
      <c r="D110" s="225">
        <v>732.25071212938997</v>
      </c>
      <c r="E110" s="225">
        <v>805.65627851194472</v>
      </c>
      <c r="F110" s="225">
        <v>809.59133565230593</v>
      </c>
      <c r="G110" s="225">
        <v>886.06779165695912</v>
      </c>
      <c r="H110" s="225">
        <v>826.328313032751</v>
      </c>
      <c r="I110" s="225">
        <v>947.27480412329021</v>
      </c>
      <c r="J110" s="225">
        <v>1067.826232752014</v>
      </c>
      <c r="K110" s="225">
        <v>997.03292714125837</v>
      </c>
      <c r="L110" s="225">
        <v>1025.8889156206151</v>
      </c>
      <c r="M110" s="225">
        <v>1129.2648233144259</v>
      </c>
      <c r="N110" s="225">
        <v>1069.1237757954109</v>
      </c>
      <c r="O110" s="225">
        <v>1339.7609274744559</v>
      </c>
      <c r="P110" s="225">
        <v>2207.4887012455101</v>
      </c>
      <c r="Q110" s="225">
        <v>2354.3244066458019</v>
      </c>
      <c r="R110" s="225">
        <v>2858.3896662742968</v>
      </c>
      <c r="S110" s="225">
        <v>2195.1848989477548</v>
      </c>
      <c r="T110" s="225">
        <v>1795.8924752714649</v>
      </c>
      <c r="U110" s="225">
        <v>1628.628273725164</v>
      </c>
      <c r="V110" s="225">
        <v>1705.297262131942</v>
      </c>
      <c r="W110" s="225">
        <v>1810.185112744193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34.328661011151631</v>
      </c>
      <c r="C115" s="262">
        <v>33.402735037185231</v>
      </c>
      <c r="D115" s="262">
        <v>34.35384468809125</v>
      </c>
      <c r="E115" s="262">
        <v>38.881996634231868</v>
      </c>
      <c r="F115" s="262">
        <v>39.120754698550783</v>
      </c>
      <c r="G115" s="262">
        <v>45.093337046146097</v>
      </c>
      <c r="H115" s="262">
        <v>43.398437146993331</v>
      </c>
      <c r="I115" s="262">
        <v>54.746572311559852</v>
      </c>
      <c r="J115" s="262">
        <v>61.878150094535243</v>
      </c>
      <c r="K115" s="262">
        <v>60.400732916992972</v>
      </c>
      <c r="L115" s="262">
        <v>57.370936598913993</v>
      </c>
      <c r="M115" s="262">
        <v>63.518251327277738</v>
      </c>
      <c r="N115" s="262">
        <v>62.10943113354049</v>
      </c>
      <c r="O115" s="262">
        <v>76.76809763144891</v>
      </c>
      <c r="P115" s="262">
        <v>122.256221238717</v>
      </c>
      <c r="Q115" s="262">
        <v>124.5343534575844</v>
      </c>
      <c r="R115" s="262">
        <v>158.64203120635639</v>
      </c>
      <c r="S115" s="262">
        <v>127.06062822031851</v>
      </c>
      <c r="T115" s="262">
        <v>109.0728329494986</v>
      </c>
      <c r="U115" s="262">
        <v>96.377137113140279</v>
      </c>
      <c r="V115" s="262">
        <v>104.7288816596509</v>
      </c>
      <c r="W115" s="262">
        <v>114.6793978505504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0.74617394395457393</v>
      </c>
      <c r="F116" s="228">
        <v>0.72932932531046457</v>
      </c>
      <c r="G116" s="228">
        <v>0.94810209770491527</v>
      </c>
      <c r="H116" s="228">
        <v>0.96819085698666008</v>
      </c>
      <c r="I116" s="228">
        <v>1.1212935100186039</v>
      </c>
      <c r="J116" s="228">
        <v>1.2297774275669049</v>
      </c>
      <c r="K116" s="228">
        <v>0.85465117880519681</v>
      </c>
      <c r="L116" s="228">
        <v>1.024952138355518</v>
      </c>
      <c r="M116" s="228">
        <v>1.202818407032721</v>
      </c>
      <c r="N116" s="228">
        <v>1.042983718976954</v>
      </c>
      <c r="O116" s="228">
        <v>1.035698869330703</v>
      </c>
      <c r="P116" s="228">
        <v>1.3431218623791621</v>
      </c>
      <c r="Q116" s="228">
        <v>0.69840054871769808</v>
      </c>
      <c r="R116" s="228">
        <v>1.9394197682176779</v>
      </c>
      <c r="S116" s="228">
        <v>1.3328395686790151</v>
      </c>
      <c r="T116" s="228">
        <v>1.4393149551681079</v>
      </c>
      <c r="U116" s="228">
        <v>1.013114830579813</v>
      </c>
      <c r="V116" s="228">
        <v>2.11379235524329</v>
      </c>
      <c r="W116" s="228">
        <v>2.755119388907548</v>
      </c>
      <c r="DA116" s="69" t="s">
        <v>1365</v>
      </c>
    </row>
    <row r="117" spans="1:105" ht="12" customHeight="1" x14ac:dyDescent="0.25">
      <c r="A117" s="37" t="s">
        <v>162</v>
      </c>
      <c r="B117" s="228">
        <v>34.328661011151631</v>
      </c>
      <c r="C117" s="228">
        <v>33.402735037185231</v>
      </c>
      <c r="D117" s="228">
        <v>34.35384468809125</v>
      </c>
      <c r="E117" s="228">
        <v>38.135822690277287</v>
      </c>
      <c r="F117" s="228">
        <v>38.39142537324031</v>
      </c>
      <c r="G117" s="228">
        <v>44.145234948441193</v>
      </c>
      <c r="H117" s="228">
        <v>42.430246290006671</v>
      </c>
      <c r="I117" s="228">
        <v>53.625278801541242</v>
      </c>
      <c r="J117" s="228">
        <v>60.648372666968328</v>
      </c>
      <c r="K117" s="228">
        <v>59.546081738187773</v>
      </c>
      <c r="L117" s="228">
        <v>56.345984460558483</v>
      </c>
      <c r="M117" s="228">
        <v>62.315432920245023</v>
      </c>
      <c r="N117" s="228">
        <v>61.066447414563527</v>
      </c>
      <c r="O117" s="228">
        <v>75.732398762118208</v>
      </c>
      <c r="P117" s="228">
        <v>120.9130993763378</v>
      </c>
      <c r="Q117" s="228">
        <v>123.8359529088667</v>
      </c>
      <c r="R117" s="228">
        <v>156.70261143813869</v>
      </c>
      <c r="S117" s="228">
        <v>125.7277886516394</v>
      </c>
      <c r="T117" s="228">
        <v>107.6335179943304</v>
      </c>
      <c r="U117" s="228">
        <v>95.36402228256047</v>
      </c>
      <c r="V117" s="228">
        <v>102.6150893044076</v>
      </c>
      <c r="W117" s="228">
        <v>111.9242784616429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341.9880456613638</v>
      </c>
      <c r="C121" s="263">
        <f t="shared" si="5"/>
        <v>364.31071180622632</v>
      </c>
      <c r="D121" s="263">
        <f t="shared" si="5"/>
        <v>366.69411694606339</v>
      </c>
      <c r="E121" s="263">
        <f t="shared" si="5"/>
        <v>385.06431489182251</v>
      </c>
      <c r="F121" s="263">
        <f t="shared" si="5"/>
        <v>386.68764047979369</v>
      </c>
      <c r="G121" s="263">
        <f t="shared" si="5"/>
        <v>414.42961868022587</v>
      </c>
      <c r="H121" s="263">
        <f t="shared" si="5"/>
        <v>353.59902085565068</v>
      </c>
      <c r="I121" s="263">
        <f t="shared" si="5"/>
        <v>406.02595223624178</v>
      </c>
      <c r="J121" s="263">
        <f t="shared" si="5"/>
        <v>467.30106936315519</v>
      </c>
      <c r="K121" s="263">
        <f t="shared" si="5"/>
        <v>422.43229955824597</v>
      </c>
      <c r="L121" s="263">
        <f t="shared" si="5"/>
        <v>461.58648891008471</v>
      </c>
      <c r="M121" s="263">
        <f t="shared" si="5"/>
        <v>497.98504059124451</v>
      </c>
      <c r="N121" s="263">
        <f t="shared" si="5"/>
        <v>465.0839395336788</v>
      </c>
      <c r="O121" s="263">
        <f t="shared" si="5"/>
        <v>582.13769986599129</v>
      </c>
      <c r="P121" s="263">
        <f t="shared" si="5"/>
        <v>970.49710488626749</v>
      </c>
      <c r="Q121" s="263">
        <f t="shared" si="5"/>
        <v>1046.0049948538231</v>
      </c>
      <c r="R121" s="263">
        <f t="shared" si="5"/>
        <v>1270.2309358263119</v>
      </c>
      <c r="S121" s="263">
        <f t="shared" si="5"/>
        <v>966.58216596381988</v>
      </c>
      <c r="T121" s="263">
        <f t="shared" si="5"/>
        <v>756.9526158580436</v>
      </c>
      <c r="U121" s="263">
        <f t="shared" si="5"/>
        <v>692.98989921841962</v>
      </c>
      <c r="V121" s="263">
        <f t="shared" si="5"/>
        <v>729.15832120987045</v>
      </c>
      <c r="W121" s="263">
        <f t="shared" si="5"/>
        <v>766.15479331599477</v>
      </c>
      <c r="DA121" s="70"/>
    </row>
    <row r="122" spans="1:105" ht="12" customHeight="1" x14ac:dyDescent="0.25">
      <c r="A122" s="60" t="s">
        <v>1054</v>
      </c>
      <c r="B122" s="264">
        <v>341.9880456613638</v>
      </c>
      <c r="C122" s="264">
        <v>364.31071180622632</v>
      </c>
      <c r="D122" s="264">
        <v>366.69411694606339</v>
      </c>
      <c r="E122" s="264">
        <v>385.06431489182251</v>
      </c>
      <c r="F122" s="264">
        <v>386.68764047979369</v>
      </c>
      <c r="G122" s="264">
        <v>414.42961868022587</v>
      </c>
      <c r="H122" s="264">
        <v>353.59902085565068</v>
      </c>
      <c r="I122" s="264">
        <v>406.02595223624178</v>
      </c>
      <c r="J122" s="264">
        <v>467.30106936315519</v>
      </c>
      <c r="K122" s="264">
        <v>422.43229955824597</v>
      </c>
      <c r="L122" s="264">
        <v>461.58648891008471</v>
      </c>
      <c r="M122" s="264">
        <v>497.98504059124451</v>
      </c>
      <c r="N122" s="264">
        <v>465.0839395336788</v>
      </c>
      <c r="O122" s="264">
        <v>582.13769986599129</v>
      </c>
      <c r="P122" s="264">
        <v>970.49710488626749</v>
      </c>
      <c r="Q122" s="264">
        <v>1046.0049948538231</v>
      </c>
      <c r="R122" s="264">
        <v>1270.2309358263119</v>
      </c>
      <c r="S122" s="264">
        <v>966.58216596381988</v>
      </c>
      <c r="T122" s="264">
        <v>756.9526158580436</v>
      </c>
      <c r="U122" s="264">
        <v>692.98989921841962</v>
      </c>
      <c r="V122" s="264">
        <v>729.15832120987045</v>
      </c>
      <c r="W122" s="264">
        <v>766.15479331599477</v>
      </c>
      <c r="DA122" s="72" t="s">
        <v>1370</v>
      </c>
    </row>
    <row r="123" spans="1:105" ht="12" customHeight="1" x14ac:dyDescent="0.25">
      <c r="A123" s="64" t="s">
        <v>30</v>
      </c>
      <c r="B123" s="231">
        <v>33.709733376469387</v>
      </c>
      <c r="C123" s="231">
        <v>58.523208174845372</v>
      </c>
      <c r="D123" s="231">
        <v>54.489186622617957</v>
      </c>
      <c r="E123" s="231">
        <v>45.148717212976699</v>
      </c>
      <c r="F123" s="231">
        <v>27.833526108908458</v>
      </c>
      <c r="G123" s="231">
        <v>16.53236559811322</v>
      </c>
      <c r="H123" s="231">
        <v>19.903508550106629</v>
      </c>
      <c r="I123" s="231">
        <v>30.008200962484739</v>
      </c>
      <c r="J123" s="231">
        <v>36.023900343066138</v>
      </c>
      <c r="K123" s="231">
        <v>28.010085738930819</v>
      </c>
      <c r="L123" s="231">
        <v>49.272435683899282</v>
      </c>
      <c r="M123" s="231">
        <v>41.055783125225332</v>
      </c>
      <c r="N123" s="231">
        <v>36.994024752054678</v>
      </c>
      <c r="O123" s="231">
        <v>52.85861780077952</v>
      </c>
      <c r="P123" s="231">
        <v>107.56808543510191</v>
      </c>
      <c r="Q123" s="231">
        <v>192.06125456850091</v>
      </c>
      <c r="R123" s="231">
        <v>210.17607342307619</v>
      </c>
      <c r="S123" s="231">
        <v>156.85512089023939</v>
      </c>
      <c r="T123" s="231">
        <v>66.023804095090114</v>
      </c>
      <c r="U123" s="231">
        <v>59.608795078951793</v>
      </c>
      <c r="V123" s="231">
        <v>83.286757619248675</v>
      </c>
      <c r="W123" s="231">
        <v>28.543126229930319</v>
      </c>
      <c r="DA123" s="73" t="s">
        <v>1371</v>
      </c>
    </row>
    <row r="124" spans="1:105" ht="12" customHeight="1" x14ac:dyDescent="0.25">
      <c r="A124" s="64" t="s">
        <v>32</v>
      </c>
      <c r="B124" s="231">
        <v>7.7176875376160474</v>
      </c>
      <c r="C124" s="231">
        <v>1.732117767970873</v>
      </c>
      <c r="D124" s="231">
        <v>0.22563267704578149</v>
      </c>
      <c r="E124" s="231">
        <v>43.536788926096207</v>
      </c>
      <c r="F124" s="231">
        <v>39.11018505959273</v>
      </c>
      <c r="G124" s="231">
        <v>40.499941838302178</v>
      </c>
      <c r="H124" s="231">
        <v>42.064223551602439</v>
      </c>
      <c r="I124" s="231">
        <v>37.711809243260618</v>
      </c>
      <c r="J124" s="231">
        <v>41.568158804341557</v>
      </c>
      <c r="K124" s="231">
        <v>31.284503266955412</v>
      </c>
      <c r="L124" s="231">
        <v>31.152086385268401</v>
      </c>
      <c r="M124" s="231">
        <v>34.770042576107663</v>
      </c>
      <c r="N124" s="231">
        <v>30.09360569886854</v>
      </c>
      <c r="O124" s="231">
        <v>38.207577591215632</v>
      </c>
      <c r="P124" s="231">
        <v>62.449942306117222</v>
      </c>
      <c r="Q124" s="231">
        <v>69.841994678892362</v>
      </c>
      <c r="R124" s="231">
        <v>108.4656559594991</v>
      </c>
      <c r="S124" s="231">
        <v>55.55048471944388</v>
      </c>
      <c r="T124" s="231">
        <v>51.516243496774933</v>
      </c>
      <c r="U124" s="231">
        <v>56.941852056928603</v>
      </c>
      <c r="V124" s="231">
        <v>46.494241869265252</v>
      </c>
      <c r="W124" s="231">
        <v>52.900686035322792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0.90941350675991073</v>
      </c>
      <c r="J125" s="231">
        <v>0</v>
      </c>
      <c r="K125" s="231">
        <v>0</v>
      </c>
      <c r="L125" s="231">
        <v>0</v>
      </c>
      <c r="M125" s="231">
        <v>0.2265223408658705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4.0694158049023272</v>
      </c>
      <c r="F126" s="231">
        <v>4.3427413066710114</v>
      </c>
      <c r="G126" s="231">
        <v>5.5052842190638316</v>
      </c>
      <c r="H126" s="231">
        <v>4.5402569110697666</v>
      </c>
      <c r="I126" s="231">
        <v>5.0831119247663308</v>
      </c>
      <c r="J126" s="231">
        <v>5.5000275772444356</v>
      </c>
      <c r="K126" s="231">
        <v>3.5649926043973852</v>
      </c>
      <c r="L126" s="231">
        <v>4.6847618217728826</v>
      </c>
      <c r="M126" s="231">
        <v>5.2371936530037351</v>
      </c>
      <c r="N126" s="231">
        <v>4.4187623995974832</v>
      </c>
      <c r="O126" s="231">
        <v>4.289501200889779</v>
      </c>
      <c r="P126" s="231">
        <v>5.6341377478549957</v>
      </c>
      <c r="Q126" s="231">
        <v>2.684016417927106</v>
      </c>
      <c r="R126" s="231">
        <v>7.6136831029594916</v>
      </c>
      <c r="S126" s="231">
        <v>5.6521863600676374</v>
      </c>
      <c r="T126" s="231">
        <v>6.1345467933406992</v>
      </c>
      <c r="U126" s="231">
        <v>4.4254413620702504</v>
      </c>
      <c r="V126" s="231">
        <v>9.3684132863416245</v>
      </c>
      <c r="W126" s="231">
        <v>12.51549936134856</v>
      </c>
      <c r="DA126" s="73" t="s">
        <v>1374</v>
      </c>
    </row>
    <row r="127" spans="1:105" ht="12" customHeight="1" x14ac:dyDescent="0.25">
      <c r="A127" s="64" t="s">
        <v>70</v>
      </c>
      <c r="B127" s="231">
        <v>22.9393248720977</v>
      </c>
      <c r="C127" s="231">
        <v>33.168010298200016</v>
      </c>
      <c r="D127" s="231">
        <v>36.534688740930918</v>
      </c>
      <c r="E127" s="231">
        <v>84.139762601031109</v>
      </c>
      <c r="F127" s="231">
        <v>85.742278296333353</v>
      </c>
      <c r="G127" s="231">
        <v>94.153265270780508</v>
      </c>
      <c r="H127" s="231">
        <v>87.517057541596657</v>
      </c>
      <c r="I127" s="231">
        <v>81.488088289206559</v>
      </c>
      <c r="J127" s="231">
        <v>89.937733854264891</v>
      </c>
      <c r="K127" s="231">
        <v>91.947499007410386</v>
      </c>
      <c r="L127" s="231">
        <v>81.401552953770036</v>
      </c>
      <c r="M127" s="231">
        <v>91.738856879210516</v>
      </c>
      <c r="N127" s="231">
        <v>85.166132208527713</v>
      </c>
      <c r="O127" s="231">
        <v>111.92367955171309</v>
      </c>
      <c r="P127" s="231">
        <v>186.36931494339541</v>
      </c>
      <c r="Q127" s="231">
        <v>196.82715966712931</v>
      </c>
      <c r="R127" s="231">
        <v>124.92996673973531</v>
      </c>
      <c r="S127" s="231">
        <v>95.890146483071135</v>
      </c>
      <c r="T127" s="231">
        <v>76.809916969947238</v>
      </c>
      <c r="U127" s="231">
        <v>64.957565293719838</v>
      </c>
      <c r="V127" s="231">
        <v>48.096283282710623</v>
      </c>
      <c r="W127" s="231">
        <v>62.345500808203568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0.83538831257627777</v>
      </c>
      <c r="D128" s="231">
        <v>2.5650605179945569</v>
      </c>
      <c r="E128" s="231">
        <v>0</v>
      </c>
      <c r="F128" s="231">
        <v>0.78028083048185404</v>
      </c>
      <c r="G128" s="231">
        <v>1.223244107658483</v>
      </c>
      <c r="H128" s="231">
        <v>0.42191295556995212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0.9356249957007382</v>
      </c>
      <c r="O128" s="231">
        <v>1.007469935101764</v>
      </c>
      <c r="P128" s="231">
        <v>1.9572734338253801</v>
      </c>
      <c r="Q128" s="231">
        <v>4.9808238427935621</v>
      </c>
      <c r="R128" s="231">
        <v>6.104127824560555</v>
      </c>
      <c r="S128" s="231">
        <v>4.3166831409418389</v>
      </c>
      <c r="T128" s="231">
        <v>4.4520715758461478</v>
      </c>
      <c r="U128" s="231">
        <v>3.6321248614016661</v>
      </c>
      <c r="V128" s="231">
        <v>3.4456355047959391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270.77293800738607</v>
      </c>
      <c r="C129" s="231">
        <v>263.67713776128579</v>
      </c>
      <c r="D129" s="231">
        <v>266.90284645345469</v>
      </c>
      <c r="E129" s="231">
        <v>207.9816922664013</v>
      </c>
      <c r="F129" s="231">
        <v>228.5991019480484</v>
      </c>
      <c r="G129" s="231">
        <v>256.335331286398</v>
      </c>
      <c r="H129" s="231">
        <v>198.97339203983969</v>
      </c>
      <c r="I129" s="231">
        <v>243.0971834845551</v>
      </c>
      <c r="J129" s="231">
        <v>271.24235223871551</v>
      </c>
      <c r="K129" s="231">
        <v>248.38360524378041</v>
      </c>
      <c r="L129" s="231">
        <v>257.54131040162952</v>
      </c>
      <c r="M129" s="231">
        <v>271.32773148957068</v>
      </c>
      <c r="N129" s="231">
        <v>258.71748216467847</v>
      </c>
      <c r="O129" s="231">
        <v>313.65701465552388</v>
      </c>
      <c r="P129" s="231">
        <v>507.20718386613049</v>
      </c>
      <c r="Q129" s="231">
        <v>475.91275715248207</v>
      </c>
      <c r="R129" s="231">
        <v>615.1757574342065</v>
      </c>
      <c r="S129" s="231">
        <v>533.17511634395692</v>
      </c>
      <c r="T129" s="231">
        <v>458.74799695316108</v>
      </c>
      <c r="U129" s="231">
        <v>416.56471302577069</v>
      </c>
      <c r="V129" s="231">
        <v>454.79422973307959</v>
      </c>
      <c r="W129" s="231">
        <v>508.4310470340547</v>
      </c>
      <c r="DA129" s="73" t="s">
        <v>1377</v>
      </c>
    </row>
    <row r="130" spans="1:105" ht="12" customHeight="1" x14ac:dyDescent="0.25">
      <c r="A130" s="64" t="s">
        <v>36</v>
      </c>
      <c r="B130" s="231">
        <v>6.8483618677945337</v>
      </c>
      <c r="C130" s="231">
        <v>6.3748494913479536</v>
      </c>
      <c r="D130" s="231">
        <v>5.9767019340195056</v>
      </c>
      <c r="E130" s="231">
        <v>0</v>
      </c>
      <c r="F130" s="231">
        <v>0</v>
      </c>
      <c r="G130" s="231">
        <v>7.0940558497198944E-3</v>
      </c>
      <c r="H130" s="231">
        <v>7.3405925345002253E-3</v>
      </c>
      <c r="I130" s="231">
        <v>1.184730176947379</v>
      </c>
      <c r="J130" s="231">
        <v>0</v>
      </c>
      <c r="K130" s="231">
        <v>0</v>
      </c>
      <c r="L130" s="231">
        <v>6.4594450393146392</v>
      </c>
      <c r="M130" s="231">
        <v>14.47529570562577</v>
      </c>
      <c r="N130" s="231">
        <v>6.7601244857508096</v>
      </c>
      <c r="O130" s="231">
        <v>8.8189371769418905</v>
      </c>
      <c r="P130" s="231">
        <v>11.256371389038581</v>
      </c>
      <c r="Q130" s="231">
        <v>9.9445979424329423</v>
      </c>
      <c r="R130" s="231">
        <v>9.6161142910067579</v>
      </c>
      <c r="S130" s="231">
        <v>4.374160747020313</v>
      </c>
      <c r="T130" s="231">
        <v>7.7009708083198678</v>
      </c>
      <c r="U130" s="231">
        <v>5.8304131612428982</v>
      </c>
      <c r="V130" s="231">
        <v>5.1431858585283043</v>
      </c>
      <c r="W130" s="231">
        <v>6.2023521759177678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0.1879380804148241</v>
      </c>
      <c r="F131" s="231">
        <v>0.27952692975796029</v>
      </c>
      <c r="G131" s="231">
        <v>0.17309230405998191</v>
      </c>
      <c r="H131" s="231">
        <v>0.171328713331039</v>
      </c>
      <c r="I131" s="231">
        <v>6.5434146482611366</v>
      </c>
      <c r="J131" s="231">
        <v>23.028896545522741</v>
      </c>
      <c r="K131" s="231">
        <v>19.24161369677168</v>
      </c>
      <c r="L131" s="231">
        <v>31.074896624429911</v>
      </c>
      <c r="M131" s="231">
        <v>39.153614821634847</v>
      </c>
      <c r="N131" s="231">
        <v>41.998182828500447</v>
      </c>
      <c r="O131" s="231">
        <v>51.374901953825677</v>
      </c>
      <c r="P131" s="231">
        <v>88.054795764803472</v>
      </c>
      <c r="Q131" s="231">
        <v>93.75239058366445</v>
      </c>
      <c r="R131" s="231">
        <v>188.149557051268</v>
      </c>
      <c r="S131" s="231">
        <v>110.7682672790787</v>
      </c>
      <c r="T131" s="231">
        <v>85.56706516556342</v>
      </c>
      <c r="U131" s="231">
        <v>81.028994378333849</v>
      </c>
      <c r="V131" s="231">
        <v>78.529574055900454</v>
      </c>
      <c r="W131" s="231">
        <v>95.216581671216986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203.7832943514789</v>
      </c>
      <c r="C134" s="263">
        <v>217.2655430445549</v>
      </c>
      <c r="D134" s="263">
        <v>218.54201608035041</v>
      </c>
      <c r="E134" s="263">
        <v>258.47649638200312</v>
      </c>
      <c r="F134" s="263">
        <v>259.87055818984823</v>
      </c>
      <c r="G134" s="263">
        <v>287.34599471518248</v>
      </c>
      <c r="H134" s="263">
        <v>300.57690977181568</v>
      </c>
      <c r="I134" s="263">
        <v>328.30313638011091</v>
      </c>
      <c r="J134" s="263">
        <v>358.06256618216298</v>
      </c>
      <c r="K134" s="263">
        <v>341.80226270118283</v>
      </c>
      <c r="L134" s="263">
        <v>336.83218516205397</v>
      </c>
      <c r="M134" s="263">
        <v>381.06424109752919</v>
      </c>
      <c r="N134" s="263">
        <v>361.58622654449812</v>
      </c>
      <c r="O134" s="263">
        <v>456.76382897579151</v>
      </c>
      <c r="P134" s="263">
        <v>752.67956892221525</v>
      </c>
      <c r="Q134" s="263">
        <v>807.74571410655381</v>
      </c>
      <c r="R134" s="263">
        <v>958.7154537845413</v>
      </c>
      <c r="S134" s="263">
        <v>729.89929369885283</v>
      </c>
      <c r="T134" s="263">
        <v>618.72882357992466</v>
      </c>
      <c r="U134" s="263">
        <v>561.30503406445064</v>
      </c>
      <c r="V134" s="263">
        <v>572.99190083491453</v>
      </c>
      <c r="W134" s="263">
        <v>606.74568685309214</v>
      </c>
      <c r="DA134" s="70" t="s">
        <v>1382</v>
      </c>
    </row>
    <row r="135" spans="1:105" ht="12" customHeight="1" x14ac:dyDescent="0.25">
      <c r="A135" s="60" t="s">
        <v>1014</v>
      </c>
      <c r="B135" s="264">
        <v>203.7832943514789</v>
      </c>
      <c r="C135" s="264">
        <v>217.2655430445549</v>
      </c>
      <c r="D135" s="264">
        <v>218.54201608035041</v>
      </c>
      <c r="E135" s="264">
        <v>258.47649638200312</v>
      </c>
      <c r="F135" s="264">
        <v>259.87055818984823</v>
      </c>
      <c r="G135" s="264">
        <v>287.34599471518248</v>
      </c>
      <c r="H135" s="264">
        <v>300.57690977181568</v>
      </c>
      <c r="I135" s="264">
        <v>328.30313638011091</v>
      </c>
      <c r="J135" s="264">
        <v>358.06256618216298</v>
      </c>
      <c r="K135" s="264">
        <v>341.80226270118283</v>
      </c>
      <c r="L135" s="264">
        <v>336.83218516205397</v>
      </c>
      <c r="M135" s="264">
        <v>381.06424109752919</v>
      </c>
      <c r="N135" s="264">
        <v>361.58622654449812</v>
      </c>
      <c r="O135" s="264">
        <v>456.76382897579151</v>
      </c>
      <c r="P135" s="264">
        <v>752.67956892221525</v>
      </c>
      <c r="Q135" s="264">
        <v>807.74571410655381</v>
      </c>
      <c r="R135" s="264">
        <v>958.7154537845413</v>
      </c>
      <c r="S135" s="264">
        <v>729.89929369885283</v>
      </c>
      <c r="T135" s="264">
        <v>618.72882357992466</v>
      </c>
      <c r="U135" s="264">
        <v>561.30503406445064</v>
      </c>
      <c r="V135" s="264">
        <v>572.99190083491453</v>
      </c>
      <c r="W135" s="264">
        <v>606.74568685309214</v>
      </c>
      <c r="DA135" s="72" t="s">
        <v>1383</v>
      </c>
    </row>
    <row r="136" spans="1:105" ht="12" customHeight="1" x14ac:dyDescent="0.25">
      <c r="A136" s="59" t="s">
        <v>30</v>
      </c>
      <c r="B136" s="232">
        <v>20.980510160340319</v>
      </c>
      <c r="C136" s="232">
        <v>35.779991048029451</v>
      </c>
      <c r="D136" s="232">
        <v>33.26987333785506</v>
      </c>
      <c r="E136" s="232">
        <v>34.188481663231741</v>
      </c>
      <c r="F136" s="232">
        <v>20.87372465777452</v>
      </c>
      <c r="G136" s="232">
        <v>12.75214587970553</v>
      </c>
      <c r="H136" s="232">
        <v>19.240517138932649</v>
      </c>
      <c r="I136" s="232">
        <v>27.321600237302011</v>
      </c>
      <c r="J136" s="232">
        <v>32.030498211778557</v>
      </c>
      <c r="K136" s="232">
        <v>25.742811311257249</v>
      </c>
      <c r="L136" s="232">
        <v>42.241129062927392</v>
      </c>
      <c r="M136" s="232">
        <v>38.196831672759963</v>
      </c>
      <c r="N136" s="232">
        <v>34.71750517744244</v>
      </c>
      <c r="O136" s="232">
        <v>50.015462098806687</v>
      </c>
      <c r="P136" s="232">
        <v>100.3550266857868</v>
      </c>
      <c r="Q136" s="232">
        <v>178.83493275083021</v>
      </c>
      <c r="R136" s="232">
        <v>210.35598733508289</v>
      </c>
      <c r="S136" s="232">
        <v>144.63417035742989</v>
      </c>
      <c r="T136" s="232">
        <v>67.220235826162892</v>
      </c>
      <c r="U136" s="232">
        <v>61.329515544360291</v>
      </c>
      <c r="V136" s="232">
        <v>80.13262265356299</v>
      </c>
      <c r="W136" s="232">
        <v>28.30569323454376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0.82799473094570641</v>
      </c>
      <c r="J137" s="297">
        <v>0</v>
      </c>
      <c r="K137" s="297">
        <v>0</v>
      </c>
      <c r="L137" s="297">
        <v>0</v>
      </c>
      <c r="M137" s="297">
        <v>0.21074828113209251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3.0815304667389429</v>
      </c>
      <c r="F138" s="297">
        <v>3.2568344355902958</v>
      </c>
      <c r="G138" s="297">
        <v>4.2464695723130443</v>
      </c>
      <c r="H138" s="297">
        <v>4.3890196893013256</v>
      </c>
      <c r="I138" s="297">
        <v>4.6280265899162094</v>
      </c>
      <c r="J138" s="297">
        <v>4.8903261945529328</v>
      </c>
      <c r="K138" s="297">
        <v>3.276424527807694</v>
      </c>
      <c r="L138" s="297">
        <v>4.0162339449203968</v>
      </c>
      <c r="M138" s="297">
        <v>4.8724975916613351</v>
      </c>
      <c r="N138" s="297">
        <v>4.1468428351363187</v>
      </c>
      <c r="O138" s="297">
        <v>4.0587778050587717</v>
      </c>
      <c r="P138" s="297">
        <v>5.2563364101010492</v>
      </c>
      <c r="Q138" s="297">
        <v>2.4991812985941011</v>
      </c>
      <c r="R138" s="297">
        <v>7.6202005313685532</v>
      </c>
      <c r="S138" s="297">
        <v>5.2118112577657936</v>
      </c>
      <c r="T138" s="297">
        <v>6.245712251615914</v>
      </c>
      <c r="U138" s="297">
        <v>4.5531900862324086</v>
      </c>
      <c r="V138" s="297">
        <v>9.0136241125988956</v>
      </c>
      <c r="W138" s="297">
        <v>12.411390495410551</v>
      </c>
      <c r="DA138" s="122" t="s">
        <v>1386</v>
      </c>
    </row>
    <row r="139" spans="1:105" ht="12" customHeight="1" x14ac:dyDescent="0.25">
      <c r="A139" s="59" t="s">
        <v>70</v>
      </c>
      <c r="B139" s="297">
        <v>14.27714462097595</v>
      </c>
      <c r="C139" s="297">
        <v>20.278298961413359</v>
      </c>
      <c r="D139" s="297">
        <v>22.307260250865749</v>
      </c>
      <c r="E139" s="297">
        <v>63.71411877029427</v>
      </c>
      <c r="F139" s="297">
        <v>64.302334590481649</v>
      </c>
      <c r="G139" s="297">
        <v>72.624583980929643</v>
      </c>
      <c r="H139" s="297">
        <v>84.601839989112136</v>
      </c>
      <c r="I139" s="297">
        <v>74.192550733815281</v>
      </c>
      <c r="J139" s="297">
        <v>79.967754628350008</v>
      </c>
      <c r="K139" s="297">
        <v>84.50481514235193</v>
      </c>
      <c r="L139" s="297">
        <v>69.785336497308819</v>
      </c>
      <c r="M139" s="297">
        <v>85.350550088852771</v>
      </c>
      <c r="N139" s="297">
        <v>79.925221862433006</v>
      </c>
      <c r="O139" s="297">
        <v>105.903536367066</v>
      </c>
      <c r="P139" s="297">
        <v>173.8721805719988</v>
      </c>
      <c r="Q139" s="297">
        <v>183.2726332111595</v>
      </c>
      <c r="R139" s="297">
        <v>125.0369086892966</v>
      </c>
      <c r="S139" s="297">
        <v>88.419120162078499</v>
      </c>
      <c r="T139" s="297">
        <v>78.201806201163862</v>
      </c>
      <c r="U139" s="297">
        <v>66.832688114705718</v>
      </c>
      <c r="V139" s="297">
        <v>46.274839236166791</v>
      </c>
      <c r="W139" s="297">
        <v>61.826886312842348</v>
      </c>
      <c r="DA139" s="122" t="s">
        <v>1387</v>
      </c>
    </row>
    <row r="140" spans="1:105" ht="12" customHeight="1" x14ac:dyDescent="0.25">
      <c r="A140" s="59" t="s">
        <v>162</v>
      </c>
      <c r="B140" s="297">
        <v>168.5256395701627</v>
      </c>
      <c r="C140" s="297">
        <v>161.20725303511199</v>
      </c>
      <c r="D140" s="297">
        <v>162.9648824916296</v>
      </c>
      <c r="E140" s="297">
        <v>157.4923654817382</v>
      </c>
      <c r="F140" s="297">
        <v>171.43766450600179</v>
      </c>
      <c r="G140" s="297">
        <v>197.7227952822343</v>
      </c>
      <c r="H140" s="297">
        <v>192.3455329544696</v>
      </c>
      <c r="I140" s="297">
        <v>221.33296408813169</v>
      </c>
      <c r="J140" s="297">
        <v>241.17398714748151</v>
      </c>
      <c r="K140" s="297">
        <v>228.27821171976589</v>
      </c>
      <c r="L140" s="297">
        <v>220.7894856568974</v>
      </c>
      <c r="M140" s="297">
        <v>252.43361346312309</v>
      </c>
      <c r="N140" s="297">
        <v>242.79665666948631</v>
      </c>
      <c r="O140" s="297">
        <v>296.78605270486008</v>
      </c>
      <c r="P140" s="297">
        <v>473.19602525432862</v>
      </c>
      <c r="Q140" s="297">
        <v>443.13896684597012</v>
      </c>
      <c r="R140" s="297">
        <v>615.70235722879318</v>
      </c>
      <c r="S140" s="297">
        <v>491.63419192157858</v>
      </c>
      <c r="T140" s="297">
        <v>467.06106930098213</v>
      </c>
      <c r="U140" s="297">
        <v>428.58964031915218</v>
      </c>
      <c r="V140" s="297">
        <v>437.57081483258588</v>
      </c>
      <c r="W140" s="297">
        <v>504.20171681029552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109.82981017508919</v>
      </c>
      <c r="C142" s="263">
        <f t="shared" si="6"/>
        <v>110.41535995246993</v>
      </c>
      <c r="D142" s="263">
        <f t="shared" si="6"/>
        <v>112.6607344148848</v>
      </c>
      <c r="E142" s="263">
        <f t="shared" si="6"/>
        <v>123.23347060388718</v>
      </c>
      <c r="F142" s="263">
        <f t="shared" si="6"/>
        <v>123.91238228411311</v>
      </c>
      <c r="G142" s="263">
        <f t="shared" si="6"/>
        <v>139.19884121540449</v>
      </c>
      <c r="H142" s="263">
        <f t="shared" si="6"/>
        <v>128.75394525829117</v>
      </c>
      <c r="I142" s="263">
        <f t="shared" si="6"/>
        <v>158.19914319537764</v>
      </c>
      <c r="J142" s="263">
        <f t="shared" si="6"/>
        <v>180.58444711216009</v>
      </c>
      <c r="K142" s="263">
        <f t="shared" si="6"/>
        <v>172.39763196483671</v>
      </c>
      <c r="L142" s="263">
        <f t="shared" si="6"/>
        <v>170.09930494956257</v>
      </c>
      <c r="M142" s="263">
        <f t="shared" si="6"/>
        <v>186.69729029837453</v>
      </c>
      <c r="N142" s="263">
        <f t="shared" si="6"/>
        <v>180.34417858369363</v>
      </c>
      <c r="O142" s="263">
        <f t="shared" si="6"/>
        <v>224.09130100122394</v>
      </c>
      <c r="P142" s="263">
        <f t="shared" si="6"/>
        <v>362.05580619830999</v>
      </c>
      <c r="Q142" s="263">
        <f t="shared" si="6"/>
        <v>376.03934422784181</v>
      </c>
      <c r="R142" s="263">
        <f t="shared" si="6"/>
        <v>470.80124545708748</v>
      </c>
      <c r="S142" s="263">
        <f t="shared" si="6"/>
        <v>371.64281106476403</v>
      </c>
      <c r="T142" s="263">
        <f t="shared" si="6"/>
        <v>311.13820288399813</v>
      </c>
      <c r="U142" s="263">
        <f t="shared" si="6"/>
        <v>277.95620332915394</v>
      </c>
      <c r="V142" s="263">
        <f t="shared" si="6"/>
        <v>298.41815842750674</v>
      </c>
      <c r="W142" s="263">
        <f t="shared" si="6"/>
        <v>322.60523472455577</v>
      </c>
      <c r="DA142" s="70"/>
    </row>
    <row r="143" spans="1:105" ht="12" customHeight="1" x14ac:dyDescent="0.25">
      <c r="A143" s="60" t="s">
        <v>1024</v>
      </c>
      <c r="B143" s="264">
        <v>71.368125730464996</v>
      </c>
      <c r="C143" s="264">
        <v>69.443156932361489</v>
      </c>
      <c r="D143" s="264">
        <v>71.420481743465217</v>
      </c>
      <c r="E143" s="264">
        <v>79.92721368015907</v>
      </c>
      <c r="F143" s="264">
        <v>80.423558053405884</v>
      </c>
      <c r="G143" s="264">
        <v>92.590015496483815</v>
      </c>
      <c r="H143" s="264">
        <v>88.986432526150665</v>
      </c>
      <c r="I143" s="264">
        <v>112.5354357957869</v>
      </c>
      <c r="J143" s="264">
        <v>128.02943386389541</v>
      </c>
      <c r="K143" s="264">
        <v>124.88878476696</v>
      </c>
      <c r="L143" s="264">
        <v>118.1869819733931</v>
      </c>
      <c r="M143" s="264">
        <v>130.6914043255957</v>
      </c>
      <c r="N143" s="264">
        <v>128.0385148345004</v>
      </c>
      <c r="O143" s="264">
        <v>158.62118647641489</v>
      </c>
      <c r="P143" s="264">
        <v>252.9088524491778</v>
      </c>
      <c r="Q143" s="264">
        <v>258.4003958787369</v>
      </c>
      <c r="R143" s="264">
        <v>327.94472738473439</v>
      </c>
      <c r="S143" s="264">
        <v>262.93615090883031</v>
      </c>
      <c r="T143" s="264">
        <v>226.00752939989269</v>
      </c>
      <c r="U143" s="264">
        <v>200.01909656419079</v>
      </c>
      <c r="V143" s="264">
        <v>216.41337020073999</v>
      </c>
      <c r="W143" s="264">
        <v>236.4396383825279</v>
      </c>
      <c r="DA143" s="72" t="s">
        <v>1390</v>
      </c>
    </row>
    <row r="144" spans="1:105" ht="12" customHeight="1" x14ac:dyDescent="0.25">
      <c r="A144" s="60" t="s">
        <v>1026</v>
      </c>
      <c r="B144" s="264">
        <v>38.461684444624197</v>
      </c>
      <c r="C144" s="264">
        <v>40.972203020108438</v>
      </c>
      <c r="D144" s="264">
        <v>41.240252671419583</v>
      </c>
      <c r="E144" s="264">
        <v>43.306256923728107</v>
      </c>
      <c r="F144" s="264">
        <v>43.488824230707223</v>
      </c>
      <c r="G144" s="264">
        <v>46.608825718920663</v>
      </c>
      <c r="H144" s="264">
        <v>39.767512732140503</v>
      </c>
      <c r="I144" s="264">
        <v>45.663707399590741</v>
      </c>
      <c r="J144" s="264">
        <v>52.5550132482647</v>
      </c>
      <c r="K144" s="264">
        <v>47.508847197876719</v>
      </c>
      <c r="L144" s="264">
        <v>51.912322976169449</v>
      </c>
      <c r="M144" s="264">
        <v>56.005885972778842</v>
      </c>
      <c r="N144" s="264">
        <v>52.305663749193243</v>
      </c>
      <c r="O144" s="264">
        <v>65.470114524809048</v>
      </c>
      <c r="P144" s="264">
        <v>109.14695374913219</v>
      </c>
      <c r="Q144" s="264">
        <v>117.63894834910489</v>
      </c>
      <c r="R144" s="264">
        <v>142.85651807235311</v>
      </c>
      <c r="S144" s="264">
        <v>108.7066601559337</v>
      </c>
      <c r="T144" s="264">
        <v>85.130673484105472</v>
      </c>
      <c r="U144" s="264">
        <v>77.937106764963133</v>
      </c>
      <c r="V144" s="264">
        <v>82.004788226766749</v>
      </c>
      <c r="W144" s="264">
        <v>86.165596342027868</v>
      </c>
      <c r="DA144" s="72" t="s">
        <v>1391</v>
      </c>
    </row>
    <row r="145" spans="1:105" ht="12" customHeight="1" x14ac:dyDescent="0.25">
      <c r="A145" s="64" t="s">
        <v>30</v>
      </c>
      <c r="B145" s="231">
        <v>3.791165054704889</v>
      </c>
      <c r="C145" s="231">
        <v>6.5818124173170531</v>
      </c>
      <c r="D145" s="231">
        <v>6.1281261965471634</v>
      </c>
      <c r="E145" s="231">
        <v>5.0776503347270756</v>
      </c>
      <c r="F145" s="231">
        <v>3.1302974234429191</v>
      </c>
      <c r="G145" s="231">
        <v>1.8593124432993251</v>
      </c>
      <c r="H145" s="231">
        <v>2.238448024446738</v>
      </c>
      <c r="I145" s="231">
        <v>3.374872223787643</v>
      </c>
      <c r="J145" s="231">
        <v>4.0514278350874289</v>
      </c>
      <c r="K145" s="231">
        <v>3.1501542016599662</v>
      </c>
      <c r="L145" s="231">
        <v>5.5414243191667047</v>
      </c>
      <c r="M145" s="231">
        <v>4.6173385158408209</v>
      </c>
      <c r="N145" s="231">
        <v>4.1605328735936311</v>
      </c>
      <c r="O145" s="231">
        <v>5.9447442792947296</v>
      </c>
      <c r="P145" s="231">
        <v>12.09764437910782</v>
      </c>
      <c r="Q145" s="231">
        <v>21.60016837128547</v>
      </c>
      <c r="R145" s="231">
        <v>23.637451414933441</v>
      </c>
      <c r="S145" s="231">
        <v>17.640710661499419</v>
      </c>
      <c r="T145" s="231">
        <v>7.4253669131275464</v>
      </c>
      <c r="U145" s="231">
        <v>6.7039029449616976</v>
      </c>
      <c r="V145" s="231">
        <v>9.3668449251568191</v>
      </c>
      <c r="W145" s="231">
        <v>3.210102598749061</v>
      </c>
      <c r="DA145" s="73" t="s">
        <v>1392</v>
      </c>
    </row>
    <row r="146" spans="1:105" ht="12" customHeight="1" x14ac:dyDescent="0.25">
      <c r="A146" s="64" t="s">
        <v>32</v>
      </c>
      <c r="B146" s="231">
        <v>0.86796970385310812</v>
      </c>
      <c r="C146" s="231">
        <v>0.19480261914941249</v>
      </c>
      <c r="D146" s="231">
        <v>2.537577829116229E-2</v>
      </c>
      <c r="E146" s="231">
        <v>4.8963648251781544</v>
      </c>
      <c r="F146" s="231">
        <v>4.3985268357082061</v>
      </c>
      <c r="G146" s="231">
        <v>4.5548258273122242</v>
      </c>
      <c r="H146" s="231">
        <v>4.73075276511819</v>
      </c>
      <c r="I146" s="231">
        <v>4.2412585040659474</v>
      </c>
      <c r="J146" s="231">
        <v>4.6749628449285758</v>
      </c>
      <c r="K146" s="231">
        <v>3.5184115583148619</v>
      </c>
      <c r="L146" s="231">
        <v>3.503519294145987</v>
      </c>
      <c r="M146" s="231">
        <v>3.9104127253986221</v>
      </c>
      <c r="N146" s="231">
        <v>3.3844772671876751</v>
      </c>
      <c r="O146" s="231">
        <v>4.2970150897085908</v>
      </c>
      <c r="P146" s="231">
        <v>7.0234325586376078</v>
      </c>
      <c r="Q146" s="231">
        <v>7.8547797047344581</v>
      </c>
      <c r="R146" s="231">
        <v>12.198589645219091</v>
      </c>
      <c r="S146" s="231">
        <v>6.2474850835598916</v>
      </c>
      <c r="T146" s="231">
        <v>5.7937741575545099</v>
      </c>
      <c r="U146" s="231">
        <v>6.4039652066513426</v>
      </c>
      <c r="V146" s="231">
        <v>5.2289747608266852</v>
      </c>
      <c r="W146" s="231">
        <v>5.9494754831560144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0.10227718708423381</v>
      </c>
      <c r="J147" s="231">
        <v>0</v>
      </c>
      <c r="K147" s="231">
        <v>0</v>
      </c>
      <c r="L147" s="231">
        <v>0</v>
      </c>
      <c r="M147" s="231">
        <v>2.5475834329799218E-2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0.45766683528202101</v>
      </c>
      <c r="F148" s="231">
        <v>0.48840638695075178</v>
      </c>
      <c r="G148" s="231">
        <v>0.61915177181739756</v>
      </c>
      <c r="H148" s="231">
        <v>0.51061997875798282</v>
      </c>
      <c r="I148" s="231">
        <v>0.57167216611032634</v>
      </c>
      <c r="J148" s="231">
        <v>0.61856058361225152</v>
      </c>
      <c r="K148" s="231">
        <v>0.40093688167545738</v>
      </c>
      <c r="L148" s="231">
        <v>0.52687172307089736</v>
      </c>
      <c r="M148" s="231">
        <v>0.58900096717613182</v>
      </c>
      <c r="N148" s="231">
        <v>0.49695609891983222</v>
      </c>
      <c r="O148" s="231">
        <v>0.48241873862697437</v>
      </c>
      <c r="P148" s="231">
        <v>0.63364328351441579</v>
      </c>
      <c r="Q148" s="231">
        <v>0.30185789772524102</v>
      </c>
      <c r="R148" s="231">
        <v>0.85627284544723625</v>
      </c>
      <c r="S148" s="231">
        <v>0.63567312062829373</v>
      </c>
      <c r="T148" s="231">
        <v>0.68992178518977754</v>
      </c>
      <c r="U148" s="231">
        <v>0.49770724841264091</v>
      </c>
      <c r="V148" s="231">
        <v>1.053618569822437</v>
      </c>
      <c r="W148" s="231">
        <v>1.407555595027242</v>
      </c>
      <c r="DA148" s="73" t="s">
        <v>1395</v>
      </c>
    </row>
    <row r="149" spans="1:105" ht="12" customHeight="1" x14ac:dyDescent="0.25">
      <c r="A149" s="64" t="s">
        <v>70</v>
      </c>
      <c r="B149" s="231">
        <v>2.579871097239987</v>
      </c>
      <c r="C149" s="231">
        <v>3.730240170466689</v>
      </c>
      <c r="D149" s="231">
        <v>4.1088736505943944</v>
      </c>
      <c r="E149" s="231">
        <v>9.4627781276626557</v>
      </c>
      <c r="F149" s="231">
        <v>9.6430050501303057</v>
      </c>
      <c r="G149" s="231">
        <v>10.588946672894981</v>
      </c>
      <c r="H149" s="231">
        <v>9.8426055921848565</v>
      </c>
      <c r="I149" s="231">
        <v>9.1645575847952045</v>
      </c>
      <c r="J149" s="231">
        <v>10.114846945827409</v>
      </c>
      <c r="K149" s="231">
        <v>10.340875177248771</v>
      </c>
      <c r="L149" s="231">
        <v>9.1548253885763771</v>
      </c>
      <c r="M149" s="231">
        <v>10.317410240978379</v>
      </c>
      <c r="N149" s="231">
        <v>9.5782087822364002</v>
      </c>
      <c r="O149" s="231">
        <v>12.587496257286761</v>
      </c>
      <c r="P149" s="231">
        <v>20.960024399833792</v>
      </c>
      <c r="Q149" s="231">
        <v>22.136165872724401</v>
      </c>
      <c r="R149" s="231">
        <v>14.05024830364691</v>
      </c>
      <c r="S149" s="231">
        <v>10.784285012794349</v>
      </c>
      <c r="T149" s="231">
        <v>8.6384270625680895</v>
      </c>
      <c r="U149" s="231">
        <v>7.3054523697942848</v>
      </c>
      <c r="V149" s="231">
        <v>5.4091483431868363</v>
      </c>
      <c r="W149" s="231">
        <v>7.0116865459139488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9.3951943860784606E-2</v>
      </c>
      <c r="D150" s="231">
        <v>0.28847952282566219</v>
      </c>
      <c r="E150" s="231">
        <v>0</v>
      </c>
      <c r="F150" s="231">
        <v>8.7754281066008841E-2</v>
      </c>
      <c r="G150" s="231">
        <v>0.13757214459505809</v>
      </c>
      <c r="H150" s="231">
        <v>4.7450439177919933E-2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0.1052250621028364</v>
      </c>
      <c r="O150" s="231">
        <v>0.1133051029792406</v>
      </c>
      <c r="P150" s="231">
        <v>0.22012475037849721</v>
      </c>
      <c r="Q150" s="231">
        <v>0.56016833730346194</v>
      </c>
      <c r="R150" s="231">
        <v>0.68650071596471107</v>
      </c>
      <c r="S150" s="231">
        <v>0.48547575542665</v>
      </c>
      <c r="T150" s="231">
        <v>0.5007022153184596</v>
      </c>
      <c r="U150" s="231">
        <v>0.40848691074141741</v>
      </c>
      <c r="V150" s="231">
        <v>0.38751338585641942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30.452477593606261</v>
      </c>
      <c r="C151" s="231">
        <v>29.65444844197377</v>
      </c>
      <c r="D151" s="231">
        <v>30.017227759562349</v>
      </c>
      <c r="E151" s="231">
        <v>23.390660345274721</v>
      </c>
      <c r="F151" s="231">
        <v>25.709397258161619</v>
      </c>
      <c r="G151" s="231">
        <v>28.828752200619618</v>
      </c>
      <c r="H151" s="231">
        <v>22.377541889550908</v>
      </c>
      <c r="I151" s="231">
        <v>27.339923951079161</v>
      </c>
      <c r="J151" s="231">
        <v>30.505270263608189</v>
      </c>
      <c r="K151" s="231">
        <v>27.93446135706159</v>
      </c>
      <c r="L151" s="231">
        <v>28.964382637897451</v>
      </c>
      <c r="M151" s="231">
        <v>30.514872440778351</v>
      </c>
      <c r="N151" s="231">
        <v>29.09666079140888</v>
      </c>
      <c r="O151" s="231">
        <v>35.275435134563658</v>
      </c>
      <c r="P151" s="231">
        <v>57.043054286237947</v>
      </c>
      <c r="Q151" s="231">
        <v>53.52352668752301</v>
      </c>
      <c r="R151" s="231">
        <v>69.185739561920059</v>
      </c>
      <c r="S151" s="231">
        <v>59.963537728020178</v>
      </c>
      <c r="T151" s="231">
        <v>51.593091987452681</v>
      </c>
      <c r="U151" s="231">
        <v>46.848949097558197</v>
      </c>
      <c r="V151" s="231">
        <v>51.148431569886938</v>
      </c>
      <c r="W151" s="231">
        <v>57.180696053443803</v>
      </c>
      <c r="DA151" s="73" t="s">
        <v>1398</v>
      </c>
    </row>
    <row r="152" spans="1:105" ht="12" customHeight="1" x14ac:dyDescent="0.25">
      <c r="A152" s="64" t="s">
        <v>36</v>
      </c>
      <c r="B152" s="231">
        <v>0.77020099521995744</v>
      </c>
      <c r="C152" s="231">
        <v>0.71694742734072781</v>
      </c>
      <c r="D152" s="231">
        <v>0.67216976359885527</v>
      </c>
      <c r="E152" s="231">
        <v>0</v>
      </c>
      <c r="F152" s="231">
        <v>0</v>
      </c>
      <c r="G152" s="231">
        <v>7.9783296809924774E-4</v>
      </c>
      <c r="H152" s="231">
        <v>8.2555971555238602E-4</v>
      </c>
      <c r="I152" s="231">
        <v>0.13324067550271629</v>
      </c>
      <c r="J152" s="231">
        <v>0</v>
      </c>
      <c r="K152" s="231">
        <v>0</v>
      </c>
      <c r="L152" s="231">
        <v>0.72646146536805822</v>
      </c>
      <c r="M152" s="231">
        <v>1.62796408452151</v>
      </c>
      <c r="N152" s="231">
        <v>0.76027737833497999</v>
      </c>
      <c r="O152" s="231">
        <v>0.99182174096334019</v>
      </c>
      <c r="P152" s="231">
        <v>1.2659477717106931</v>
      </c>
      <c r="Q152" s="231">
        <v>1.118419175298462</v>
      </c>
      <c r="R152" s="231">
        <v>1.081476262507638</v>
      </c>
      <c r="S152" s="231">
        <v>0.4919399742075945</v>
      </c>
      <c r="T152" s="231">
        <v>0.86608965694710494</v>
      </c>
      <c r="U152" s="231">
        <v>0.6557173972436392</v>
      </c>
      <c r="V152" s="231">
        <v>0.57842838087576343</v>
      </c>
      <c r="W152" s="231">
        <v>0.69754751732109488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2.113645560348312E-2</v>
      </c>
      <c r="F153" s="231">
        <v>3.1436995247404093E-2</v>
      </c>
      <c r="G153" s="231">
        <v>1.94668254139507E-2</v>
      </c>
      <c r="H153" s="231">
        <v>1.9268483188347781E-2</v>
      </c>
      <c r="I153" s="231">
        <v>0.73590510716551683</v>
      </c>
      <c r="J153" s="231">
        <v>2.5899447752008311</v>
      </c>
      <c r="K153" s="231">
        <v>2.1640080219160711</v>
      </c>
      <c r="L153" s="231">
        <v>3.4948381479439781</v>
      </c>
      <c r="M153" s="231">
        <v>4.4034111637552247</v>
      </c>
      <c r="N153" s="231">
        <v>4.7233254954090054</v>
      </c>
      <c r="O153" s="231">
        <v>5.77787818138576</v>
      </c>
      <c r="P153" s="231">
        <v>9.9030823197113875</v>
      </c>
      <c r="Q153" s="231">
        <v>10.54386230251041</v>
      </c>
      <c r="R153" s="231">
        <v>21.16023932271397</v>
      </c>
      <c r="S153" s="231">
        <v>12.45755281979738</v>
      </c>
      <c r="T153" s="231">
        <v>9.6232997059473071</v>
      </c>
      <c r="U153" s="231">
        <v>9.1129255895999144</v>
      </c>
      <c r="V153" s="231">
        <v>8.8318282911548565</v>
      </c>
      <c r="W153" s="231">
        <v>10.70853254841672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0.99999999999999989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0.99999999999999989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0.99999999999999989</v>
      </c>
      <c r="P160" s="234">
        <f t="shared" si="7"/>
        <v>1</v>
      </c>
      <c r="Q160" s="234">
        <f t="shared" si="7"/>
        <v>1</v>
      </c>
      <c r="R160" s="234">
        <f t="shared" si="7"/>
        <v>0.99999999999999989</v>
      </c>
      <c r="S160" s="234">
        <f t="shared" si="7"/>
        <v>0.99999999999999989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1.3688004370939056E-2</v>
      </c>
      <c r="C165" s="270">
        <f t="shared" si="12"/>
        <v>1.3018112900573073E-2</v>
      </c>
      <c r="D165" s="270">
        <f t="shared" si="12"/>
        <v>1.2998543174976725E-2</v>
      </c>
      <c r="E165" s="270">
        <f t="shared" si="12"/>
        <v>1.4256827207331303E-2</v>
      </c>
      <c r="F165" s="270">
        <f t="shared" si="12"/>
        <v>1.3901339341559594E-2</v>
      </c>
      <c r="G165" s="270">
        <f t="shared" si="12"/>
        <v>1.4396100208659375E-2</v>
      </c>
      <c r="H165" s="270">
        <f t="shared" si="12"/>
        <v>1.4491622090700393E-2</v>
      </c>
      <c r="I165" s="270">
        <f t="shared" si="12"/>
        <v>1.7442339277569212E-2</v>
      </c>
      <c r="J165" s="270">
        <f t="shared" si="12"/>
        <v>1.8736439525793874E-2</v>
      </c>
      <c r="K165" s="270">
        <f t="shared" si="12"/>
        <v>1.973799509455839E-2</v>
      </c>
      <c r="L165" s="270">
        <f t="shared" si="12"/>
        <v>1.8369575562823565E-2</v>
      </c>
      <c r="M165" s="270">
        <f t="shared" si="12"/>
        <v>1.7731620325682321E-2</v>
      </c>
      <c r="N165" s="270">
        <f t="shared" si="12"/>
        <v>1.8772229275507327E-2</v>
      </c>
      <c r="O165" s="270">
        <f t="shared" si="12"/>
        <v>1.8808676377937695E-2</v>
      </c>
      <c r="P165" s="270">
        <f t="shared" si="12"/>
        <v>1.9731334037102397E-2</v>
      </c>
      <c r="Q165" s="270">
        <f t="shared" si="12"/>
        <v>2.0120255246524638E-2</v>
      </c>
      <c r="R165" s="270">
        <f t="shared" si="12"/>
        <v>2.0706665508860952E-2</v>
      </c>
      <c r="S165" s="270">
        <f t="shared" si="12"/>
        <v>2.2218207110489323E-2</v>
      </c>
      <c r="T165" s="270">
        <f t="shared" si="12"/>
        <v>2.1884508991648701E-2</v>
      </c>
      <c r="U165" s="270">
        <f t="shared" si="12"/>
        <v>2.1123306241219195E-2</v>
      </c>
      <c r="V165" s="270">
        <f t="shared" si="12"/>
        <v>2.2728247037845681E-2</v>
      </c>
      <c r="W165" s="270">
        <f t="shared" si="12"/>
        <v>2.3083335580322186E-2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0.31337905135415856</v>
      </c>
      <c r="C167" s="271">
        <f t="shared" si="14"/>
        <v>0.32629747353285105</v>
      </c>
      <c r="D167" s="271">
        <f t="shared" si="14"/>
        <v>0.31885926496186739</v>
      </c>
      <c r="E167" s="271">
        <f t="shared" si="14"/>
        <v>0.32447658742008584</v>
      </c>
      <c r="F167" s="271">
        <f t="shared" si="14"/>
        <v>0.315780622636539</v>
      </c>
      <c r="G167" s="271">
        <f t="shared" si="14"/>
        <v>0.30405982185286756</v>
      </c>
      <c r="H167" s="271">
        <f t="shared" si="14"/>
        <v>0.27134993931720508</v>
      </c>
      <c r="I167" s="271">
        <f t="shared" si="14"/>
        <v>0.29728798360064324</v>
      </c>
      <c r="J167" s="271">
        <f t="shared" si="14"/>
        <v>0.32517884489713295</v>
      </c>
      <c r="K167" s="271">
        <f t="shared" si="14"/>
        <v>0.31724421443238304</v>
      </c>
      <c r="L167" s="271">
        <f t="shared" si="14"/>
        <v>0.33965345378313644</v>
      </c>
      <c r="M167" s="271">
        <f t="shared" si="14"/>
        <v>0.31947873196282106</v>
      </c>
      <c r="N167" s="271">
        <f t="shared" si="14"/>
        <v>0.32304677212437027</v>
      </c>
      <c r="O167" s="271">
        <f t="shared" si="14"/>
        <v>0.32777735477449299</v>
      </c>
      <c r="P167" s="271">
        <f t="shared" si="14"/>
        <v>0.35996103337522195</v>
      </c>
      <c r="Q167" s="271">
        <f t="shared" si="14"/>
        <v>0.38837730067869014</v>
      </c>
      <c r="R167" s="271">
        <f t="shared" si="14"/>
        <v>0.38102226718186777</v>
      </c>
      <c r="S167" s="271">
        <f t="shared" si="14"/>
        <v>0.38842981275333466</v>
      </c>
      <c r="T167" s="271">
        <f t="shared" si="14"/>
        <v>0.34903153968877237</v>
      </c>
      <c r="U167" s="271">
        <f t="shared" si="14"/>
        <v>0.34905233177574313</v>
      </c>
      <c r="V167" s="271">
        <f t="shared" si="14"/>
        <v>0.36366129140451103</v>
      </c>
      <c r="W167" s="271">
        <f t="shared" si="14"/>
        <v>0.35440957732497902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0.18237875798460515</v>
      </c>
      <c r="C168" s="271">
        <f t="shared" si="15"/>
        <v>0.19005498461939566</v>
      </c>
      <c r="D168" s="271">
        <f t="shared" si="15"/>
        <v>0.1855994488712899</v>
      </c>
      <c r="E168" s="271">
        <f t="shared" si="15"/>
        <v>0.21272463631460875</v>
      </c>
      <c r="F168" s="271">
        <f t="shared" si="15"/>
        <v>0.20726639975918662</v>
      </c>
      <c r="G168" s="271">
        <f t="shared" si="15"/>
        <v>0.20590174975955142</v>
      </c>
      <c r="H168" s="271">
        <f t="shared" si="15"/>
        <v>0.22527911382105487</v>
      </c>
      <c r="I168" s="271">
        <f t="shared" si="15"/>
        <v>0.23477142302510484</v>
      </c>
      <c r="J168" s="271">
        <f t="shared" si="15"/>
        <v>0.24334984160930306</v>
      </c>
      <c r="K168" s="271">
        <f t="shared" si="15"/>
        <v>0.25070221182546004</v>
      </c>
      <c r="L168" s="271">
        <f t="shared" si="15"/>
        <v>0.24207122537185283</v>
      </c>
      <c r="M168" s="271">
        <f t="shared" si="15"/>
        <v>0.2387649042566414</v>
      </c>
      <c r="N168" s="271">
        <f t="shared" si="15"/>
        <v>0.24529719461809563</v>
      </c>
      <c r="O168" s="271">
        <f t="shared" si="15"/>
        <v>0.25118376412688842</v>
      </c>
      <c r="P168" s="271">
        <f t="shared" si="15"/>
        <v>0.27265785395553166</v>
      </c>
      <c r="Q168" s="271">
        <f t="shared" si="15"/>
        <v>0.29291484459585188</v>
      </c>
      <c r="R168" s="271">
        <f t="shared" si="15"/>
        <v>0.28086914881787678</v>
      </c>
      <c r="S168" s="271">
        <f t="shared" si="15"/>
        <v>0.28647277821411732</v>
      </c>
      <c r="T168" s="271">
        <f t="shared" si="15"/>
        <v>0.27863968210773016</v>
      </c>
      <c r="U168" s="271">
        <f t="shared" si="15"/>
        <v>0.27612721656786704</v>
      </c>
      <c r="V168" s="271">
        <f t="shared" si="15"/>
        <v>0.27910676461340961</v>
      </c>
      <c r="W168" s="271">
        <f t="shared" si="15"/>
        <v>0.27412097198486429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0.18237875798460515</v>
      </c>
      <c r="C169" s="320">
        <f t="shared" si="16"/>
        <v>0.19005498461939566</v>
      </c>
      <c r="D169" s="320">
        <f t="shared" si="16"/>
        <v>0.1855994488712899</v>
      </c>
      <c r="E169" s="320">
        <f t="shared" si="16"/>
        <v>0.21272463631460875</v>
      </c>
      <c r="F169" s="320">
        <f t="shared" si="16"/>
        <v>0.20726639975918662</v>
      </c>
      <c r="G169" s="320">
        <f t="shared" si="16"/>
        <v>0.20590174975955142</v>
      </c>
      <c r="H169" s="320">
        <f t="shared" si="16"/>
        <v>0.22527911382105487</v>
      </c>
      <c r="I169" s="320">
        <f t="shared" si="16"/>
        <v>0.23477142302510484</v>
      </c>
      <c r="J169" s="320">
        <f t="shared" si="16"/>
        <v>0.24334984160930306</v>
      </c>
      <c r="K169" s="320">
        <f t="shared" si="16"/>
        <v>0.25070221182546004</v>
      </c>
      <c r="L169" s="320">
        <f t="shared" si="16"/>
        <v>0.24207122537185283</v>
      </c>
      <c r="M169" s="320">
        <f t="shared" si="16"/>
        <v>0.2387649042566414</v>
      </c>
      <c r="N169" s="320">
        <f t="shared" si="16"/>
        <v>0.24529719461809563</v>
      </c>
      <c r="O169" s="320">
        <f t="shared" si="16"/>
        <v>0.25118376412688842</v>
      </c>
      <c r="P169" s="320">
        <f t="shared" si="16"/>
        <v>0.27265785395553166</v>
      </c>
      <c r="Q169" s="320">
        <f t="shared" si="16"/>
        <v>0.29291484459585188</v>
      </c>
      <c r="R169" s="320">
        <f t="shared" si="16"/>
        <v>0.28086914881787678</v>
      </c>
      <c r="S169" s="320">
        <f t="shared" si="16"/>
        <v>0.28647277821411732</v>
      </c>
      <c r="T169" s="320">
        <f t="shared" si="16"/>
        <v>0.27863968210773016</v>
      </c>
      <c r="U169" s="320">
        <f t="shared" si="16"/>
        <v>0.27612721656786704</v>
      </c>
      <c r="V169" s="320">
        <f t="shared" si="16"/>
        <v>0.27910676461340961</v>
      </c>
      <c r="W169" s="320">
        <f t="shared" si="16"/>
        <v>0.27412097198486429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2.0951311690367833E-2</v>
      </c>
      <c r="C171" s="271">
        <f t="shared" si="18"/>
        <v>2.063164644182509E-2</v>
      </c>
      <c r="D171" s="271">
        <f t="shared" si="18"/>
        <v>2.0427108151457707E-2</v>
      </c>
      <c r="E171" s="271">
        <f t="shared" si="18"/>
        <v>2.1620477557565777E-2</v>
      </c>
      <c r="F171" s="271">
        <f t="shared" si="18"/>
        <v>2.1067171667099687E-2</v>
      </c>
      <c r="G171" s="271">
        <f t="shared" si="18"/>
        <v>2.1227069009071554E-2</v>
      </c>
      <c r="H171" s="271">
        <f t="shared" si="18"/>
        <v>2.0481563989160231E-2</v>
      </c>
      <c r="I171" s="271">
        <f t="shared" si="18"/>
        <v>2.3960985642408724E-2</v>
      </c>
      <c r="J171" s="271">
        <f t="shared" si="18"/>
        <v>2.6000980085040214E-2</v>
      </c>
      <c r="K171" s="271">
        <f t="shared" si="18"/>
        <v>2.6745922837067435E-2</v>
      </c>
      <c r="L171" s="271">
        <f t="shared" si="18"/>
        <v>2.5936097027086595E-2</v>
      </c>
      <c r="M171" s="271">
        <f t="shared" si="18"/>
        <v>2.4805579027648243E-2</v>
      </c>
      <c r="N171" s="271">
        <f t="shared" si="18"/>
        <v>2.5916442720358941E-2</v>
      </c>
      <c r="O171" s="271">
        <f t="shared" si="18"/>
        <v>2.6110359386977585E-2</v>
      </c>
      <c r="P171" s="271">
        <f t="shared" si="18"/>
        <v>2.7815632047831159E-2</v>
      </c>
      <c r="Q171" s="271">
        <f t="shared" si="18"/>
        <v>2.8954444208110577E-2</v>
      </c>
      <c r="R171" s="271">
        <f t="shared" si="18"/>
        <v>2.9258072023354016E-2</v>
      </c>
      <c r="S171" s="271">
        <f t="shared" si="18"/>
        <v>3.0906485628867841E-2</v>
      </c>
      <c r="T171" s="271">
        <f t="shared" si="18"/>
        <v>2.9631291110982616E-2</v>
      </c>
      <c r="U171" s="271">
        <f t="shared" si="18"/>
        <v>2.8936514764341194E-2</v>
      </c>
      <c r="V171" s="271">
        <f t="shared" si="18"/>
        <v>3.0743631051320799E-2</v>
      </c>
      <c r="W171" s="271">
        <f t="shared" si="18"/>
        <v>3.0801252320103046E-2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1.3124458976147937E-2</v>
      </c>
      <c r="C172" s="320">
        <f t="shared" si="19"/>
        <v>1.2482147439489177E-2</v>
      </c>
      <c r="D172" s="320">
        <f t="shared" si="19"/>
        <v>1.2463383414156957E-2</v>
      </c>
      <c r="E172" s="320">
        <f t="shared" si="19"/>
        <v>1.3516456411367336E-2</v>
      </c>
      <c r="F172" s="320">
        <f t="shared" si="19"/>
        <v>1.3180338093825338E-2</v>
      </c>
      <c r="G172" s="320">
        <f t="shared" si="19"/>
        <v>1.3632970323563628E-2</v>
      </c>
      <c r="H172" s="320">
        <f t="shared" si="19"/>
        <v>1.3704416633997402E-2</v>
      </c>
      <c r="I172" s="320">
        <f t="shared" si="19"/>
        <v>1.6536018174752313E-2</v>
      </c>
      <c r="J172" s="320">
        <f t="shared" si="19"/>
        <v>1.7879419585727533E-2</v>
      </c>
      <c r="K172" s="320">
        <f t="shared" si="19"/>
        <v>1.8822535073682697E-2</v>
      </c>
      <c r="L172" s="320">
        <f t="shared" si="19"/>
        <v>1.7453023429316494E-2</v>
      </c>
      <c r="M172" s="320">
        <f t="shared" si="19"/>
        <v>1.6826382685092345E-2</v>
      </c>
      <c r="N172" s="320">
        <f t="shared" si="19"/>
        <v>1.7848132173448317E-2</v>
      </c>
      <c r="O172" s="320">
        <f t="shared" si="19"/>
        <v>1.7923899354659552E-2</v>
      </c>
      <c r="P172" s="320">
        <f t="shared" si="19"/>
        <v>1.8825362982582517E-2</v>
      </c>
      <c r="Q172" s="320">
        <f t="shared" si="19"/>
        <v>1.9254459742578865E-2</v>
      </c>
      <c r="R172" s="320">
        <f t="shared" si="19"/>
        <v>1.9741784469402796E-2</v>
      </c>
      <c r="S172" s="320">
        <f t="shared" si="19"/>
        <v>2.1205189638930828E-2</v>
      </c>
      <c r="T172" s="320">
        <f t="shared" si="19"/>
        <v>2.0913993506191181E-2</v>
      </c>
      <c r="U172" s="320">
        <f t="shared" si="19"/>
        <v>2.0218697863184424E-2</v>
      </c>
      <c r="V172" s="320">
        <f t="shared" si="19"/>
        <v>2.1660945551486926E-2</v>
      </c>
      <c r="W172" s="320">
        <f t="shared" si="19"/>
        <v>2.1949634605884286E-2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7.8268527142198972E-3</v>
      </c>
      <c r="C173" s="320">
        <f t="shared" si="20"/>
        <v>8.1494990023359137E-3</v>
      </c>
      <c r="D173" s="320">
        <f t="shared" si="20"/>
        <v>7.9637247373007484E-3</v>
      </c>
      <c r="E173" s="320">
        <f t="shared" si="20"/>
        <v>8.1040211461984452E-3</v>
      </c>
      <c r="F173" s="320">
        <f t="shared" si="20"/>
        <v>7.8868335732743492E-3</v>
      </c>
      <c r="G173" s="320">
        <f t="shared" si="20"/>
        <v>7.5940986855079252E-3</v>
      </c>
      <c r="H173" s="320">
        <f t="shared" si="20"/>
        <v>6.7771473551628296E-3</v>
      </c>
      <c r="I173" s="320">
        <f t="shared" si="20"/>
        <v>7.4249674676564129E-3</v>
      </c>
      <c r="J173" s="320">
        <f t="shared" si="20"/>
        <v>8.1215604993126848E-3</v>
      </c>
      <c r="K173" s="320">
        <f t="shared" si="20"/>
        <v>7.9233877633847396E-3</v>
      </c>
      <c r="L173" s="320">
        <f t="shared" si="20"/>
        <v>8.4830735977701032E-3</v>
      </c>
      <c r="M173" s="320">
        <f t="shared" si="20"/>
        <v>7.979196342555896E-3</v>
      </c>
      <c r="N173" s="320">
        <f t="shared" si="20"/>
        <v>8.0683105469106248E-3</v>
      </c>
      <c r="O173" s="320">
        <f t="shared" si="20"/>
        <v>8.1864600323180332E-3</v>
      </c>
      <c r="P173" s="320">
        <f t="shared" si="20"/>
        <v>8.9902690652486385E-3</v>
      </c>
      <c r="Q173" s="320">
        <f t="shared" si="20"/>
        <v>9.6999844655317122E-3</v>
      </c>
      <c r="R173" s="320">
        <f t="shared" si="20"/>
        <v>9.5162875539512217E-3</v>
      </c>
      <c r="S173" s="320">
        <f t="shared" si="20"/>
        <v>9.701295989937013E-3</v>
      </c>
      <c r="T173" s="320">
        <f t="shared" si="20"/>
        <v>8.7172976047914345E-3</v>
      </c>
      <c r="U173" s="320">
        <f t="shared" si="20"/>
        <v>8.717816901156774E-3</v>
      </c>
      <c r="V173" s="320">
        <f t="shared" si="20"/>
        <v>9.0826854998338705E-3</v>
      </c>
      <c r="W173" s="320">
        <f t="shared" si="20"/>
        <v>8.8516177142187562E-3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0.46960287459992933</v>
      </c>
      <c r="C176" s="312">
        <f t="shared" si="23"/>
        <v>0.44999778250535527</v>
      </c>
      <c r="D176" s="312">
        <f t="shared" si="23"/>
        <v>0.4621156348404083</v>
      </c>
      <c r="E176" s="312">
        <f t="shared" si="23"/>
        <v>0.42692147150040832</v>
      </c>
      <c r="F176" s="312">
        <f t="shared" si="23"/>
        <v>0.44198446659561513</v>
      </c>
      <c r="G176" s="312">
        <f t="shared" si="23"/>
        <v>0.45441525916985015</v>
      </c>
      <c r="H176" s="312">
        <f t="shared" si="23"/>
        <v>0.46839776078187939</v>
      </c>
      <c r="I176" s="312">
        <f t="shared" si="23"/>
        <v>0.42653726845427387</v>
      </c>
      <c r="J176" s="312">
        <f t="shared" si="23"/>
        <v>0.38673389388272988</v>
      </c>
      <c r="K176" s="312">
        <f t="shared" si="23"/>
        <v>0.38556965581053093</v>
      </c>
      <c r="L176" s="312">
        <f t="shared" si="23"/>
        <v>0.37396964825510065</v>
      </c>
      <c r="M176" s="312">
        <f t="shared" si="23"/>
        <v>0.39921916442720706</v>
      </c>
      <c r="N176" s="312">
        <f t="shared" si="23"/>
        <v>0.38696736126166792</v>
      </c>
      <c r="O176" s="312">
        <f t="shared" si="23"/>
        <v>0.37611984533370324</v>
      </c>
      <c r="P176" s="312">
        <f t="shared" si="23"/>
        <v>0.31983414658431275</v>
      </c>
      <c r="Q176" s="312">
        <f t="shared" si="23"/>
        <v>0.26963315527082282</v>
      </c>
      <c r="R176" s="312">
        <f t="shared" si="23"/>
        <v>0.28814384646804048</v>
      </c>
      <c r="S176" s="312">
        <f t="shared" si="23"/>
        <v>0.27197271629319086</v>
      </c>
      <c r="T176" s="312">
        <f t="shared" si="23"/>
        <v>0.32081297810086612</v>
      </c>
      <c r="U176" s="312">
        <f t="shared" si="23"/>
        <v>0.32476063065082933</v>
      </c>
      <c r="V176" s="312">
        <f t="shared" si="23"/>
        <v>0.30376006589291293</v>
      </c>
      <c r="W176" s="312">
        <f t="shared" si="23"/>
        <v>0.31758486278973141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1</v>
      </c>
      <c r="D178" s="234">
        <f t="shared" si="24"/>
        <v>0.99999999999999989</v>
      </c>
      <c r="E178" s="234">
        <f t="shared" si="24"/>
        <v>1</v>
      </c>
      <c r="F178" s="234">
        <f t="shared" si="24"/>
        <v>1.0000000000000002</v>
      </c>
      <c r="G178" s="234">
        <f t="shared" si="24"/>
        <v>1</v>
      </c>
      <c r="H178" s="234">
        <f t="shared" si="24"/>
        <v>1</v>
      </c>
      <c r="I178" s="234">
        <f t="shared" si="24"/>
        <v>0.99999999999999989</v>
      </c>
      <c r="J178" s="234">
        <f t="shared" si="24"/>
        <v>1</v>
      </c>
      <c r="K178" s="234">
        <f t="shared" si="24"/>
        <v>0.99999999999999989</v>
      </c>
      <c r="L178" s="234">
        <f t="shared" si="24"/>
        <v>1</v>
      </c>
      <c r="M178" s="234">
        <f t="shared" si="24"/>
        <v>0.99999999999999989</v>
      </c>
      <c r="N178" s="234">
        <f t="shared" si="24"/>
        <v>0.99999999999999989</v>
      </c>
      <c r="O178" s="234">
        <f t="shared" si="24"/>
        <v>1.0000000000000002</v>
      </c>
      <c r="P178" s="234">
        <f t="shared" si="24"/>
        <v>1.0000000000000002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0.99999999999999989</v>
      </c>
      <c r="V178" s="234">
        <f t="shared" si="24"/>
        <v>0.99999999999999989</v>
      </c>
      <c r="W178" s="234">
        <f t="shared" si="24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2.9128038697168929E-2</v>
      </c>
      <c r="C183" s="270">
        <f t="shared" si="29"/>
        <v>2.6738381073837754E-2</v>
      </c>
      <c r="D183" s="270">
        <f t="shared" si="29"/>
        <v>2.7293874264933373E-2</v>
      </c>
      <c r="E183" s="270">
        <f t="shared" si="29"/>
        <v>2.8156763024105389E-2</v>
      </c>
      <c r="F183" s="270">
        <f t="shared" si="29"/>
        <v>2.8196043022474797E-2</v>
      </c>
      <c r="G183" s="270">
        <f t="shared" si="29"/>
        <v>2.9865785692981043E-2</v>
      </c>
      <c r="H183" s="270">
        <f t="shared" si="29"/>
        <v>3.0971420478391964E-2</v>
      </c>
      <c r="I183" s="270">
        <f t="shared" si="29"/>
        <v>3.4475677645205975E-2</v>
      </c>
      <c r="J183" s="270">
        <f t="shared" si="29"/>
        <v>3.4588627370413502E-2</v>
      </c>
      <c r="K183" s="270">
        <f t="shared" si="29"/>
        <v>3.6384989904849091E-2</v>
      </c>
      <c r="L183" s="270">
        <f t="shared" si="29"/>
        <v>3.320511386071022E-2</v>
      </c>
      <c r="M183" s="270">
        <f t="shared" si="29"/>
        <v>3.3428752485234622E-2</v>
      </c>
      <c r="N183" s="270">
        <f t="shared" si="29"/>
        <v>3.4678059077578816E-2</v>
      </c>
      <c r="O183" s="270">
        <f t="shared" si="29"/>
        <v>3.4153595512707371E-2</v>
      </c>
      <c r="P183" s="270">
        <f t="shared" si="29"/>
        <v>3.2871439524109362E-2</v>
      </c>
      <c r="Q183" s="270">
        <f t="shared" si="29"/>
        <v>3.1230821020385848E-2</v>
      </c>
      <c r="R183" s="270">
        <f t="shared" si="29"/>
        <v>3.2941679990804586E-2</v>
      </c>
      <c r="S183" s="270">
        <f t="shared" si="29"/>
        <v>3.4541013402131421E-2</v>
      </c>
      <c r="T183" s="270">
        <f t="shared" si="29"/>
        <v>3.6500835762150984E-2</v>
      </c>
      <c r="U183" s="270">
        <f t="shared" si="29"/>
        <v>3.544399661167269E-2</v>
      </c>
      <c r="V183" s="270">
        <f t="shared" si="29"/>
        <v>3.6944768459984817E-2</v>
      </c>
      <c r="W183" s="270">
        <f t="shared" si="29"/>
        <v>3.8270203038782903E-2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0.60517553417232284</v>
      </c>
      <c r="C184" s="271">
        <f t="shared" si="30"/>
        <v>0.60819252615693908</v>
      </c>
      <c r="D184" s="271">
        <f t="shared" si="30"/>
        <v>0.60758891110482616</v>
      </c>
      <c r="E184" s="271">
        <f t="shared" si="30"/>
        <v>0.58154523079938225</v>
      </c>
      <c r="F184" s="271">
        <f t="shared" si="30"/>
        <v>0.58124240267349581</v>
      </c>
      <c r="G184" s="271">
        <f t="shared" si="30"/>
        <v>0.57243794380776247</v>
      </c>
      <c r="H184" s="271">
        <f t="shared" si="30"/>
        <v>0.52627670394864334</v>
      </c>
      <c r="I184" s="271">
        <f t="shared" si="30"/>
        <v>0.5332436958068848</v>
      </c>
      <c r="J184" s="271">
        <f t="shared" si="30"/>
        <v>0.544764550497427</v>
      </c>
      <c r="K184" s="271">
        <f t="shared" si="30"/>
        <v>0.530705056622642</v>
      </c>
      <c r="L184" s="271">
        <f t="shared" si="30"/>
        <v>0.55716288690274984</v>
      </c>
      <c r="M184" s="271">
        <f t="shared" si="30"/>
        <v>0.54658032069138307</v>
      </c>
      <c r="N184" s="271">
        <f t="shared" si="30"/>
        <v>0.54155757040038666</v>
      </c>
      <c r="O184" s="271">
        <f t="shared" si="30"/>
        <v>0.54012892554002001</v>
      </c>
      <c r="P184" s="271">
        <f t="shared" si="30"/>
        <v>0.54419939837072673</v>
      </c>
      <c r="Q184" s="271">
        <f t="shared" si="30"/>
        <v>0.5470714457477357</v>
      </c>
      <c r="R184" s="271">
        <f t="shared" si="30"/>
        <v>0.55008046956747503</v>
      </c>
      <c r="S184" s="271">
        <f t="shared" si="30"/>
        <v>0.54799792354465959</v>
      </c>
      <c r="T184" s="271">
        <f t="shared" si="30"/>
        <v>0.52828826975046328</v>
      </c>
      <c r="U184" s="271">
        <f t="shared" si="30"/>
        <v>0.53151022962411931</v>
      </c>
      <c r="V184" s="271">
        <f t="shared" si="30"/>
        <v>0.5364439819015534</v>
      </c>
      <c r="W184" s="271">
        <f t="shared" si="30"/>
        <v>0.53322185754057294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0.60517553417232284</v>
      </c>
      <c r="C185" s="320">
        <f t="shared" si="31"/>
        <v>0.60819252615693908</v>
      </c>
      <c r="D185" s="320">
        <f t="shared" si="31"/>
        <v>0.60758891110482616</v>
      </c>
      <c r="E185" s="320">
        <f t="shared" si="31"/>
        <v>0.58154523079938225</v>
      </c>
      <c r="F185" s="320">
        <f t="shared" si="31"/>
        <v>0.58124240267349581</v>
      </c>
      <c r="G185" s="320">
        <f t="shared" si="31"/>
        <v>0.57243794380776247</v>
      </c>
      <c r="H185" s="320">
        <f t="shared" si="31"/>
        <v>0.52627670394864334</v>
      </c>
      <c r="I185" s="320">
        <f t="shared" si="31"/>
        <v>0.5332436958068848</v>
      </c>
      <c r="J185" s="320">
        <f t="shared" si="31"/>
        <v>0.544764550497427</v>
      </c>
      <c r="K185" s="320">
        <f t="shared" si="31"/>
        <v>0.530705056622642</v>
      </c>
      <c r="L185" s="320">
        <f t="shared" si="31"/>
        <v>0.55716288690274984</v>
      </c>
      <c r="M185" s="320">
        <f t="shared" si="31"/>
        <v>0.54658032069138307</v>
      </c>
      <c r="N185" s="320">
        <f t="shared" si="31"/>
        <v>0.54155757040038666</v>
      </c>
      <c r="O185" s="320">
        <f t="shared" si="31"/>
        <v>0.54012892554002001</v>
      </c>
      <c r="P185" s="320">
        <f t="shared" si="31"/>
        <v>0.54419939837072673</v>
      </c>
      <c r="Q185" s="320">
        <f t="shared" si="31"/>
        <v>0.5470714457477357</v>
      </c>
      <c r="R185" s="320">
        <f t="shared" si="31"/>
        <v>0.55008046956747503</v>
      </c>
      <c r="S185" s="320">
        <f t="shared" si="31"/>
        <v>0.54799792354465959</v>
      </c>
      <c r="T185" s="320">
        <f t="shared" si="31"/>
        <v>0.52828826975046328</v>
      </c>
      <c r="U185" s="320">
        <f t="shared" si="31"/>
        <v>0.53151022962411931</v>
      </c>
      <c r="V185" s="320">
        <f t="shared" si="31"/>
        <v>0.5364439819015534</v>
      </c>
      <c r="W185" s="320">
        <f t="shared" si="31"/>
        <v>0.53322185754057294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0.32117799462403424</v>
      </c>
      <c r="C187" s="271">
        <f t="shared" si="33"/>
        <v>0.32304777929209594</v>
      </c>
      <c r="D187" s="271">
        <f t="shared" si="33"/>
        <v>0.32251328468790996</v>
      </c>
      <c r="E187" s="271">
        <f t="shared" si="33"/>
        <v>0.34767867203853609</v>
      </c>
      <c r="F187" s="271">
        <f t="shared" si="33"/>
        <v>0.34790513911669685</v>
      </c>
      <c r="G187" s="271">
        <f t="shared" si="33"/>
        <v>0.35350010025779327</v>
      </c>
      <c r="H187" s="271">
        <f t="shared" si="33"/>
        <v>0.39844233268792223</v>
      </c>
      <c r="I187" s="271">
        <f t="shared" si="33"/>
        <v>0.38401990377162404</v>
      </c>
      <c r="J187" s="271">
        <f t="shared" si="33"/>
        <v>0.37177291828655412</v>
      </c>
      <c r="K187" s="271">
        <f t="shared" si="33"/>
        <v>0.38245276780036369</v>
      </c>
      <c r="L187" s="271">
        <f t="shared" si="33"/>
        <v>0.36211743976370414</v>
      </c>
      <c r="M187" s="271">
        <f t="shared" si="33"/>
        <v>0.37251404999398541</v>
      </c>
      <c r="N187" s="271">
        <f t="shared" si="33"/>
        <v>0.37500057554485144</v>
      </c>
      <c r="O187" s="271">
        <f t="shared" si="33"/>
        <v>0.37745934468325681</v>
      </c>
      <c r="P187" s="271">
        <f t="shared" si="33"/>
        <v>0.37590725459694624</v>
      </c>
      <c r="Q187" s="271">
        <f t="shared" si="33"/>
        <v>0.37626317685197064</v>
      </c>
      <c r="R187" s="271">
        <f t="shared" si="33"/>
        <v>0.36977711917379164</v>
      </c>
      <c r="S187" s="271">
        <f t="shared" si="33"/>
        <v>0.36856139660904447</v>
      </c>
      <c r="T187" s="271">
        <f t="shared" si="33"/>
        <v>0.38460009588821775</v>
      </c>
      <c r="U187" s="271">
        <f t="shared" si="33"/>
        <v>0.38343382922471253</v>
      </c>
      <c r="V187" s="271">
        <f t="shared" si="33"/>
        <v>0.37545491246423229</v>
      </c>
      <c r="W187" s="271">
        <f t="shared" si="33"/>
        <v>0.37610134347036717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0.32117799462403424</v>
      </c>
      <c r="C188" s="320">
        <f t="shared" si="34"/>
        <v>0.32304777929209594</v>
      </c>
      <c r="D188" s="320">
        <f t="shared" si="34"/>
        <v>0.32251328468790996</v>
      </c>
      <c r="E188" s="320">
        <f t="shared" si="34"/>
        <v>0.34767867203853609</v>
      </c>
      <c r="F188" s="320">
        <f t="shared" si="34"/>
        <v>0.34790513911669685</v>
      </c>
      <c r="G188" s="320">
        <f t="shared" si="34"/>
        <v>0.35350010025779327</v>
      </c>
      <c r="H188" s="320">
        <f t="shared" si="34"/>
        <v>0.39844233268792223</v>
      </c>
      <c r="I188" s="320">
        <f t="shared" si="34"/>
        <v>0.38401990377162404</v>
      </c>
      <c r="J188" s="320">
        <f t="shared" si="34"/>
        <v>0.37177291828655412</v>
      </c>
      <c r="K188" s="320">
        <f t="shared" si="34"/>
        <v>0.38245276780036369</v>
      </c>
      <c r="L188" s="320">
        <f t="shared" si="34"/>
        <v>0.36211743976370414</v>
      </c>
      <c r="M188" s="320">
        <f t="shared" si="34"/>
        <v>0.37251404999398541</v>
      </c>
      <c r="N188" s="320">
        <f t="shared" si="34"/>
        <v>0.37500057554485144</v>
      </c>
      <c r="O188" s="320">
        <f t="shared" si="34"/>
        <v>0.37745934468325681</v>
      </c>
      <c r="P188" s="320">
        <f t="shared" si="34"/>
        <v>0.37590725459694624</v>
      </c>
      <c r="Q188" s="320">
        <f t="shared" si="34"/>
        <v>0.37626317685197064</v>
      </c>
      <c r="R188" s="320">
        <f t="shared" si="34"/>
        <v>0.36977711917379164</v>
      </c>
      <c r="S188" s="320">
        <f t="shared" si="34"/>
        <v>0.36856139660904447</v>
      </c>
      <c r="T188" s="320">
        <f t="shared" si="34"/>
        <v>0.38460009588821775</v>
      </c>
      <c r="U188" s="320">
        <f t="shared" si="34"/>
        <v>0.38343382922471253</v>
      </c>
      <c r="V188" s="320">
        <f t="shared" si="34"/>
        <v>0.37545491246423229</v>
      </c>
      <c r="W188" s="320">
        <f t="shared" si="34"/>
        <v>0.37610134347036717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4.4518432506473971E-2</v>
      </c>
      <c r="C190" s="271">
        <f t="shared" si="36"/>
        <v>4.202131347712719E-2</v>
      </c>
      <c r="D190" s="271">
        <f t="shared" si="36"/>
        <v>4.2603929942330448E-2</v>
      </c>
      <c r="E190" s="271">
        <f t="shared" si="36"/>
        <v>4.2619334137976236E-2</v>
      </c>
      <c r="F190" s="271">
        <f t="shared" si="36"/>
        <v>4.2656415187332611E-2</v>
      </c>
      <c r="G190" s="271">
        <f t="shared" si="36"/>
        <v>4.4196170241463294E-2</v>
      </c>
      <c r="H190" s="271">
        <f t="shared" si="36"/>
        <v>4.4309542885042505E-2</v>
      </c>
      <c r="I190" s="271">
        <f t="shared" si="36"/>
        <v>4.8260722776285084E-2</v>
      </c>
      <c r="J190" s="271">
        <f t="shared" si="36"/>
        <v>4.8873903845605374E-2</v>
      </c>
      <c r="K190" s="271">
        <f t="shared" si="36"/>
        <v>5.045718567214507E-2</v>
      </c>
      <c r="L190" s="271">
        <f t="shared" si="36"/>
        <v>4.751455947283581E-2</v>
      </c>
      <c r="M190" s="271">
        <f t="shared" si="36"/>
        <v>4.7476876829396851E-2</v>
      </c>
      <c r="N190" s="271">
        <f t="shared" si="36"/>
        <v>4.8763794977182987E-2</v>
      </c>
      <c r="O190" s="271">
        <f t="shared" si="36"/>
        <v>4.8258134264015949E-2</v>
      </c>
      <c r="P190" s="271">
        <f t="shared" si="36"/>
        <v>4.7021907508217789E-2</v>
      </c>
      <c r="Q190" s="271">
        <f t="shared" si="36"/>
        <v>4.5434556379907703E-2</v>
      </c>
      <c r="R190" s="271">
        <f t="shared" si="36"/>
        <v>4.7200731267928807E-2</v>
      </c>
      <c r="S190" s="271">
        <f t="shared" si="36"/>
        <v>4.8899666444164595E-2</v>
      </c>
      <c r="T190" s="271">
        <f t="shared" si="36"/>
        <v>5.061079859916804E-2</v>
      </c>
      <c r="U190" s="271">
        <f t="shared" si="36"/>
        <v>4.9611944539495328E-2</v>
      </c>
      <c r="V190" s="271">
        <f t="shared" si="36"/>
        <v>5.1156337174229335E-2</v>
      </c>
      <c r="W190" s="271">
        <f t="shared" si="36"/>
        <v>5.2406595950276837E-2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3.1244524925999918E-2</v>
      </c>
      <c r="C191" s="320">
        <f t="shared" si="37"/>
        <v>2.8681231257208079E-2</v>
      </c>
      <c r="D191" s="320">
        <f t="shared" si="37"/>
        <v>2.9277087402410768E-2</v>
      </c>
      <c r="E191" s="320">
        <f t="shared" si="37"/>
        <v>2.9863733140236014E-2</v>
      </c>
      <c r="F191" s="320">
        <f t="shared" si="37"/>
        <v>2.9907456415407551E-2</v>
      </c>
      <c r="G191" s="320">
        <f t="shared" si="37"/>
        <v>3.1640328287189608E-2</v>
      </c>
      <c r="H191" s="320">
        <f t="shared" si="37"/>
        <v>3.2766200605806185E-2</v>
      </c>
      <c r="I191" s="320">
        <f t="shared" si="37"/>
        <v>3.6564566642525234E-2</v>
      </c>
      <c r="J191" s="320">
        <f t="shared" si="37"/>
        <v>3.6925049524666687E-2</v>
      </c>
      <c r="K191" s="320">
        <f t="shared" si="37"/>
        <v>3.8816711997455372E-2</v>
      </c>
      <c r="L191" s="320">
        <f t="shared" si="37"/>
        <v>3.5293760299035609E-2</v>
      </c>
      <c r="M191" s="320">
        <f t="shared" si="37"/>
        <v>3.5488195442787182E-2</v>
      </c>
      <c r="N191" s="320">
        <f t="shared" si="37"/>
        <v>3.688528249099602E-2</v>
      </c>
      <c r="O191" s="320">
        <f t="shared" si="37"/>
        <v>3.641095764448421E-2</v>
      </c>
      <c r="P191" s="320">
        <f t="shared" si="37"/>
        <v>3.5085449222272469E-2</v>
      </c>
      <c r="Q191" s="320">
        <f t="shared" si="37"/>
        <v>3.3435102666526113E-2</v>
      </c>
      <c r="R191" s="320">
        <f t="shared" si="37"/>
        <v>3.5135277688664854E-2</v>
      </c>
      <c r="S191" s="320">
        <f t="shared" si="37"/>
        <v>3.6879891386053583E-2</v>
      </c>
      <c r="T191" s="320">
        <f t="shared" si="37"/>
        <v>3.9023334677469899E-2</v>
      </c>
      <c r="U191" s="320">
        <f t="shared" si="37"/>
        <v>3.7953810216936709E-2</v>
      </c>
      <c r="V191" s="320">
        <f t="shared" si="37"/>
        <v>3.9389986031826564E-2</v>
      </c>
      <c r="W191" s="320">
        <f t="shared" si="37"/>
        <v>4.0710918816596088E-2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1.3273907580474047E-2</v>
      </c>
      <c r="C192" s="320">
        <f t="shared" si="38"/>
        <v>1.3340082219919116E-2</v>
      </c>
      <c r="D192" s="320">
        <f t="shared" si="38"/>
        <v>1.3326842539919682E-2</v>
      </c>
      <c r="E192" s="320">
        <f t="shared" si="38"/>
        <v>1.2755600997740223E-2</v>
      </c>
      <c r="F192" s="320">
        <f t="shared" si="38"/>
        <v>1.274895877192506E-2</v>
      </c>
      <c r="G192" s="320">
        <f t="shared" si="38"/>
        <v>1.2555841954273684E-2</v>
      </c>
      <c r="H192" s="320">
        <f t="shared" si="38"/>
        <v>1.1543342279236314E-2</v>
      </c>
      <c r="I192" s="320">
        <f t="shared" si="38"/>
        <v>1.1696156133759855E-2</v>
      </c>
      <c r="J192" s="320">
        <f t="shared" si="38"/>
        <v>1.1948854320938685E-2</v>
      </c>
      <c r="K192" s="320">
        <f t="shared" si="38"/>
        <v>1.1640473674689698E-2</v>
      </c>
      <c r="L192" s="320">
        <f t="shared" si="38"/>
        <v>1.2220799173800203E-2</v>
      </c>
      <c r="M192" s="320">
        <f t="shared" si="38"/>
        <v>1.1988681386609665E-2</v>
      </c>
      <c r="N192" s="320">
        <f t="shared" si="38"/>
        <v>1.1878512486186963E-2</v>
      </c>
      <c r="O192" s="320">
        <f t="shared" si="38"/>
        <v>1.1847176619531745E-2</v>
      </c>
      <c r="P192" s="320">
        <f t="shared" si="38"/>
        <v>1.1936458285945323E-2</v>
      </c>
      <c r="Q192" s="320">
        <f t="shared" si="38"/>
        <v>1.199945371338159E-2</v>
      </c>
      <c r="R192" s="320">
        <f t="shared" si="38"/>
        <v>1.2065453579263958E-2</v>
      </c>
      <c r="S192" s="320">
        <f t="shared" si="38"/>
        <v>1.2019775058111016E-2</v>
      </c>
      <c r="T192" s="320">
        <f t="shared" si="38"/>
        <v>1.1587463921698148E-2</v>
      </c>
      <c r="U192" s="320">
        <f t="shared" si="38"/>
        <v>1.1658134322558614E-2</v>
      </c>
      <c r="V192" s="320">
        <f t="shared" si="38"/>
        <v>1.176635114240277E-2</v>
      </c>
      <c r="W192" s="320">
        <f t="shared" si="38"/>
        <v>1.1695677133680749E-2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1</v>
      </c>
      <c r="D197" s="234">
        <f t="shared" si="42"/>
        <v>0.99999999999999989</v>
      </c>
      <c r="E197" s="234">
        <f t="shared" si="42"/>
        <v>1</v>
      </c>
      <c r="F197" s="234">
        <f t="shared" si="42"/>
        <v>0.99999999999999978</v>
      </c>
      <c r="G197" s="234">
        <f t="shared" si="42"/>
        <v>0.99999999999999989</v>
      </c>
      <c r="H197" s="234">
        <f t="shared" si="42"/>
        <v>0.99999999999999989</v>
      </c>
      <c r="I197" s="234">
        <f t="shared" si="42"/>
        <v>1</v>
      </c>
      <c r="J197" s="234">
        <f t="shared" si="42"/>
        <v>0.99999999999999967</v>
      </c>
      <c r="K197" s="234">
        <f t="shared" si="42"/>
        <v>1.0000000000000002</v>
      </c>
      <c r="L197" s="234">
        <f t="shared" si="42"/>
        <v>1.0000000000000002</v>
      </c>
      <c r="M197" s="234">
        <f t="shared" si="42"/>
        <v>1</v>
      </c>
      <c r="N197" s="234">
        <f t="shared" si="42"/>
        <v>1.0000000000000002</v>
      </c>
      <c r="O197" s="234">
        <f t="shared" si="42"/>
        <v>0.99999999999999989</v>
      </c>
      <c r="P197" s="234">
        <f t="shared" si="42"/>
        <v>0.99999999999999978</v>
      </c>
      <c r="Q197" s="234">
        <f t="shared" si="42"/>
        <v>1.0000000000000004</v>
      </c>
      <c r="R197" s="234">
        <f t="shared" si="42"/>
        <v>1</v>
      </c>
      <c r="S197" s="234">
        <f t="shared" si="42"/>
        <v>1.0000000000000002</v>
      </c>
      <c r="T197" s="234">
        <f t="shared" si="42"/>
        <v>1</v>
      </c>
      <c r="U197" s="234">
        <f t="shared" si="42"/>
        <v>1.0000000000000002</v>
      </c>
      <c r="V197" s="234">
        <f t="shared" si="42"/>
        <v>1.0000000000000004</v>
      </c>
      <c r="W197" s="234">
        <f t="shared" si="42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4.9756744025148215E-2</v>
      </c>
      <c r="C202" s="270">
        <f t="shared" si="47"/>
        <v>4.6047691224135906E-2</v>
      </c>
      <c r="D202" s="270">
        <f t="shared" si="47"/>
        <v>4.6915413148851767E-2</v>
      </c>
      <c r="E202" s="270">
        <f t="shared" si="47"/>
        <v>4.8261271799491599E-2</v>
      </c>
      <c r="F202" s="270">
        <f t="shared" si="47"/>
        <v>4.832160742806161E-2</v>
      </c>
      <c r="G202" s="270">
        <f t="shared" si="47"/>
        <v>5.0891520344985036E-2</v>
      </c>
      <c r="H202" s="270">
        <f t="shared" si="47"/>
        <v>5.2519605660992598E-2</v>
      </c>
      <c r="I202" s="270">
        <f t="shared" si="47"/>
        <v>5.7793759607306566E-2</v>
      </c>
      <c r="J202" s="270">
        <f t="shared" si="47"/>
        <v>5.7947771085434162E-2</v>
      </c>
      <c r="K202" s="270">
        <f t="shared" si="47"/>
        <v>6.0580479613824699E-2</v>
      </c>
      <c r="L202" s="270">
        <f t="shared" si="47"/>
        <v>5.5923146965875192E-2</v>
      </c>
      <c r="M202" s="270">
        <f t="shared" si="47"/>
        <v>5.6247436399240507E-2</v>
      </c>
      <c r="N202" s="270">
        <f t="shared" si="47"/>
        <v>5.809377037502704E-2</v>
      </c>
      <c r="O202" s="270">
        <f t="shared" si="47"/>
        <v>5.7299848097646947E-2</v>
      </c>
      <c r="P202" s="270">
        <f t="shared" si="47"/>
        <v>5.5382490143545265E-2</v>
      </c>
      <c r="Q202" s="270">
        <f t="shared" si="47"/>
        <v>5.2896004096142417E-2</v>
      </c>
      <c r="R202" s="270">
        <f t="shared" si="47"/>
        <v>5.5500491440390196E-2</v>
      </c>
      <c r="S202" s="270">
        <f t="shared" si="47"/>
        <v>5.7881515256971772E-2</v>
      </c>
      <c r="T202" s="270">
        <f t="shared" si="47"/>
        <v>6.0734612150435838E-2</v>
      </c>
      <c r="U202" s="270">
        <f t="shared" si="47"/>
        <v>5.9176878277261327E-2</v>
      </c>
      <c r="V202" s="270">
        <f t="shared" si="47"/>
        <v>6.1413856683684646E-2</v>
      </c>
      <c r="W202" s="270">
        <f t="shared" si="47"/>
        <v>6.3352304161147066E-2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0.49568527132781198</v>
      </c>
      <c r="C203" s="271">
        <f t="shared" si="48"/>
        <v>0.5022243582216529</v>
      </c>
      <c r="D203" s="271">
        <f t="shared" si="48"/>
        <v>0.50077672970739007</v>
      </c>
      <c r="E203" s="271">
        <f t="shared" si="48"/>
        <v>0.47795111285303976</v>
      </c>
      <c r="F203" s="271">
        <f t="shared" si="48"/>
        <v>0.47763312606134894</v>
      </c>
      <c r="G203" s="271">
        <f t="shared" si="48"/>
        <v>0.467717732866959</v>
      </c>
      <c r="H203" s="271">
        <f t="shared" si="48"/>
        <v>0.42791589647689587</v>
      </c>
      <c r="I203" s="271">
        <f t="shared" si="48"/>
        <v>0.42862530542234972</v>
      </c>
      <c r="J203" s="271">
        <f t="shared" si="48"/>
        <v>0.43761901986507817</v>
      </c>
      <c r="K203" s="271">
        <f t="shared" si="48"/>
        <v>0.42368941692774836</v>
      </c>
      <c r="L203" s="271">
        <f t="shared" si="48"/>
        <v>0.44993807992441986</v>
      </c>
      <c r="M203" s="271">
        <f t="shared" si="48"/>
        <v>0.44098162832137422</v>
      </c>
      <c r="N203" s="271">
        <f t="shared" si="48"/>
        <v>0.43501412096804587</v>
      </c>
      <c r="O203" s="271">
        <f t="shared" si="48"/>
        <v>0.43450864100310943</v>
      </c>
      <c r="P203" s="271">
        <f t="shared" si="48"/>
        <v>0.43963853782748391</v>
      </c>
      <c r="Q203" s="271">
        <f t="shared" si="48"/>
        <v>0.44429093624529969</v>
      </c>
      <c r="R203" s="271">
        <f t="shared" si="48"/>
        <v>0.44438690456153435</v>
      </c>
      <c r="S203" s="271">
        <f t="shared" si="48"/>
        <v>0.44031924892848145</v>
      </c>
      <c r="T203" s="271">
        <f t="shared" si="48"/>
        <v>0.42149105599633607</v>
      </c>
      <c r="U203" s="271">
        <f t="shared" si="48"/>
        <v>0.42550526132850608</v>
      </c>
      <c r="V203" s="271">
        <f t="shared" si="48"/>
        <v>0.42758429125622682</v>
      </c>
      <c r="W203" s="271">
        <f t="shared" si="48"/>
        <v>0.42324665467750106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0.49568527132781198</v>
      </c>
      <c r="C204" s="320">
        <f t="shared" si="49"/>
        <v>0.5022243582216529</v>
      </c>
      <c r="D204" s="320">
        <f t="shared" si="49"/>
        <v>0.50077672970739007</v>
      </c>
      <c r="E204" s="320">
        <f t="shared" si="49"/>
        <v>0.47795111285303976</v>
      </c>
      <c r="F204" s="320">
        <f t="shared" si="49"/>
        <v>0.47763312606134894</v>
      </c>
      <c r="G204" s="320">
        <f t="shared" si="49"/>
        <v>0.467717732866959</v>
      </c>
      <c r="H204" s="320">
        <f t="shared" si="49"/>
        <v>0.42791589647689587</v>
      </c>
      <c r="I204" s="320">
        <f t="shared" si="49"/>
        <v>0.42862530542234972</v>
      </c>
      <c r="J204" s="320">
        <f t="shared" si="49"/>
        <v>0.43761901986507817</v>
      </c>
      <c r="K204" s="320">
        <f t="shared" si="49"/>
        <v>0.42368941692774836</v>
      </c>
      <c r="L204" s="320">
        <f t="shared" si="49"/>
        <v>0.44993807992441986</v>
      </c>
      <c r="M204" s="320">
        <f t="shared" si="49"/>
        <v>0.44098162832137422</v>
      </c>
      <c r="N204" s="320">
        <f t="shared" si="49"/>
        <v>0.43501412096804587</v>
      </c>
      <c r="O204" s="320">
        <f t="shared" si="49"/>
        <v>0.43450864100310943</v>
      </c>
      <c r="P204" s="320">
        <f t="shared" si="49"/>
        <v>0.43963853782748391</v>
      </c>
      <c r="Q204" s="320">
        <f t="shared" si="49"/>
        <v>0.44429093624529969</v>
      </c>
      <c r="R204" s="320">
        <f t="shared" si="49"/>
        <v>0.44438690456153435</v>
      </c>
      <c r="S204" s="320">
        <f t="shared" si="49"/>
        <v>0.44031924892848145</v>
      </c>
      <c r="T204" s="320">
        <f t="shared" si="49"/>
        <v>0.42149105599633607</v>
      </c>
      <c r="U204" s="320">
        <f t="shared" si="49"/>
        <v>0.42550526132850608</v>
      </c>
      <c r="V204" s="320">
        <f t="shared" si="49"/>
        <v>0.42758429125622682</v>
      </c>
      <c r="W204" s="320">
        <f t="shared" si="49"/>
        <v>0.42324665467750106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0.29536815346086848</v>
      </c>
      <c r="C206" s="271">
        <f t="shared" si="51"/>
        <v>0.29951369636715036</v>
      </c>
      <c r="D206" s="271">
        <f t="shared" si="51"/>
        <v>0.29845244594549969</v>
      </c>
      <c r="E206" s="271">
        <f t="shared" si="51"/>
        <v>0.32082726005612694</v>
      </c>
      <c r="F206" s="271">
        <f t="shared" si="51"/>
        <v>0.32098979663667554</v>
      </c>
      <c r="G206" s="271">
        <f t="shared" si="51"/>
        <v>0.32429346537677606</v>
      </c>
      <c r="H206" s="271">
        <f t="shared" si="51"/>
        <v>0.36374998294400995</v>
      </c>
      <c r="I206" s="271">
        <f t="shared" si="51"/>
        <v>0.34657644745862093</v>
      </c>
      <c r="J206" s="271">
        <f t="shared" si="51"/>
        <v>0.33531913264516833</v>
      </c>
      <c r="K206" s="271">
        <f t="shared" si="51"/>
        <v>0.34281943293609674</v>
      </c>
      <c r="L206" s="271">
        <f t="shared" si="51"/>
        <v>0.32833202506948439</v>
      </c>
      <c r="M206" s="271">
        <f t="shared" si="51"/>
        <v>0.33744453314245126</v>
      </c>
      <c r="N206" s="271">
        <f t="shared" si="51"/>
        <v>0.33820801176691051</v>
      </c>
      <c r="O206" s="271">
        <f t="shared" si="51"/>
        <v>0.34092935508786903</v>
      </c>
      <c r="P206" s="271">
        <f t="shared" si="51"/>
        <v>0.34096644231861212</v>
      </c>
      <c r="Q206" s="271">
        <f t="shared" si="51"/>
        <v>0.34309023506974828</v>
      </c>
      <c r="R206" s="271">
        <f t="shared" si="51"/>
        <v>0.33540404413585684</v>
      </c>
      <c r="S206" s="271">
        <f t="shared" si="51"/>
        <v>0.33250014340419548</v>
      </c>
      <c r="T206" s="271">
        <f t="shared" si="51"/>
        <v>0.34452442565438018</v>
      </c>
      <c r="U206" s="271">
        <f t="shared" si="51"/>
        <v>0.34464895588517369</v>
      </c>
      <c r="V206" s="271">
        <f t="shared" si="51"/>
        <v>0.33600704906930245</v>
      </c>
      <c r="W206" s="271">
        <f t="shared" si="51"/>
        <v>0.33518433147054316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0.29536815346086848</v>
      </c>
      <c r="C207" s="320">
        <f t="shared" si="52"/>
        <v>0.29951369636715036</v>
      </c>
      <c r="D207" s="320">
        <f t="shared" si="52"/>
        <v>0.29845244594549969</v>
      </c>
      <c r="E207" s="320">
        <f t="shared" si="52"/>
        <v>0.32082726005612694</v>
      </c>
      <c r="F207" s="320">
        <f t="shared" si="52"/>
        <v>0.32098979663667554</v>
      </c>
      <c r="G207" s="320">
        <f t="shared" si="52"/>
        <v>0.32429346537677606</v>
      </c>
      <c r="H207" s="320">
        <f t="shared" si="52"/>
        <v>0.36374998294400995</v>
      </c>
      <c r="I207" s="320">
        <f t="shared" si="52"/>
        <v>0.34657644745862093</v>
      </c>
      <c r="J207" s="320">
        <f t="shared" si="52"/>
        <v>0.33531913264516833</v>
      </c>
      <c r="K207" s="320">
        <f t="shared" si="52"/>
        <v>0.34281943293609674</v>
      </c>
      <c r="L207" s="320">
        <f t="shared" si="52"/>
        <v>0.32833202506948439</v>
      </c>
      <c r="M207" s="320">
        <f t="shared" si="52"/>
        <v>0.33744453314245126</v>
      </c>
      <c r="N207" s="320">
        <f t="shared" si="52"/>
        <v>0.33820801176691051</v>
      </c>
      <c r="O207" s="320">
        <f t="shared" si="52"/>
        <v>0.34092935508786903</v>
      </c>
      <c r="P207" s="320">
        <f t="shared" si="52"/>
        <v>0.34096644231861212</v>
      </c>
      <c r="Q207" s="320">
        <f t="shared" si="52"/>
        <v>0.34309023506974828</v>
      </c>
      <c r="R207" s="320">
        <f t="shared" si="52"/>
        <v>0.33540404413585684</v>
      </c>
      <c r="S207" s="320">
        <f t="shared" si="52"/>
        <v>0.33250014340419548</v>
      </c>
      <c r="T207" s="320">
        <f t="shared" si="52"/>
        <v>0.34452442565438018</v>
      </c>
      <c r="U207" s="320">
        <f t="shared" si="52"/>
        <v>0.34464895588517369</v>
      </c>
      <c r="V207" s="320">
        <f t="shared" si="52"/>
        <v>0.33600704906930245</v>
      </c>
      <c r="W207" s="320">
        <f t="shared" si="52"/>
        <v>0.33518433147054316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0.15918983118617139</v>
      </c>
      <c r="C209" s="271">
        <f t="shared" si="54"/>
        <v>0.15221425418706086</v>
      </c>
      <c r="D209" s="271">
        <f t="shared" si="54"/>
        <v>0.15385541119825835</v>
      </c>
      <c r="E209" s="271">
        <f t="shared" si="54"/>
        <v>0.15296035529134167</v>
      </c>
      <c r="F209" s="271">
        <f t="shared" si="54"/>
        <v>0.15305546987391375</v>
      </c>
      <c r="G209" s="271">
        <f t="shared" si="54"/>
        <v>0.15709728141127974</v>
      </c>
      <c r="H209" s="271">
        <f t="shared" si="54"/>
        <v>0.15581451491810142</v>
      </c>
      <c r="I209" s="271">
        <f t="shared" si="54"/>
        <v>0.16700448751172275</v>
      </c>
      <c r="J209" s="271">
        <f t="shared" si="54"/>
        <v>0.16911407640431889</v>
      </c>
      <c r="K209" s="271">
        <f t="shared" si="54"/>
        <v>0.17291067052233033</v>
      </c>
      <c r="L209" s="271">
        <f t="shared" si="54"/>
        <v>0.16580674804022072</v>
      </c>
      <c r="M209" s="271">
        <f t="shared" si="54"/>
        <v>0.16532640213693403</v>
      </c>
      <c r="N209" s="271">
        <f t="shared" si="54"/>
        <v>0.16868409689001676</v>
      </c>
      <c r="O209" s="271">
        <f t="shared" si="54"/>
        <v>0.16726215581137441</v>
      </c>
      <c r="P209" s="271">
        <f t="shared" si="54"/>
        <v>0.16401252971035854</v>
      </c>
      <c r="Q209" s="271">
        <f t="shared" si="54"/>
        <v>0.1597228245888101</v>
      </c>
      <c r="R209" s="271">
        <f t="shared" si="54"/>
        <v>0.16470855986221875</v>
      </c>
      <c r="S209" s="271">
        <f t="shared" si="54"/>
        <v>0.16929909241035149</v>
      </c>
      <c r="T209" s="271">
        <f t="shared" si="54"/>
        <v>0.17324990619884792</v>
      </c>
      <c r="U209" s="271">
        <f t="shared" si="54"/>
        <v>0.17066890450905919</v>
      </c>
      <c r="V209" s="271">
        <f t="shared" si="54"/>
        <v>0.17499480299078646</v>
      </c>
      <c r="W209" s="271">
        <f t="shared" si="54"/>
        <v>0.17821670969080877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0.10344258875613549</v>
      </c>
      <c r="C210" s="320">
        <f t="shared" si="55"/>
        <v>9.5731593370746229E-2</v>
      </c>
      <c r="D210" s="320">
        <f t="shared" si="55"/>
        <v>9.7535557918098814E-2</v>
      </c>
      <c r="E210" s="320">
        <f t="shared" si="55"/>
        <v>9.9207584936575485E-2</v>
      </c>
      <c r="F210" s="320">
        <f t="shared" si="55"/>
        <v>9.9338461902642297E-2</v>
      </c>
      <c r="G210" s="320">
        <f t="shared" si="55"/>
        <v>0.10449540810341294</v>
      </c>
      <c r="H210" s="320">
        <f t="shared" si="55"/>
        <v>0.10768895501057792</v>
      </c>
      <c r="I210" s="320">
        <f t="shared" si="55"/>
        <v>0.11879914392945273</v>
      </c>
      <c r="J210" s="320">
        <f t="shared" si="55"/>
        <v>0.11989725475645648</v>
      </c>
      <c r="K210" s="320">
        <f t="shared" si="55"/>
        <v>0.1252604416235753</v>
      </c>
      <c r="L210" s="320">
        <f t="shared" si="55"/>
        <v>0.11520446334279329</v>
      </c>
      <c r="M210" s="320">
        <f t="shared" si="55"/>
        <v>0.11573140473995509</v>
      </c>
      <c r="N210" s="320">
        <f t="shared" si="55"/>
        <v>0.1197602351881491</v>
      </c>
      <c r="O210" s="320">
        <f t="shared" si="55"/>
        <v>0.11839514291212168</v>
      </c>
      <c r="P210" s="320">
        <f t="shared" si="55"/>
        <v>0.11456858298141298</v>
      </c>
      <c r="Q210" s="320">
        <f t="shared" si="55"/>
        <v>0.10975564588691457</v>
      </c>
      <c r="R210" s="320">
        <f t="shared" si="55"/>
        <v>0.11473058808394956</v>
      </c>
      <c r="S210" s="320">
        <f t="shared" si="55"/>
        <v>0.11977858950964301</v>
      </c>
      <c r="T210" s="320">
        <f t="shared" si="55"/>
        <v>0.12584691595510453</v>
      </c>
      <c r="U210" s="320">
        <f t="shared" si="55"/>
        <v>0.12281445667567024</v>
      </c>
      <c r="V210" s="320">
        <f t="shared" si="55"/>
        <v>0.12690653706332855</v>
      </c>
      <c r="W210" s="320">
        <f t="shared" si="55"/>
        <v>0.13061627604708981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5.5747242430035891E-2</v>
      </c>
      <c r="C211" s="320">
        <f t="shared" si="56"/>
        <v>5.6482660816314624E-2</v>
      </c>
      <c r="D211" s="320">
        <f t="shared" si="56"/>
        <v>5.6319853280159538E-2</v>
      </c>
      <c r="E211" s="320">
        <f t="shared" si="56"/>
        <v>5.375277035476618E-2</v>
      </c>
      <c r="F211" s="320">
        <f t="shared" si="56"/>
        <v>5.3717007971271456E-2</v>
      </c>
      <c r="G211" s="320">
        <f t="shared" si="56"/>
        <v>5.2601873307866781E-2</v>
      </c>
      <c r="H211" s="320">
        <f t="shared" si="56"/>
        <v>4.8125559907523513E-2</v>
      </c>
      <c r="I211" s="320">
        <f t="shared" si="56"/>
        <v>4.8205343582270022E-2</v>
      </c>
      <c r="J211" s="320">
        <f t="shared" si="56"/>
        <v>4.9216821647862424E-2</v>
      </c>
      <c r="K211" s="320">
        <f t="shared" si="56"/>
        <v>4.7650228898755038E-2</v>
      </c>
      <c r="L211" s="320">
        <f t="shared" si="56"/>
        <v>5.0602284697427412E-2</v>
      </c>
      <c r="M211" s="320">
        <f t="shared" si="56"/>
        <v>4.9594997396978945E-2</v>
      </c>
      <c r="N211" s="320">
        <f t="shared" si="56"/>
        <v>4.8923861701867653E-2</v>
      </c>
      <c r="O211" s="320">
        <f t="shared" si="56"/>
        <v>4.8867012899252736E-2</v>
      </c>
      <c r="P211" s="320">
        <f t="shared" si="56"/>
        <v>4.9443946728945545E-2</v>
      </c>
      <c r="Q211" s="320">
        <f t="shared" si="56"/>
        <v>4.9967178701895508E-2</v>
      </c>
      <c r="R211" s="320">
        <f t="shared" si="56"/>
        <v>4.9977971778269195E-2</v>
      </c>
      <c r="S211" s="320">
        <f t="shared" si="56"/>
        <v>4.952050290070846E-2</v>
      </c>
      <c r="T211" s="320">
        <f t="shared" si="56"/>
        <v>4.740299024374342E-2</v>
      </c>
      <c r="U211" s="320">
        <f t="shared" si="56"/>
        <v>4.7854447833388936E-2</v>
      </c>
      <c r="V211" s="320">
        <f t="shared" si="56"/>
        <v>4.8088265927457921E-2</v>
      </c>
      <c r="W211" s="320">
        <f t="shared" si="56"/>
        <v>4.7600433643718951E-2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1.3804369886239323</v>
      </c>
      <c r="C217" s="322">
        <f>IF(C$5=0,0,(C$5-C$16-C$59)/(CHI_fec!C$5-CHI_fec!C$16))</f>
        <v>1.3913573995543582</v>
      </c>
      <c r="D217" s="322">
        <f>IF(D$5=0,0,(D$5-D$16-D$59)/(CHI_fec!D$5-CHI_fec!D$16))</f>
        <v>1.4039952196366263</v>
      </c>
      <c r="E217" s="322">
        <f>IF(E$5=0,0,(E$5-E$16-E$59)/(CHI_fec!E$5-CHI_fec!E$16))</f>
        <v>1.419210000321325</v>
      </c>
      <c r="F217" s="322">
        <f>IF(F$5=0,0,(F$5-F$16-F$59)/(CHI_fec!F$5-CHI_fec!F$16))</f>
        <v>1.338471732582839</v>
      </c>
      <c r="G217" s="322">
        <f>IF(G$5=0,0,(G$5-G$16-G$59)/(CHI_fec!G$5-CHI_fec!G$16))</f>
        <v>1.3140456194285797</v>
      </c>
      <c r="H217" s="322">
        <f>IF(H$5=0,0,(H$5-H$16-H$59)/(CHI_fec!H$5-CHI_fec!H$16))</f>
        <v>1.1605860876813328</v>
      </c>
      <c r="I217" s="322">
        <f>IF(I$5=0,0,(I$5-I$16-I$59)/(CHI_fec!I$5-CHI_fec!I$16))</f>
        <v>1.2782241877834246</v>
      </c>
      <c r="J217" s="322">
        <f>IF(J$5=0,0,(J$5-J$16-J$59)/(CHI_fec!J$5-CHI_fec!J$16))</f>
        <v>1.3538044345517863</v>
      </c>
      <c r="K217" s="322">
        <f>IF(K$5=0,0,(K$5-K$16-K$59)/(CHI_fec!K$5-CHI_fec!K$16))</f>
        <v>1.3426903201388594</v>
      </c>
      <c r="L217" s="322">
        <f>IF(L$5=0,0,(L$5-L$16-L$59)/(CHI_fec!L$5-CHI_fec!L$16))</f>
        <v>1.4053652732886279</v>
      </c>
      <c r="M217" s="322">
        <f>IF(M$5=0,0,(M$5-M$16-M$59)/(CHI_fec!M$5-CHI_fec!M$16))</f>
        <v>1.3134634988928187</v>
      </c>
      <c r="N217" s="322">
        <f>IF(N$5=0,0,(N$5-N$16-N$59)/(CHI_fec!N$5-CHI_fec!N$16))</f>
        <v>1.3493486042476892</v>
      </c>
      <c r="O217" s="322">
        <f>IF(O$5=0,0,(O$5-O$16-O$59)/(CHI_fec!O$5-CHI_fec!O$16))</f>
        <v>1.3525238528526597</v>
      </c>
      <c r="P217" s="322">
        <f>IF(P$5=0,0,(P$5-P$16-P$59)/(CHI_fec!P$5-CHI_fec!P$16))</f>
        <v>1.3676445613105985</v>
      </c>
      <c r="Q217" s="322">
        <f>IF(Q$5=0,0,(Q$5-Q$16-Q$59)/(CHI_fec!Q$5-CHI_fec!Q$16))</f>
        <v>1.4547225430928956</v>
      </c>
      <c r="R217" s="322">
        <f>IF(R$5=0,0,(R$5-R$16-R$59)/(CHI_fec!R$5-CHI_fec!R$16))</f>
        <v>1.4056819057962062</v>
      </c>
      <c r="S217" s="322">
        <f>IF(S$5=0,0,(S$5-S$16-S$59)/(CHI_fec!S$5-CHI_fec!S$16))</f>
        <v>1.4276010937470465</v>
      </c>
      <c r="T217" s="322">
        <f>IF(T$5=0,0,(T$5-T$16-T$59)/(CHI_fec!T$5-CHI_fec!T$16))</f>
        <v>1.2529180202957171</v>
      </c>
      <c r="U217" s="322">
        <f>IF(U$5=0,0,(U$5-U$16-U$59)/(CHI_fec!U$5-CHI_fec!U$16))</f>
        <v>1.229492521664475</v>
      </c>
      <c r="V217" s="322">
        <f>IF(V$5=0,0,(V$5-V$16-V$59)/(CHI_fec!V$5-CHI_fec!V$16))</f>
        <v>1.3165104042017177</v>
      </c>
      <c r="W217" s="322">
        <f>IF(W$5=0,0,(W$5-W$16-W$59)/(CHI_fec!W$5-CHI_fec!W$16))</f>
        <v>1.2407453480911725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1.437410188612785</v>
      </c>
      <c r="C222" s="277">
        <f>IF(C$10=0,0,C$10/CHI_fec!C$10)</f>
        <v>1.3406514674723031</v>
      </c>
      <c r="D222" s="277">
        <f>IF(D$10=0,0,D$10/CHI_fec!D$10)</f>
        <v>1.3832831274088893</v>
      </c>
      <c r="E222" s="277">
        <f>IF(E$10=0,0,E$10/CHI_fec!E$10)</f>
        <v>1.4784671105846374</v>
      </c>
      <c r="F222" s="277">
        <f>IF(F$10=0,0,F$10/CHI_fec!F$10)</f>
        <v>1.4031420463032873</v>
      </c>
      <c r="G222" s="277">
        <f>IF(G$10=0,0,G$10/CHI_fec!G$10)</f>
        <v>1.4491247901483775</v>
      </c>
      <c r="H222" s="277">
        <f>IF(H$10=0,0,H$10/CHI_fec!H$10)</f>
        <v>1.3773712345341675</v>
      </c>
      <c r="I222" s="277">
        <f>IF(I$10=0,0,I$10/CHI_fec!I$10)</f>
        <v>1.6489599241998789</v>
      </c>
      <c r="J222" s="277">
        <f>IF(J$10=0,0,J$10/CHI_fec!J$10)</f>
        <v>1.7205859624521991</v>
      </c>
      <c r="K222" s="277">
        <f>IF(K$10=0,0,K$10/CHI_fec!K$10)</f>
        <v>1.7963529732980741</v>
      </c>
      <c r="L222" s="277">
        <f>IF(L$10=0,0,L$10/CHI_fec!L$10)</f>
        <v>1.6997839481856796</v>
      </c>
      <c r="M222" s="277">
        <f>IF(M$10=0,0,M$10/CHI_fec!M$10)</f>
        <v>1.6404530088301328</v>
      </c>
      <c r="N222" s="277">
        <f>IF(N$10=0,0,N$10/CHI_fec!N$10)</f>
        <v>1.7326879911898252</v>
      </c>
      <c r="O222" s="277">
        <f>IF(O$10=0,0,O$10/CHI_fec!O$10)</f>
        <v>1.7093889166456231</v>
      </c>
      <c r="P222" s="277">
        <f>IF(P$10=0,0,P$10/CHI_fec!P$10)</f>
        <v>1.6805553962638518</v>
      </c>
      <c r="Q222" s="277">
        <f>IF(Q$10=0,0,Q$10/CHI_fec!Q$10)</f>
        <v>1.6996463366136074</v>
      </c>
      <c r="R222" s="277">
        <f>IF(R$10=0,0,R$10/CHI_fec!R$10)</f>
        <v>1.7370402565280858</v>
      </c>
      <c r="S222" s="277">
        <f>IF(S$10=0,0,S$10/CHI_fec!S$10)</f>
        <v>1.805221766723546</v>
      </c>
      <c r="T222" s="277">
        <f>IF(T$10=0,0,T$10/CHI_fec!T$10)</f>
        <v>1.7249341290329432</v>
      </c>
      <c r="U222" s="277">
        <f>IF(U$10=0,0,U$10/CHI_fec!U$10)</f>
        <v>1.6585583619356912</v>
      </c>
      <c r="V222" s="277">
        <f>IF(V$10=0,0,V$10/CHI_fec!V$10)</f>
        <v>1.7984019880812738</v>
      </c>
      <c r="W222" s="277">
        <f>IF(W$10=0,0,W$10/CHI_fec!W$10)</f>
        <v>1.7774717605328139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2.3297976684205071</v>
      </c>
      <c r="C224" s="278">
        <f>IF(C$25=0,0,C$25/CHI_fec!C$25)</f>
        <v>2.4047532236979894</v>
      </c>
      <c r="D224" s="278">
        <f>IF(D$25=0,0,D$25/CHI_fec!D$25)</f>
        <v>2.4091991669704766</v>
      </c>
      <c r="E224" s="278">
        <f>IF(E$25=0,0,E$25/CHI_fec!E$25)</f>
        <v>2.1212026263034112</v>
      </c>
      <c r="F224" s="278">
        <f>IF(F$25=0,0,F$25/CHI_fec!F$25)</f>
        <v>2.0588149769570316</v>
      </c>
      <c r="G224" s="278">
        <f>IF(G$25=0,0,G$25/CHI_fec!G$25)</f>
        <v>1.9557277301855336</v>
      </c>
      <c r="H224" s="278">
        <f>IF(H$25=0,0,H$25/CHI_fec!H$25)</f>
        <v>1.5109608097843923</v>
      </c>
      <c r="I224" s="278">
        <f>IF(I$25=0,0,I$25/CHI_fec!I$25)</f>
        <v>1.6334600779763637</v>
      </c>
      <c r="J224" s="278">
        <f>IF(J$25=0,0,J$25/CHI_fec!J$25)</f>
        <v>1.7381448191089779</v>
      </c>
      <c r="K224" s="278">
        <f>IF(K$25=0,0,K$25/CHI_fec!K$25)</f>
        <v>1.6438602075332536</v>
      </c>
      <c r="L224" s="278">
        <f>IF(L$25=0,0,L$25/CHI_fec!L$25)</f>
        <v>1.8529692320505724</v>
      </c>
      <c r="M224" s="278">
        <f>IF(M$25=0,0,M$25/CHI_fec!M$25)</f>
        <v>1.6973140560647622</v>
      </c>
      <c r="N224" s="278">
        <f>IF(N$25=0,0,N$25/CHI_fec!N$25)</f>
        <v>1.6994929233075682</v>
      </c>
      <c r="O224" s="278">
        <f>IF(O$25=0,0,O$25/CHI_fec!O$25)</f>
        <v>1.6920926774099765</v>
      </c>
      <c r="P224" s="278">
        <f>IF(P$25=0,0,P$25/CHI_fec!P$25)</f>
        <v>1.7327159939156995</v>
      </c>
      <c r="Q224" s="278">
        <f>IF(Q$25=0,0,Q$25/CHI_fec!Q$25)</f>
        <v>1.8214122192881108</v>
      </c>
      <c r="R224" s="278">
        <f>IF(R$25=0,0,R$25/CHI_fec!R$25)</f>
        <v>1.7611184116274547</v>
      </c>
      <c r="S224" s="278">
        <f>IF(S$25=0,0,S$25/CHI_fec!S$25)</f>
        <v>1.7907506518555825</v>
      </c>
      <c r="T224" s="278">
        <f>IF(T$25=0,0,T$25/CHI_fec!T$25)</f>
        <v>1.5285588418583749</v>
      </c>
      <c r="U224" s="278">
        <f>IF(U$25=0,0,U$25/CHI_fec!U$25)</f>
        <v>1.525768750642355</v>
      </c>
      <c r="V224" s="278">
        <f>IF(V$25=0,0,V$25/CHI_fec!V$25)</f>
        <v>1.6300062883994189</v>
      </c>
      <c r="W224" s="278">
        <f>IF(W$25=0,0,W$25/CHI_fec!W$25)</f>
        <v>1.5401086617674453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2.376916022400132</v>
      </c>
      <c r="C225" s="278">
        <f>IF(C$36=0,0,C$36/CHI_fec!C$36)</f>
        <v>2.4432806782135814</v>
      </c>
      <c r="D225" s="278">
        <f>IF(D$36=0,0,D$36/CHI_fec!D$36)</f>
        <v>2.446506466292993</v>
      </c>
      <c r="E225" s="278">
        <f>IF(E$36=0,0,E$36/CHI_fec!E$36)</f>
        <v>2.5779319555643867</v>
      </c>
      <c r="F225" s="278">
        <f>IF(F$36=0,0,F$36/CHI_fec!F$36)</f>
        <v>2.4976709131248507</v>
      </c>
      <c r="G225" s="278">
        <f>IF(G$36=0,0,G$36/CHI_fec!G$36)</f>
        <v>2.4678091026253557</v>
      </c>
      <c r="H225" s="278">
        <f>IF(H$36=0,0,H$36/CHI_fec!H$36)</f>
        <v>2.5060738772261004</v>
      </c>
      <c r="I225" s="278">
        <f>IF(I$36=0,0,I$36/CHI_fec!I$36)</f>
        <v>2.5307103852713317</v>
      </c>
      <c r="J225" s="278">
        <f>IF(J$36=0,0,J$36/CHI_fec!J$36)</f>
        <v>2.5326663693254794</v>
      </c>
      <c r="K225" s="278">
        <f>IF(K$36=0,0,K$36/CHI_fec!K$36)</f>
        <v>2.5557967402849897</v>
      </c>
      <c r="L225" s="278">
        <f>IF(L$36=0,0,L$36/CHI_fec!L$36)</f>
        <v>2.5415013617568092</v>
      </c>
      <c r="M225" s="278">
        <f>IF(M$36=0,0,M$36/CHI_fec!M$36)</f>
        <v>2.5057755662754766</v>
      </c>
      <c r="N225" s="278">
        <f>IF(N$36=0,0,N$36/CHI_fec!N$36)</f>
        <v>2.5558241191023328</v>
      </c>
      <c r="O225" s="278">
        <f>IF(O$36=0,0,O$36/CHI_fec!O$36)</f>
        <v>2.5748593045236912</v>
      </c>
      <c r="P225" s="278">
        <f>IF(P$36=0,0,P$36/CHI_fec!P$36)</f>
        <v>2.6000076102866352</v>
      </c>
      <c r="Q225" s="278">
        <f>IF(Q$36=0,0,Q$36/CHI_fec!Q$36)</f>
        <v>2.7173523813008589</v>
      </c>
      <c r="R225" s="278">
        <f>IF(R$36=0,0,R$36/CHI_fec!R$36)</f>
        <v>2.6323859952249871</v>
      </c>
      <c r="S225" s="278">
        <f>IF(S$36=0,0,S$36/CHI_fec!S$36)</f>
        <v>2.6062791366745159</v>
      </c>
      <c r="T225" s="278">
        <f>IF(T$36=0,0,T$36/CHI_fec!T$36)</f>
        <v>2.4907698414359918</v>
      </c>
      <c r="U225" s="278">
        <f>IF(U$36=0,0,U$36/CHI_fec!U$36)</f>
        <v>2.4733748609754298</v>
      </c>
      <c r="V225" s="278">
        <f>IF(V$36=0,0,V$36/CHI_fec!V$36)</f>
        <v>2.5057292868285312</v>
      </c>
      <c r="W225" s="278">
        <f>IF(W$36=0,0,W$36/CHI_fec!W$36)</f>
        <v>2.4123760077400402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1.6774354959838564</v>
      </c>
      <c r="C226" s="278">
        <f>IF(C$44=0,0,C$44/CHI_fec!C$44)</f>
        <v>1.6246130643240138</v>
      </c>
      <c r="D226" s="278">
        <f>IF(D$44=0,0,D$44/CHI_fec!D$44)</f>
        <v>1.6586435593598521</v>
      </c>
      <c r="E226" s="278">
        <f>IF(E$44=0,0,E$44/CHI_fec!E$44)</f>
        <v>1.6559386856000007</v>
      </c>
      <c r="F226" s="278">
        <f>IF(F$44=0,0,F$44/CHI_fec!F$44)</f>
        <v>1.5813879544227869</v>
      </c>
      <c r="G226" s="278">
        <f>IF(G$44=0,0,G$44/CHI_fec!G$44)</f>
        <v>1.5842983609815784</v>
      </c>
      <c r="H226" s="278">
        <f>IF(H$44=0,0,H$44/CHI_fec!H$44)</f>
        <v>1.4065798210086877</v>
      </c>
      <c r="I226" s="278">
        <f>IF(I$44=0,0,I$44/CHI_fec!I$44)</f>
        <v>1.6331172041118878</v>
      </c>
      <c r="J226" s="278">
        <f>IF(J$44=0,0,J$44/CHI_fec!J$44)</f>
        <v>1.7235160738657975</v>
      </c>
      <c r="K226" s="278">
        <f>IF(K$44=0,0,K$44/CHI_fec!K$44)</f>
        <v>1.7437456689756239</v>
      </c>
      <c r="L226" s="278">
        <f>IF(L$44=0,0,L$44/CHI_fec!L$44)</f>
        <v>1.7378295589974735</v>
      </c>
      <c r="M226" s="278">
        <f>IF(M$44=0,0,M$44/CHI_fec!M$44)</f>
        <v>1.6482840008451087</v>
      </c>
      <c r="N226" s="278">
        <f>IF(N$44=0,0,N$44/CHI_fec!N$44)</f>
        <v>1.7140639970190323</v>
      </c>
      <c r="O226" s="278">
        <f>IF(O$44=0,0,O$44/CHI_fec!O$44)</f>
        <v>1.6983202602302281</v>
      </c>
      <c r="P226" s="278">
        <f>IF(P$44=0,0,P$44/CHI_fec!P$44)</f>
        <v>1.6926375087880032</v>
      </c>
      <c r="Q226" s="278">
        <f>IF(Q$44=0,0,Q$44/CHI_fec!Q$44)</f>
        <v>1.7371685668263264</v>
      </c>
      <c r="R226" s="278">
        <f>IF(R$44=0,0,R$44/CHI_fec!R$44)</f>
        <v>1.7395997221931707</v>
      </c>
      <c r="S226" s="278">
        <f>IF(S$44=0,0,S$44/CHI_fec!S$44)</f>
        <v>1.7963401318663919</v>
      </c>
      <c r="T226" s="278">
        <f>IF(T$44=0,0,T$44/CHI_fec!T$44)</f>
        <v>1.6634794008411118</v>
      </c>
      <c r="U226" s="278">
        <f>IF(U$44=0,0,U$44/CHI_fec!U$44)</f>
        <v>1.6192695982922034</v>
      </c>
      <c r="V226" s="278">
        <f>IF(V$44=0,0,V$44/CHI_fec!V$44)</f>
        <v>1.7448236843786442</v>
      </c>
      <c r="W226" s="278">
        <f>IF(W$44=0,0,W$44/CHI_fec!W$44)</f>
        <v>1.6993214558727867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1.4777203437217963</v>
      </c>
      <c r="C229" s="322">
        <f>IF(C$61=0,0,(C$61-C$108)/CHI_fec!C$61)</f>
        <v>1.4983231885799606</v>
      </c>
      <c r="D229" s="322">
        <f>IF(D$61=0,0,(D$61-D$108)/CHI_fec!D$61)</f>
        <v>1.5149754165983091</v>
      </c>
      <c r="E229" s="322">
        <f>IF(E$61=0,0,(E$61-E$108)/CHI_fec!E$61)</f>
        <v>1.5155536505521592</v>
      </c>
      <c r="F229" s="322">
        <f>IF(F$61=0,0,(F$61-F$108)/CHI_fec!F$61)</f>
        <v>1.4412491921311528</v>
      </c>
      <c r="G229" s="322">
        <f>IF(G$61=0,0,(G$61-G$108)/CHI_fec!G$61)</f>
        <v>1.4036617191753897</v>
      </c>
      <c r="H229" s="322">
        <f>IF(H$61=0,0,(H$61-H$108)/CHI_fec!H$61)</f>
        <v>1.2358712859607635</v>
      </c>
      <c r="I229" s="322">
        <f>IF(I$61=0,0,(I$61-I$108)/CHI_fec!I$61)</f>
        <v>1.3580750079355</v>
      </c>
      <c r="J229" s="322">
        <f>IF(J$61=0,0,(J$61-J$108)/CHI_fec!J$61)</f>
        <v>1.4282605463575997</v>
      </c>
      <c r="K229" s="322">
        <f>IF(K$61=0,0,(K$61-K$108)/CHI_fec!K$61)</f>
        <v>1.4169640358091096</v>
      </c>
      <c r="L229" s="322">
        <f>IF(L$61=0,0,(L$61-L$108)/CHI_fec!L$61)</f>
        <v>1.4774884542120013</v>
      </c>
      <c r="M229" s="322">
        <f>IF(M$61=0,0,(M$61-M$108)/CHI_fec!M$61)</f>
        <v>1.3915103252381231</v>
      </c>
      <c r="N229" s="322">
        <f>IF(N$61=0,0,(N$61-N$108)/CHI_fec!N$61)</f>
        <v>1.4208675558633213</v>
      </c>
      <c r="O229" s="322">
        <f>IF(O$61=0,0,(O$61-O$108)/CHI_fec!O$61)</f>
        <v>1.4171354118250281</v>
      </c>
      <c r="P229" s="322">
        <f>IF(P$61=0,0,(P$61-P$108)/CHI_fec!P$61)</f>
        <v>1.4399814613554092</v>
      </c>
      <c r="Q229" s="322">
        <f>IF(Q$61=0,0,(Q$61-Q$108)/CHI_fec!Q$61)</f>
        <v>1.524052948233841</v>
      </c>
      <c r="R229" s="322">
        <f>IF(R$61=0,0,(R$61-R$108)/CHI_fec!R$61)</f>
        <v>1.4784275968569032</v>
      </c>
      <c r="S229" s="322">
        <f>IF(S$61=0,0,(S$61-S$108)/CHI_fec!S$61)</f>
        <v>1.5003852330240712</v>
      </c>
      <c r="T229" s="322">
        <f>IF(T$61=0,0,(T$61-T$108)/CHI_fec!T$61)</f>
        <v>1.3336167443357971</v>
      </c>
      <c r="U229" s="322">
        <f>IF(U$61=0,0,(U$61-U$108)/CHI_fec!U$61)</f>
        <v>1.3118178870293247</v>
      </c>
      <c r="V229" s="322">
        <f>IF(V$61=0,0,(V$61-V$108)/CHI_fec!V$61)</f>
        <v>1.4015463521582314</v>
      </c>
      <c r="W229" s="322">
        <f>IF(W$61=0,0,(W$61-W$108)/CHI_fec!W$61)</f>
        <v>1.3299567882857595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1.4374101886127855</v>
      </c>
      <c r="C234" s="277">
        <f>IF(C$66=0,0,C$66/CHI_fec!C$66)</f>
        <v>1.340651467472304</v>
      </c>
      <c r="D234" s="277">
        <f>IF(D$66=0,0,D$66/CHI_fec!D$66)</f>
        <v>1.3832831274088901</v>
      </c>
      <c r="E234" s="277">
        <f>IF(E$66=0,0,E$66/CHI_fec!E$66)</f>
        <v>1.4784671105846372</v>
      </c>
      <c r="F234" s="277">
        <f>IF(F$66=0,0,F$66/CHI_fec!F$66)</f>
        <v>1.4031420463032869</v>
      </c>
      <c r="G234" s="277">
        <f>IF(G$66=0,0,G$66/CHI_fec!G$66)</f>
        <v>1.4491247901483786</v>
      </c>
      <c r="H234" s="277">
        <f>IF(H$66=0,0,H$66/CHI_fec!H$66)</f>
        <v>1.3773712345341673</v>
      </c>
      <c r="I234" s="277">
        <f>IF(I$66=0,0,I$66/CHI_fec!I$66)</f>
        <v>1.6489599241998791</v>
      </c>
      <c r="J234" s="277">
        <f>IF(J$66=0,0,J$66/CHI_fec!J$66)</f>
        <v>1.7205859624521997</v>
      </c>
      <c r="K234" s="277">
        <f>IF(K$66=0,0,K$66/CHI_fec!K$66)</f>
        <v>1.7963529732980741</v>
      </c>
      <c r="L234" s="277">
        <f>IF(L$66=0,0,L$66/CHI_fec!L$66)</f>
        <v>1.6997839481856805</v>
      </c>
      <c r="M234" s="277">
        <f>IF(M$66=0,0,M$66/CHI_fec!M$66)</f>
        <v>1.6404530088301323</v>
      </c>
      <c r="N234" s="277">
        <f>IF(N$66=0,0,N$66/CHI_fec!N$66)</f>
        <v>1.7326879911898256</v>
      </c>
      <c r="O234" s="277">
        <f>IF(O$66=0,0,O$66/CHI_fec!O$66)</f>
        <v>1.7093889166456235</v>
      </c>
      <c r="P234" s="277">
        <f>IF(P$66=0,0,P$66/CHI_fec!P$66)</f>
        <v>1.6805553962638511</v>
      </c>
      <c r="Q234" s="277">
        <f>IF(Q$66=0,0,Q$66/CHI_fec!Q$66)</f>
        <v>1.6996463366136072</v>
      </c>
      <c r="R234" s="277">
        <f>IF(R$66=0,0,R$66/CHI_fec!R$66)</f>
        <v>1.737040256528086</v>
      </c>
      <c r="S234" s="277">
        <f>IF(S$66=0,0,S$66/CHI_fec!S$66)</f>
        <v>1.8052217667235448</v>
      </c>
      <c r="T234" s="277">
        <f>IF(T$66=0,0,T$66/CHI_fec!T$66)</f>
        <v>1.7249341290329434</v>
      </c>
      <c r="U234" s="277">
        <f>IF(U$66=0,0,U$66/CHI_fec!U$66)</f>
        <v>1.6585583619356907</v>
      </c>
      <c r="V234" s="277">
        <f>IF(V$66=0,0,V$66/CHI_fec!V$66)</f>
        <v>1.7984019880812734</v>
      </c>
      <c r="W234" s="277">
        <f>IF(W$66=0,0,W$66/CHI_fec!W$66)</f>
        <v>1.7774717605328132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2.3272472127530239</v>
      </c>
      <c r="C235" s="278">
        <f>IF(C$72=0,0,C$72/CHI_fec!C$72)</f>
        <v>2.4020351053467253</v>
      </c>
      <c r="D235" s="278">
        <f>IF(D$72=0,0,D$72/CHI_fec!D$72)</f>
        <v>2.4065351354124207</v>
      </c>
      <c r="E235" s="278">
        <f>IF(E$72=0,0,E$72/CHI_fec!E$72)</f>
        <v>2.1192728375534564</v>
      </c>
      <c r="F235" s="278">
        <f>IF(F$72=0,0,F$72/CHI_fec!F$72)</f>
        <v>2.0568272497999769</v>
      </c>
      <c r="G235" s="278">
        <f>IF(G$72=0,0,G$72/CHI_fec!G$72)</f>
        <v>1.953882440320992</v>
      </c>
      <c r="H235" s="278">
        <f>IF(H$72=0,0,H$72/CHI_fec!H$72)</f>
        <v>1.5096558850690571</v>
      </c>
      <c r="I235" s="278">
        <f>IF(I$72=0,0,I$72/CHI_fec!I$72)</f>
        <v>1.6321976223960086</v>
      </c>
      <c r="J235" s="278">
        <f>IF(J$72=0,0,J$72/CHI_fec!J$72)</f>
        <v>1.736854846849665</v>
      </c>
      <c r="K235" s="278">
        <f>IF(K$72=0,0,K$72/CHI_fec!K$72)</f>
        <v>1.6427205244141176</v>
      </c>
      <c r="L235" s="278">
        <f>IF(L$72=0,0,L$72/CHI_fec!L$72)</f>
        <v>1.8515721992650047</v>
      </c>
      <c r="M235" s="278">
        <f>IF(M$72=0,0,M$72/CHI_fec!M$72)</f>
        <v>1.6960417906600112</v>
      </c>
      <c r="N235" s="278">
        <f>IF(N$72=0,0,N$72/CHI_fec!N$72)</f>
        <v>1.698261992459382</v>
      </c>
      <c r="O235" s="278">
        <f>IF(O$72=0,0,O$72/CHI_fec!O$72)</f>
        <v>1.6908596357276282</v>
      </c>
      <c r="P235" s="278">
        <f>IF(P$72=0,0,P$72/CHI_fec!P$72)</f>
        <v>1.7314532651898964</v>
      </c>
      <c r="Q235" s="278">
        <f>IF(Q$72=0,0,Q$72/CHI_fec!Q$72)</f>
        <v>1.8201400866764108</v>
      </c>
      <c r="R235" s="278">
        <f>IF(R$72=0,0,R$72/CHI_fec!R$72)</f>
        <v>1.7599028667669041</v>
      </c>
      <c r="S235" s="278">
        <f>IF(S$72=0,0,S$72/CHI_fec!S$72)</f>
        <v>1.7895226605674801</v>
      </c>
      <c r="T235" s="278">
        <f>IF(T$72=0,0,T$72/CHI_fec!T$72)</f>
        <v>1.5274923185439933</v>
      </c>
      <c r="U235" s="278">
        <f>IF(U$72=0,0,U$72/CHI_fec!U$72)</f>
        <v>1.5246667761554844</v>
      </c>
      <c r="V235" s="278">
        <f>IF(V$72=0,0,V$72/CHI_fec!V$72)</f>
        <v>1.6288937478223848</v>
      </c>
      <c r="W235" s="278">
        <f>IF(W$72=0,0,W$72/CHI_fec!W$72)</f>
        <v>1.5390402368636207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2.376916022400132</v>
      </c>
      <c r="C236" s="278">
        <f>IF(C$85=0,0,C$85/CHI_fec!C$85)</f>
        <v>2.443280678213581</v>
      </c>
      <c r="D236" s="278">
        <f>IF(D$85=0,0,D$85/CHI_fec!D$85)</f>
        <v>2.4465064662929925</v>
      </c>
      <c r="E236" s="278">
        <f>IF(E$85=0,0,E$85/CHI_fec!E$85)</f>
        <v>2.5779319555643863</v>
      </c>
      <c r="F236" s="278">
        <f>IF(F$85=0,0,F$85/CHI_fec!F$85)</f>
        <v>2.4976709131248511</v>
      </c>
      <c r="G236" s="278">
        <f>IF(G$85=0,0,G$85/CHI_fec!G$85)</f>
        <v>2.467809102625357</v>
      </c>
      <c r="H236" s="278">
        <f>IF(H$85=0,0,H$85/CHI_fec!H$85)</f>
        <v>2.5060738772261</v>
      </c>
      <c r="I236" s="278">
        <f>IF(I$85=0,0,I$85/CHI_fec!I$85)</f>
        <v>2.5307103852713322</v>
      </c>
      <c r="J236" s="278">
        <f>IF(J$85=0,0,J$85/CHI_fec!J$85)</f>
        <v>2.532666369325479</v>
      </c>
      <c r="K236" s="278">
        <f>IF(K$85=0,0,K$85/CHI_fec!K$85)</f>
        <v>2.5557967402849906</v>
      </c>
      <c r="L236" s="278">
        <f>IF(L$85=0,0,L$85/CHI_fec!L$85)</f>
        <v>2.5415013617568096</v>
      </c>
      <c r="M236" s="278">
        <f>IF(M$85=0,0,M$85/CHI_fec!M$85)</f>
        <v>2.5057755662754775</v>
      </c>
      <c r="N236" s="278">
        <f>IF(N$85=0,0,N$85/CHI_fec!N$85)</f>
        <v>2.5558241191023323</v>
      </c>
      <c r="O236" s="278">
        <f>IF(O$85=0,0,O$85/CHI_fec!O$85)</f>
        <v>2.5748593045236925</v>
      </c>
      <c r="P236" s="278">
        <f>IF(P$85=0,0,P$85/CHI_fec!P$85)</f>
        <v>2.6000076102866356</v>
      </c>
      <c r="Q236" s="278">
        <f>IF(Q$85=0,0,Q$85/CHI_fec!Q$85)</f>
        <v>2.7173523813008593</v>
      </c>
      <c r="R236" s="278">
        <f>IF(R$85=0,0,R$85/CHI_fec!R$85)</f>
        <v>2.6323859952249875</v>
      </c>
      <c r="S236" s="278">
        <f>IF(S$85=0,0,S$85/CHI_fec!S$85)</f>
        <v>2.6062791366745173</v>
      </c>
      <c r="T236" s="278">
        <f>IF(T$85=0,0,T$85/CHI_fec!T$85)</f>
        <v>2.4907698414359931</v>
      </c>
      <c r="U236" s="278">
        <f>IF(U$85=0,0,U$85/CHI_fec!U$85)</f>
        <v>2.4733748609754298</v>
      </c>
      <c r="V236" s="278">
        <f>IF(V$85=0,0,V$85/CHI_fec!V$85)</f>
        <v>2.5057292868285317</v>
      </c>
      <c r="W236" s="278">
        <f>IF(W$85=0,0,W$85/CHI_fec!W$85)</f>
        <v>2.4123760077400407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1.6227389618487271</v>
      </c>
      <c r="C237" s="278">
        <f>IF(C$93=0,0,C$93/CHI_fec!C$93)</f>
        <v>1.5597600093670614</v>
      </c>
      <c r="D237" s="278">
        <f>IF(D$93=0,0,D$93/CHI_fec!D$93)</f>
        <v>1.5958574565754053</v>
      </c>
      <c r="E237" s="278">
        <f>IF(E$93=0,0,E$93/CHI_fec!E$93)</f>
        <v>1.61318463794067</v>
      </c>
      <c r="F237" s="278">
        <f>IF(F$93=0,0,F$93/CHI_fec!F$93)</f>
        <v>1.5383437113495422</v>
      </c>
      <c r="G237" s="278">
        <f>IF(G$93=0,0,G$93/CHI_fec!G$93)</f>
        <v>1.5505238434383954</v>
      </c>
      <c r="H237" s="278">
        <f>IF(H$93=0,0,H$93/CHI_fec!H$93)</f>
        <v>1.3964335968165977</v>
      </c>
      <c r="I237" s="278">
        <f>IF(I$93=0,0,I$93/CHI_fec!I$93)</f>
        <v>1.6330836639401058</v>
      </c>
      <c r="J237" s="278">
        <f>IF(J$93=0,0,J$93/CHI_fec!J$93)</f>
        <v>1.722085511739851</v>
      </c>
      <c r="K237" s="278">
        <f>IF(K$93=0,0,K$93/CHI_fec!K$93)</f>
        <v>1.7536703059652512</v>
      </c>
      <c r="L237" s="278">
        <f>IF(L$93=0,0,L$93/CHI_fec!L$93)</f>
        <v>1.7266885290112912</v>
      </c>
      <c r="M237" s="278">
        <f>IF(M$93=0,0,M$93/CHI_fec!M$93)</f>
        <v>1.643444215798243</v>
      </c>
      <c r="N237" s="278">
        <f>IF(N$93=0,0,N$93/CHI_fec!N$93)</f>
        <v>1.7155104748633236</v>
      </c>
      <c r="O237" s="278">
        <f>IF(O$93=0,0,O$93/CHI_fec!O$93)</f>
        <v>1.6989399857702749</v>
      </c>
      <c r="P237" s="278">
        <f>IF(P$93=0,0,P$93/CHI_fec!P$93)</f>
        <v>1.6886345926425963</v>
      </c>
      <c r="Q237" s="278">
        <f>IF(Q$93=0,0,Q$93/CHI_fec!Q$93)</f>
        <v>1.7286436284204085</v>
      </c>
      <c r="R237" s="278">
        <f>IF(R$93=0,0,R$93/CHI_fec!R$93)</f>
        <v>1.7374089062895235</v>
      </c>
      <c r="S237" s="278">
        <f>IF(S$93=0,0,S$93/CHI_fec!S$93)</f>
        <v>1.7968967168733616</v>
      </c>
      <c r="T237" s="278">
        <f>IF(T$93=0,0,T$93/CHI_fec!T$93)</f>
        <v>1.6771629288235073</v>
      </c>
      <c r="U237" s="278">
        <f>IF(U$93=0,0,U$93/CHI_fec!U$93)</f>
        <v>1.628738566815839</v>
      </c>
      <c r="V237" s="278">
        <f>IF(V$93=0,0,V$93/CHI_fec!V$93)</f>
        <v>1.7563116736144733</v>
      </c>
      <c r="W237" s="278">
        <f>IF(W$93=0,0,W$93/CHI_fec!W$93)</f>
        <v>1.715298163887178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1.6810009777406525</v>
      </c>
      <c r="C240" s="322">
        <f>IF(C$110=0,0,C$110/CHI_fec!C$110)</f>
        <v>1.6956206659654247</v>
      </c>
      <c r="D240" s="322">
        <f>IF(D$110=0,0,D$110/CHI_fec!D$110)</f>
        <v>1.7142876150612878</v>
      </c>
      <c r="E240" s="322">
        <f>IF(E$110=0,0,E$110/CHI_fec!E$110)</f>
        <v>1.7018140194986044</v>
      </c>
      <c r="F240" s="322">
        <f>IF(F$110=0,0,F$110/CHI_fec!F$110)</f>
        <v>1.625942028373631</v>
      </c>
      <c r="G240" s="322">
        <f>IF(G$110=0,0,G$110/CHI_fec!G$110)</f>
        <v>1.5901431006257212</v>
      </c>
      <c r="H240" s="322">
        <f>IF(H$110=0,0,H$110/CHI_fec!H$110)</f>
        <v>1.4060355202983064</v>
      </c>
      <c r="I240" s="322">
        <f>IF(I$110=0,0,I$110/CHI_fec!I$110)</f>
        <v>1.5443621568117432</v>
      </c>
      <c r="J240" s="322">
        <f>IF(J$110=0,0,J$110/CHI_fec!J$110)</f>
        <v>1.6177802253134566</v>
      </c>
      <c r="K240" s="322">
        <f>IF(K$110=0,0,K$110/CHI_fec!K$110)</f>
        <v>1.6070753084322853</v>
      </c>
      <c r="L240" s="322">
        <f>IF(L$110=0,0,L$110/CHI_fec!L$110)</f>
        <v>1.6650611381300946</v>
      </c>
      <c r="M240" s="322">
        <f>IF(M$110=0,0,M$110/CHI_fec!M$110)</f>
        <v>1.60463945285286</v>
      </c>
      <c r="N240" s="322">
        <f>IF(N$110=0,0,N$110/CHI_fec!N$110)</f>
        <v>1.6114449860679927</v>
      </c>
      <c r="O240" s="322">
        <f>IF(O$110=0,0,O$110/CHI_fec!O$110)</f>
        <v>1.6698950460096365</v>
      </c>
      <c r="P240" s="322">
        <f>IF(P$110=0,0,P$110/CHI_fec!P$110)</f>
        <v>1.4176045251331286</v>
      </c>
      <c r="Q240" s="322">
        <f>IF(Q$110=0,0,Q$110/CHI_fec!Q$110)</f>
        <v>1.5186287974241375</v>
      </c>
      <c r="R240" s="322">
        <f>IF(R$110=0,0,R$110/CHI_fec!R$110)</f>
        <v>1.5225137086287692</v>
      </c>
      <c r="S240" s="322">
        <f>IF(S$110=0,0,S$110/CHI_fec!S$110)</f>
        <v>1.4533827558916113</v>
      </c>
      <c r="T240" s="322">
        <f>IF(T$110=0,0,T$110/CHI_fec!T$110)</f>
        <v>1.2726753986023445</v>
      </c>
      <c r="U240" s="322">
        <f>IF(U$110=0,0,U$110/CHI_fec!U$110)</f>
        <v>1.22852890844914</v>
      </c>
      <c r="V240" s="322">
        <f>IF(V$110=0,0,V$110/CHI_fec!V$110)</f>
        <v>1.3224848394148281</v>
      </c>
      <c r="W240" s="322">
        <f>IF(W$110=0,0,W$110/CHI_fec!W$110)</f>
        <v>1.2593065760499607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1.4374101886127852</v>
      </c>
      <c r="C245" s="277">
        <f>IF(C$115=0,0,C$115/CHI_fec!C$115)</f>
        <v>1.3406514674723036</v>
      </c>
      <c r="D245" s="277">
        <f>IF(D$115=0,0,D$115/CHI_fec!D$115)</f>
        <v>1.3832831274088897</v>
      </c>
      <c r="E245" s="277">
        <f>IF(E$115=0,0,E$115/CHI_fec!E$115)</f>
        <v>1.4784671105846372</v>
      </c>
      <c r="F245" s="277">
        <f>IF(F$115=0,0,F$115/CHI_fec!F$115)</f>
        <v>1.4031420463032873</v>
      </c>
      <c r="G245" s="277">
        <f>IF(G$115=0,0,G$115/CHI_fec!G$115)</f>
        <v>1.4491247901483775</v>
      </c>
      <c r="H245" s="277">
        <f>IF(H$115=0,0,H$115/CHI_fec!H$115)</f>
        <v>1.3773712345341671</v>
      </c>
      <c r="I245" s="277">
        <f>IF(I$115=0,0,I$115/CHI_fec!I$115)</f>
        <v>1.6489599241998791</v>
      </c>
      <c r="J245" s="277">
        <f>IF(J$115=0,0,J$115/CHI_fec!J$115)</f>
        <v>1.7205859624521991</v>
      </c>
      <c r="K245" s="277">
        <f>IF(K$115=0,0,K$115/CHI_fec!K$115)</f>
        <v>1.7963529732980752</v>
      </c>
      <c r="L245" s="277">
        <f>IF(L$115=0,0,L$115/CHI_fec!L$115)</f>
        <v>1.6997839481856796</v>
      </c>
      <c r="M245" s="277">
        <f>IF(M$115=0,0,M$115/CHI_fec!M$115)</f>
        <v>1.6404530088301328</v>
      </c>
      <c r="N245" s="277">
        <f>IF(N$115=0,0,N$115/CHI_fec!N$115)</f>
        <v>1.7326879911898254</v>
      </c>
      <c r="O245" s="277">
        <f>IF(O$115=0,0,O$115/CHI_fec!O$115)</f>
        <v>1.7093889166456229</v>
      </c>
      <c r="P245" s="277">
        <f>IF(P$115=0,0,P$115/CHI_fec!P$115)</f>
        <v>1.6805553962638515</v>
      </c>
      <c r="Q245" s="277">
        <f>IF(Q$115=0,0,Q$115/CHI_fec!Q$115)</f>
        <v>1.6996463366136079</v>
      </c>
      <c r="R245" s="277">
        <f>IF(R$115=0,0,R$115/CHI_fec!R$115)</f>
        <v>1.737040256528086</v>
      </c>
      <c r="S245" s="277">
        <f>IF(S$115=0,0,S$115/CHI_fec!S$115)</f>
        <v>1.8052217667235464</v>
      </c>
      <c r="T245" s="277">
        <f>IF(T$115=0,0,T$115/CHI_fec!T$115)</f>
        <v>1.7249341290329441</v>
      </c>
      <c r="U245" s="277">
        <f>IF(U$115=0,0,U$115/CHI_fec!U$115)</f>
        <v>1.658558361935691</v>
      </c>
      <c r="V245" s="277">
        <f>IF(V$115=0,0,V$115/CHI_fec!V$115)</f>
        <v>1.7984019880812743</v>
      </c>
      <c r="W245" s="277">
        <f>IF(W$115=0,0,W$115/CHI_fec!W$115)</f>
        <v>1.7774717605328132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2.3261896119495034</v>
      </c>
      <c r="C246" s="278">
        <f>IF(C$121=0,0,C$121/CHI_fec!C$121)</f>
        <v>2.4009080364629805</v>
      </c>
      <c r="D246" s="278">
        <f>IF(D$121=0,0,D$121/CHI_fec!D$121)</f>
        <v>2.405430455253823</v>
      </c>
      <c r="E246" s="278">
        <f>IF(E$121=0,0,E$121/CHI_fec!E$121)</f>
        <v>2.1184723998967976</v>
      </c>
      <c r="F246" s="278">
        <f>IF(F$121=0,0,F$121/CHI_fec!F$121)</f>
        <v>2.0560028454944828</v>
      </c>
      <c r="G246" s="278">
        <f>IF(G$121=0,0,G$121/CHI_fec!G$121)</f>
        <v>1.9531170877069921</v>
      </c>
      <c r="H246" s="278">
        <f>IF(H$121=0,0,H$121/CHI_fec!H$121)</f>
        <v>1.5091145931258458</v>
      </c>
      <c r="I246" s="278">
        <f>IF(I$121=0,0,I$121/CHI_fec!I$121)</f>
        <v>1.6316738796385564</v>
      </c>
      <c r="J246" s="278">
        <f>IF(J$121=0,0,J$121/CHI_fec!J$121)</f>
        <v>1.7363196652366029</v>
      </c>
      <c r="K246" s="278">
        <f>IF(K$121=0,0,K$121/CHI_fec!K$121)</f>
        <v>1.6422476618068023</v>
      </c>
      <c r="L246" s="278">
        <f>IF(L$121=0,0,L$121/CHI_fec!L$121)</f>
        <v>1.8509926102273957</v>
      </c>
      <c r="M246" s="278">
        <f>IF(M$121=0,0,M$121/CHI_fec!M$121)</f>
        <v>1.6955139607845733</v>
      </c>
      <c r="N246" s="278">
        <f>IF(N$121=0,0,N$121/CHI_fec!N$121)</f>
        <v>1.6977512929360887</v>
      </c>
      <c r="O246" s="278">
        <f>IF(O$121=0,0,O$121/CHI_fec!O$121)</f>
        <v>1.6903480636407764</v>
      </c>
      <c r="P246" s="278">
        <f>IF(P$121=0,0,P$121/CHI_fec!P$121)</f>
        <v>1.7309293763919533</v>
      </c>
      <c r="Q246" s="278">
        <f>IF(Q$121=0,0,Q$121/CHI_fec!Q$121)</f>
        <v>1.8196122736731182</v>
      </c>
      <c r="R246" s="278">
        <f>IF(R$121=0,0,R$121/CHI_fec!R$121)</f>
        <v>1.7593985263822192</v>
      </c>
      <c r="S246" s="278">
        <f>IF(S$121=0,0,S$121/CHI_fec!S$121)</f>
        <v>1.7890131528239475</v>
      </c>
      <c r="T246" s="278">
        <f>IF(T$121=0,0,T$121/CHI_fec!T$121)</f>
        <v>1.5270498132367731</v>
      </c>
      <c r="U246" s="278">
        <f>IF(U$121=0,0,U$121/CHI_fec!U$121)</f>
        <v>1.5242095778651144</v>
      </c>
      <c r="V246" s="278">
        <f>IF(V$121=0,0,V$121/CHI_fec!V$121)</f>
        <v>1.6284321398162267</v>
      </c>
      <c r="W246" s="278">
        <f>IF(W$121=0,0,W$121/CHI_fec!W$121)</f>
        <v>1.5385969400691459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2.376916022400132</v>
      </c>
      <c r="C247" s="278">
        <f>IF(C$134=0,0,C$134/CHI_fec!C$134)</f>
        <v>2.4432806782135814</v>
      </c>
      <c r="D247" s="278">
        <f>IF(D$134=0,0,D$134/CHI_fec!D$134)</f>
        <v>2.4465064662929916</v>
      </c>
      <c r="E247" s="278">
        <f>IF(E$134=0,0,E$134/CHI_fec!E$134)</f>
        <v>2.5779319555643871</v>
      </c>
      <c r="F247" s="278">
        <f>IF(F$134=0,0,F$134/CHI_fec!F$134)</f>
        <v>2.4976709131248507</v>
      </c>
      <c r="G247" s="278">
        <f>IF(G$134=0,0,G$134/CHI_fec!G$134)</f>
        <v>2.4678091026253552</v>
      </c>
      <c r="H247" s="278">
        <f>IF(H$134=0,0,H$134/CHI_fec!H$134)</f>
        <v>2.5060738772261013</v>
      </c>
      <c r="I247" s="278">
        <f>IF(I$134=0,0,I$134/CHI_fec!I$134)</f>
        <v>2.5307103852713326</v>
      </c>
      <c r="J247" s="278">
        <f>IF(J$134=0,0,J$134/CHI_fec!J$134)</f>
        <v>2.5326663693254803</v>
      </c>
      <c r="K247" s="278">
        <f>IF(K$134=0,0,K$134/CHI_fec!K$134)</f>
        <v>2.5557967402849915</v>
      </c>
      <c r="L247" s="278">
        <f>IF(L$134=0,0,L$134/CHI_fec!L$134)</f>
        <v>2.5415013617568079</v>
      </c>
      <c r="M247" s="278">
        <f>IF(M$134=0,0,M$134/CHI_fec!M$134)</f>
        <v>2.5057755662754757</v>
      </c>
      <c r="N247" s="278">
        <f>IF(N$134=0,0,N$134/CHI_fec!N$134)</f>
        <v>2.5558241191023328</v>
      </c>
      <c r="O247" s="278">
        <f>IF(O$134=0,0,O$134/CHI_fec!O$134)</f>
        <v>2.574859304523692</v>
      </c>
      <c r="P247" s="278">
        <f>IF(P$134=0,0,P$134/CHI_fec!P$134)</f>
        <v>2.6000076102866347</v>
      </c>
      <c r="Q247" s="278">
        <f>IF(Q$134=0,0,Q$134/CHI_fec!Q$134)</f>
        <v>2.7173523813008584</v>
      </c>
      <c r="R247" s="278">
        <f>IF(R$134=0,0,R$134/CHI_fec!R$134)</f>
        <v>2.6323859952249871</v>
      </c>
      <c r="S247" s="278">
        <f>IF(S$134=0,0,S$134/CHI_fec!S$134)</f>
        <v>2.6062791366745155</v>
      </c>
      <c r="T247" s="278">
        <f>IF(T$134=0,0,T$134/CHI_fec!T$134)</f>
        <v>2.4907698414359918</v>
      </c>
      <c r="U247" s="278">
        <f>IF(U$134=0,0,U$134/CHI_fec!U$134)</f>
        <v>2.4733748609754302</v>
      </c>
      <c r="V247" s="278">
        <f>IF(V$134=0,0,V$134/CHI_fec!V$134)</f>
        <v>2.5057292868285312</v>
      </c>
      <c r="W247" s="278">
        <f>IF(W$134=0,0,W$134/CHI_fec!W$134)</f>
        <v>2.4123760077400402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1.6600865170788035</v>
      </c>
      <c r="C248" s="278">
        <f>IF(C$142=0,0,C$142/CHI_fec!C$142)</f>
        <v>1.6040333238228972</v>
      </c>
      <c r="D248" s="278">
        <f>IF(D$142=0,0,D$142/CHI_fec!D$142)</f>
        <v>1.6387262855265488</v>
      </c>
      <c r="E248" s="278">
        <f>IF(E$142=0,0,E$142/CHI_fec!E$142)</f>
        <v>1.6424461087341014</v>
      </c>
      <c r="F248" s="278">
        <f>IF(F$142=0,0,F$142/CHI_fec!F$142)</f>
        <v>1.5677890218160195</v>
      </c>
      <c r="G248" s="278">
        <f>IF(G$142=0,0,G$142/CHI_fec!G$142)</f>
        <v>1.5736331744337448</v>
      </c>
      <c r="H248" s="278">
        <f>IF(H$142=0,0,H$142/CHI_fec!H$142)</f>
        <v>1.4033884407811417</v>
      </c>
      <c r="I248" s="278">
        <f>IF(I$142=0,0,I$142/CHI_fec!I$142)</f>
        <v>1.6331066584944147</v>
      </c>
      <c r="J248" s="278">
        <f>IF(J$142=0,0,J$142/CHI_fec!J$142)</f>
        <v>1.7230662717735503</v>
      </c>
      <c r="K248" s="278">
        <f>IF(K$142=0,0,K$142/CHI_fec!K$142)</f>
        <v>1.7468631516096473</v>
      </c>
      <c r="L248" s="278">
        <f>IF(L$142=0,0,L$142/CHI_fec!L$142)</f>
        <v>1.7343243042725995</v>
      </c>
      <c r="M248" s="278">
        <f>IF(M$142=0,0,M$142/CHI_fec!M$142)</f>
        <v>1.6467631328088266</v>
      </c>
      <c r="N248" s="278">
        <f>IF(N$142=0,0,N$142/CHI_fec!N$142)</f>
        <v>1.7145183835981839</v>
      </c>
      <c r="O248" s="278">
        <f>IF(O$142=0,0,O$142/CHI_fec!O$142)</f>
        <v>1.6985149070876953</v>
      </c>
      <c r="P248" s="278">
        <f>IF(P$142=0,0,P$142/CHI_fec!P$142)</f>
        <v>1.6913805359009271</v>
      </c>
      <c r="Q248" s="278">
        <f>IF(Q$142=0,0,Q$142/CHI_fec!Q$142)</f>
        <v>1.7344938112070429</v>
      </c>
      <c r="R248" s="278">
        <f>IF(R$142=0,0,R$142/CHI_fec!R$142)</f>
        <v>1.7389126030659032</v>
      </c>
      <c r="S248" s="278">
        <f>IF(S$142=0,0,S$142/CHI_fec!S$142)</f>
        <v>1.7965149401885643</v>
      </c>
      <c r="T248" s="278">
        <f>IF(T$142=0,0,T$142/CHI_fec!T$142)</f>
        <v>1.6677720952109181</v>
      </c>
      <c r="U248" s="278">
        <f>IF(U$142=0,0,U$142/CHI_fec!U$142)</f>
        <v>1.6222404058524411</v>
      </c>
      <c r="V248" s="278">
        <f>IF(V$142=0,0,V$142/CHI_fec!V$142)</f>
        <v>1.7484306778957734</v>
      </c>
      <c r="W248" s="278">
        <f>IF(W$142=0,0,W$142/CHI_fec!W$142)</f>
        <v>1.7043368965712209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DE: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19718.461207822907</v>
      </c>
      <c r="C3" s="205">
        <f t="shared" si="0"/>
        <v>17988.999575090886</v>
      </c>
      <c r="D3" s="205">
        <f t="shared" si="0"/>
        <v>16734.512964669382</v>
      </c>
      <c r="E3" s="205">
        <f t="shared" si="0"/>
        <v>15731.788919910476</v>
      </c>
      <c r="F3" s="205">
        <f t="shared" si="0"/>
        <v>15965.417209164207</v>
      </c>
      <c r="G3" s="205">
        <f t="shared" si="0"/>
        <v>15393.638465305379</v>
      </c>
      <c r="H3" s="205">
        <f t="shared" si="0"/>
        <v>16517.395992962141</v>
      </c>
      <c r="I3" s="205">
        <f t="shared" si="0"/>
        <v>17432.496447181431</v>
      </c>
      <c r="J3" s="205">
        <f t="shared" si="0"/>
        <v>16614.634037172556</v>
      </c>
      <c r="K3" s="205">
        <f t="shared" si="0"/>
        <v>14315.6118513324</v>
      </c>
      <c r="L3" s="205">
        <f t="shared" si="0"/>
        <v>15245.076181879484</v>
      </c>
      <c r="M3" s="205">
        <f t="shared" si="0"/>
        <v>16219.33093509683</v>
      </c>
      <c r="N3" s="205">
        <f t="shared" si="0"/>
        <v>16226.174674807538</v>
      </c>
      <c r="O3" s="205">
        <f t="shared" si="0"/>
        <v>16314.10823353138</v>
      </c>
      <c r="P3" s="205">
        <f t="shared" si="0"/>
        <v>17088.504245591117</v>
      </c>
      <c r="Q3" s="205">
        <f t="shared" si="0"/>
        <v>16426</v>
      </c>
      <c r="R3" s="205">
        <f t="shared" si="0"/>
        <v>17443.396970653204</v>
      </c>
      <c r="S3" s="205">
        <f t="shared" si="0"/>
        <v>17061.224489795917</v>
      </c>
      <c r="T3" s="205">
        <f t="shared" si="0"/>
        <v>17587.063965945774</v>
      </c>
      <c r="U3" s="205">
        <f t="shared" si="0"/>
        <v>17715.030004186632</v>
      </c>
      <c r="V3" s="205">
        <f t="shared" si="0"/>
        <v>17373.70627597635</v>
      </c>
      <c r="W3" s="205">
        <f t="shared" si="0"/>
        <v>17022.945157197235</v>
      </c>
      <c r="DA3" s="112"/>
    </row>
    <row r="4" spans="1:105" ht="12" customHeight="1" x14ac:dyDescent="0.25">
      <c r="A4" s="50" t="s">
        <v>49</v>
      </c>
      <c r="B4" s="243">
        <v>7355.2946758897579</v>
      </c>
      <c r="C4" s="243">
        <v>6836.9038828505682</v>
      </c>
      <c r="D4" s="243">
        <v>6108.2306264913414</v>
      </c>
      <c r="E4" s="243">
        <v>5787.4779679430594</v>
      </c>
      <c r="F4" s="243">
        <v>5772.3868671466107</v>
      </c>
      <c r="G4" s="243">
        <v>5631.2407675196673</v>
      </c>
      <c r="H4" s="243">
        <v>6431.5280989295989</v>
      </c>
      <c r="I4" s="243">
        <v>6104.8596881017565</v>
      </c>
      <c r="J4" s="243">
        <v>5900.3626645734812</v>
      </c>
      <c r="K4" s="243">
        <v>5954.8376963071423</v>
      </c>
      <c r="L4" s="243">
        <v>5599.6727861669251</v>
      </c>
      <c r="M4" s="243">
        <v>6172.6179891045549</v>
      </c>
      <c r="N4" s="243">
        <v>6083.9503239573587</v>
      </c>
      <c r="O4" s="243">
        <v>6255.1152215718812</v>
      </c>
      <c r="P4" s="243">
        <v>6468.2107065178943</v>
      </c>
      <c r="Q4" s="243">
        <v>6437.9093941992387</v>
      </c>
      <c r="R4" s="243">
        <v>6573.1583065817576</v>
      </c>
      <c r="S4" s="243">
        <v>6576.0016494505116</v>
      </c>
      <c r="T4" s="243">
        <v>6609.1256509113782</v>
      </c>
      <c r="U4" s="243">
        <v>6967.8054354793476</v>
      </c>
      <c r="V4" s="243">
        <v>7476.5040979046398</v>
      </c>
      <c r="W4" s="243">
        <v>7380.7749624791877</v>
      </c>
      <c r="DA4" s="83" t="s">
        <v>1406</v>
      </c>
    </row>
    <row r="5" spans="1:105" ht="12" customHeight="1" x14ac:dyDescent="0.25">
      <c r="A5" s="144" t="s">
        <v>50</v>
      </c>
      <c r="B5" s="284">
        <v>7285.4125015770996</v>
      </c>
      <c r="C5" s="284">
        <v>6094.8615240533163</v>
      </c>
      <c r="D5" s="284">
        <v>6080.5685577428812</v>
      </c>
      <c r="E5" s="284">
        <v>5796.0644167056153</v>
      </c>
      <c r="F5" s="284">
        <v>6008.3125686125786</v>
      </c>
      <c r="G5" s="284">
        <v>5651.8753261929824</v>
      </c>
      <c r="H5" s="284">
        <v>5546.9900255813554</v>
      </c>
      <c r="I5" s="284">
        <v>6838.5318935594496</v>
      </c>
      <c r="J5" s="284">
        <v>6265.1106782841043</v>
      </c>
      <c r="K5" s="284">
        <v>4697.7420194862807</v>
      </c>
      <c r="L5" s="284">
        <v>5707.9028230130079</v>
      </c>
      <c r="M5" s="284">
        <v>5976.4380011396497</v>
      </c>
      <c r="N5" s="284">
        <v>6311.7914592269299</v>
      </c>
      <c r="O5" s="284">
        <v>6282.182380377797</v>
      </c>
      <c r="P5" s="284">
        <v>6649.3775474916683</v>
      </c>
      <c r="Q5" s="284">
        <v>6100.6041634343464</v>
      </c>
      <c r="R5" s="284">
        <v>6684.93471568104</v>
      </c>
      <c r="S5" s="284">
        <v>6170.2677115277611</v>
      </c>
      <c r="T5" s="284">
        <v>6451.4413073744518</v>
      </c>
      <c r="U5" s="284">
        <v>6137.161075180702</v>
      </c>
      <c r="V5" s="284">
        <v>5518.9706759473429</v>
      </c>
      <c r="W5" s="284">
        <v>5193.4816706489628</v>
      </c>
      <c r="DA5" s="94" t="s">
        <v>1407</v>
      </c>
    </row>
    <row r="6" spans="1:105" ht="12" customHeight="1" x14ac:dyDescent="0.25">
      <c r="A6" s="49" t="s">
        <v>58</v>
      </c>
      <c r="B6" s="244">
        <v>5077.75403035605</v>
      </c>
      <c r="C6" s="244">
        <v>5057.2341681870003</v>
      </c>
      <c r="D6" s="244">
        <v>4545.7137804351587</v>
      </c>
      <c r="E6" s="244">
        <v>4148.2465352618028</v>
      </c>
      <c r="F6" s="244">
        <v>4184.7177734050156</v>
      </c>
      <c r="G6" s="244">
        <v>4110.5223715927305</v>
      </c>
      <c r="H6" s="244">
        <v>4538.8778684511881</v>
      </c>
      <c r="I6" s="244">
        <v>4489.104865520223</v>
      </c>
      <c r="J6" s="244">
        <v>4449.1606943149718</v>
      </c>
      <c r="K6" s="244">
        <v>3663.0321355389769</v>
      </c>
      <c r="L6" s="244">
        <v>3937.5005726995491</v>
      </c>
      <c r="M6" s="244">
        <v>4070.274944852627</v>
      </c>
      <c r="N6" s="244">
        <v>3830.4328916232498</v>
      </c>
      <c r="O6" s="244">
        <v>3776.8106315817022</v>
      </c>
      <c r="P6" s="244">
        <v>3970.9159915815549</v>
      </c>
      <c r="Q6" s="244">
        <v>3887.4864423664139</v>
      </c>
      <c r="R6" s="244">
        <v>4185.3039483904067</v>
      </c>
      <c r="S6" s="244">
        <v>4314.9551288176453</v>
      </c>
      <c r="T6" s="244">
        <v>4526.4970076599448</v>
      </c>
      <c r="U6" s="244">
        <v>4610.0634935265834</v>
      </c>
      <c r="V6" s="244">
        <v>4378.2315021243676</v>
      </c>
      <c r="W6" s="244">
        <v>4448.6885240690854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35414</v>
      </c>
      <c r="C9" s="243">
        <v>32118</v>
      </c>
      <c r="D9" s="243">
        <v>31009</v>
      </c>
      <c r="E9" s="243">
        <v>32749</v>
      </c>
      <c r="F9" s="243">
        <v>31854</v>
      </c>
      <c r="G9" s="243">
        <v>31009</v>
      </c>
      <c r="H9" s="243">
        <v>33630</v>
      </c>
      <c r="I9" s="243">
        <v>33382</v>
      </c>
      <c r="J9" s="243">
        <v>32461</v>
      </c>
      <c r="K9" s="243">
        <v>29974</v>
      </c>
      <c r="L9" s="243">
        <v>29203</v>
      </c>
      <c r="M9" s="243">
        <v>32779</v>
      </c>
      <c r="N9" s="243">
        <v>32432</v>
      </c>
      <c r="O9" s="243">
        <v>31308</v>
      </c>
      <c r="P9" s="243">
        <v>32099</v>
      </c>
      <c r="Q9" s="243">
        <v>31160</v>
      </c>
      <c r="R9" s="243">
        <v>32674</v>
      </c>
      <c r="S9" s="243">
        <v>33991.15</v>
      </c>
      <c r="T9" s="243">
        <v>33654.985000000001</v>
      </c>
      <c r="U9" s="243">
        <v>34185.343000000001</v>
      </c>
      <c r="V9" s="243">
        <v>35485</v>
      </c>
      <c r="W9" s="243">
        <v>34966</v>
      </c>
      <c r="DA9" s="83" t="s">
        <v>1410</v>
      </c>
    </row>
    <row r="10" spans="1:105" ht="12" customHeight="1" x14ac:dyDescent="0.25">
      <c r="A10" s="144" t="s">
        <v>1411</v>
      </c>
      <c r="B10" s="284">
        <v>49288.831896007541</v>
      </c>
      <c r="C10" s="284">
        <v>40232.066002359003</v>
      </c>
      <c r="D10" s="284">
        <v>43374.651372972141</v>
      </c>
      <c r="E10" s="284">
        <v>46085.18857031512</v>
      </c>
      <c r="F10" s="284">
        <v>46588.694016393369</v>
      </c>
      <c r="G10" s="284">
        <v>43731.634614852803</v>
      </c>
      <c r="H10" s="284">
        <v>40755.812327730491</v>
      </c>
      <c r="I10" s="284">
        <v>52543.502086972047</v>
      </c>
      <c r="J10" s="284">
        <v>48431.889059436573</v>
      </c>
      <c r="K10" s="284">
        <v>42464.659966295498</v>
      </c>
      <c r="L10" s="284">
        <v>45896.745704232497</v>
      </c>
      <c r="M10" s="284">
        <v>47096.915368693582</v>
      </c>
      <c r="N10" s="284">
        <v>45092.893788536821</v>
      </c>
      <c r="O10" s="284">
        <v>47251.439165438976</v>
      </c>
      <c r="P10" s="284">
        <v>43558.206228207833</v>
      </c>
      <c r="Q10" s="284">
        <v>44833.788376646502</v>
      </c>
      <c r="R10" s="284">
        <v>45051.322094894509</v>
      </c>
      <c r="S10" s="284">
        <v>48665.818070735259</v>
      </c>
      <c r="T10" s="284">
        <v>48393.508430825263</v>
      </c>
      <c r="U10" s="284">
        <v>53301.381211212749</v>
      </c>
      <c r="V10" s="284">
        <v>58110.744453261497</v>
      </c>
      <c r="W10" s="284">
        <v>53899.142579184438</v>
      </c>
      <c r="DA10" s="94" t="s">
        <v>1412</v>
      </c>
    </row>
    <row r="11" spans="1:105" ht="12" customHeight="1" x14ac:dyDescent="0.25">
      <c r="A11" s="49" t="s">
        <v>1413</v>
      </c>
      <c r="B11" s="244">
        <v>7505</v>
      </c>
      <c r="C11" s="244">
        <v>7293</v>
      </c>
      <c r="D11" s="244">
        <v>7084</v>
      </c>
      <c r="E11" s="244">
        <v>7205.72</v>
      </c>
      <c r="F11" s="244">
        <v>7088.9</v>
      </c>
      <c r="G11" s="244">
        <v>6948.4</v>
      </c>
      <c r="H11" s="244">
        <v>7285.6</v>
      </c>
      <c r="I11" s="244">
        <v>7535.3</v>
      </c>
      <c r="J11" s="244">
        <v>7513.9</v>
      </c>
      <c r="K11" s="244">
        <v>6784.1</v>
      </c>
      <c r="L11" s="244">
        <v>7163.6</v>
      </c>
      <c r="M11" s="244">
        <v>7341.6</v>
      </c>
      <c r="N11" s="244">
        <v>7079.7</v>
      </c>
      <c r="O11" s="244">
        <v>7255.9</v>
      </c>
      <c r="P11" s="244">
        <v>7458.9</v>
      </c>
      <c r="Q11" s="244">
        <v>7397.9</v>
      </c>
      <c r="R11" s="244">
        <v>7476.8170042199999</v>
      </c>
      <c r="S11" s="244">
        <v>7552.2023347100003</v>
      </c>
      <c r="T11" s="244">
        <v>7607.7250000000004</v>
      </c>
      <c r="U11" s="244">
        <v>7377.607</v>
      </c>
      <c r="V11" s="244">
        <v>7356.1</v>
      </c>
      <c r="W11" s="244">
        <v>7297.7474394642786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40200</v>
      </c>
      <c r="C14" s="243">
        <v>40200</v>
      </c>
      <c r="D14" s="243">
        <v>40200</v>
      </c>
      <c r="E14" s="243">
        <v>37228.869889515241</v>
      </c>
      <c r="F14" s="243">
        <v>37228.869889515241</v>
      </c>
      <c r="G14" s="243">
        <v>37228.869889515241</v>
      </c>
      <c r="H14" s="243">
        <v>37228.869889515241</v>
      </c>
      <c r="I14" s="243">
        <v>37228.869889515241</v>
      </c>
      <c r="J14" s="243">
        <v>37228.869889515241</v>
      </c>
      <c r="K14" s="243">
        <v>34257.739779030482</v>
      </c>
      <c r="L14" s="243">
        <v>34257.739779030482</v>
      </c>
      <c r="M14" s="243">
        <v>37228.869889515241</v>
      </c>
      <c r="N14" s="243">
        <v>37228.869889515241</v>
      </c>
      <c r="O14" s="243">
        <v>34257.739779030482</v>
      </c>
      <c r="P14" s="243">
        <v>34257.739779030482</v>
      </c>
      <c r="Q14" s="243">
        <v>34257.739779030482</v>
      </c>
      <c r="R14" s="243">
        <v>37228.869889515241</v>
      </c>
      <c r="S14" s="243">
        <v>37228.869889515241</v>
      </c>
      <c r="T14" s="243">
        <v>37228.869889515241</v>
      </c>
      <c r="U14" s="243">
        <v>37228.869889515241</v>
      </c>
      <c r="V14" s="243">
        <v>40200</v>
      </c>
      <c r="W14" s="243">
        <v>40200</v>
      </c>
      <c r="DA14" s="83" t="s">
        <v>1415</v>
      </c>
    </row>
    <row r="15" spans="1:105" ht="12" customHeight="1" x14ac:dyDescent="0.25">
      <c r="A15" s="107" t="s">
        <v>1411</v>
      </c>
      <c r="B15" s="284">
        <v>54765.36877334171</v>
      </c>
      <c r="C15" s="284">
        <v>54765.36877334171</v>
      </c>
      <c r="D15" s="284">
        <v>54765.36877334171</v>
      </c>
      <c r="E15" s="284">
        <v>49554.636902538557</v>
      </c>
      <c r="F15" s="284">
        <v>49554.636902538557</v>
      </c>
      <c r="G15" s="284">
        <v>49554.636902538557</v>
      </c>
      <c r="H15" s="284">
        <v>49554.636902538557</v>
      </c>
      <c r="I15" s="284">
        <v>59976.100644144863</v>
      </c>
      <c r="J15" s="284">
        <v>59976.100644144863</v>
      </c>
      <c r="K15" s="284">
        <v>59976.100644144863</v>
      </c>
      <c r="L15" s="284">
        <v>54765.36877334171</v>
      </c>
      <c r="M15" s="284">
        <v>54765.36877334171</v>
      </c>
      <c r="N15" s="284">
        <v>54765.36877334171</v>
      </c>
      <c r="O15" s="284">
        <v>54765.36877334171</v>
      </c>
      <c r="P15" s="284">
        <v>49554.636902538557</v>
      </c>
      <c r="Q15" s="284">
        <v>49554.636902538557</v>
      </c>
      <c r="R15" s="284">
        <v>49554.636902538557</v>
      </c>
      <c r="S15" s="284">
        <v>54765.36877334171</v>
      </c>
      <c r="T15" s="284">
        <v>54765.36877334171</v>
      </c>
      <c r="U15" s="284">
        <v>59976.100644144863</v>
      </c>
      <c r="V15" s="284">
        <v>65186.832514948022</v>
      </c>
      <c r="W15" s="284">
        <v>65186.832514948022</v>
      </c>
      <c r="DA15" s="94" t="s">
        <v>1416</v>
      </c>
    </row>
    <row r="16" spans="1:105" ht="12" customHeight="1" x14ac:dyDescent="0.25">
      <c r="A16" s="49" t="s">
        <v>1413</v>
      </c>
      <c r="B16" s="244">
        <v>8944.4444444444453</v>
      </c>
      <c r="C16" s="244">
        <v>8944.4444444444453</v>
      </c>
      <c r="D16" s="244">
        <v>8076.0491133822125</v>
      </c>
      <c r="E16" s="244">
        <v>8076.0491133822125</v>
      </c>
      <c r="F16" s="244">
        <v>8076.0491133822125</v>
      </c>
      <c r="G16" s="244">
        <v>8076.0491133822125</v>
      </c>
      <c r="H16" s="244">
        <v>8487.5125166043235</v>
      </c>
      <c r="I16" s="244">
        <v>8487.5125166043235</v>
      </c>
      <c r="J16" s="244">
        <v>8487.5125166043235</v>
      </c>
      <c r="K16" s="244">
        <v>8030.5805887642027</v>
      </c>
      <c r="L16" s="244">
        <v>8030.5805887642027</v>
      </c>
      <c r="M16" s="244">
        <v>8487.5125166043235</v>
      </c>
      <c r="N16" s="244">
        <v>8076.0491133822125</v>
      </c>
      <c r="O16" s="244">
        <v>8076.0491133822125</v>
      </c>
      <c r="P16" s="244">
        <v>8487.5125166043235</v>
      </c>
      <c r="Q16" s="244">
        <v>8487.5125166043235</v>
      </c>
      <c r="R16" s="244">
        <v>8487.5125166043235</v>
      </c>
      <c r="S16" s="244">
        <v>8487.5125166043235</v>
      </c>
      <c r="T16" s="244">
        <v>8487.5125166043235</v>
      </c>
      <c r="U16" s="244">
        <v>8487.5125166043235</v>
      </c>
      <c r="V16" s="244">
        <v>8487.5125166043235</v>
      </c>
      <c r="W16" s="244">
        <v>8487.5125166043235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2971.1301104847571</v>
      </c>
      <c r="I18" s="243">
        <v>0</v>
      </c>
      <c r="J18" s="243">
        <v>0</v>
      </c>
      <c r="K18" s="243">
        <v>0</v>
      </c>
      <c r="L18" s="243">
        <v>0</v>
      </c>
      <c r="M18" s="243">
        <v>2971.1301104847571</v>
      </c>
      <c r="N18" s="243">
        <v>0</v>
      </c>
      <c r="O18" s="243">
        <v>0</v>
      </c>
      <c r="P18" s="243">
        <v>0</v>
      </c>
      <c r="Q18" s="243">
        <v>0</v>
      </c>
      <c r="R18" s="243">
        <v>5942.2602209695142</v>
      </c>
      <c r="S18" s="243">
        <v>0</v>
      </c>
      <c r="T18" s="243">
        <v>0</v>
      </c>
      <c r="U18" s="243">
        <v>2971.1301104847571</v>
      </c>
      <c r="V18" s="243">
        <v>2971.1301104847571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0</v>
      </c>
      <c r="G19" s="284">
        <v>0</v>
      </c>
      <c r="H19" s="284">
        <v>0</v>
      </c>
      <c r="I19" s="284">
        <v>15632.19561240945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5210.7318708031517</v>
      </c>
      <c r="T19" s="284">
        <v>5210.7318708031517</v>
      </c>
      <c r="U19" s="284">
        <v>5210.7318708031517</v>
      </c>
      <c r="V19" s="284">
        <v>5210.7318708031517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0</v>
      </c>
      <c r="F20" s="244">
        <v>868.395331062232</v>
      </c>
      <c r="G20" s="244">
        <v>456.93192784012069</v>
      </c>
      <c r="H20" s="244">
        <v>822.92680644422251</v>
      </c>
      <c r="I20" s="244">
        <v>456.93192784012069</v>
      </c>
      <c r="J20" s="244">
        <v>411.46340322211131</v>
      </c>
      <c r="K20" s="244">
        <v>0</v>
      </c>
      <c r="L20" s="244">
        <v>411.46340322211131</v>
      </c>
      <c r="M20" s="244">
        <v>913.8638556802415</v>
      </c>
      <c r="N20" s="244">
        <v>0</v>
      </c>
      <c r="O20" s="244">
        <v>456.93192784012069</v>
      </c>
      <c r="P20" s="244">
        <v>822.92680644422251</v>
      </c>
      <c r="Q20" s="244">
        <v>456.93192784012069</v>
      </c>
      <c r="R20" s="244">
        <v>868.395331062232</v>
      </c>
      <c r="S20" s="244">
        <v>0</v>
      </c>
      <c r="T20" s="244">
        <v>868.395331062232</v>
      </c>
      <c r="U20" s="244">
        <v>0</v>
      </c>
      <c r="V20" s="244">
        <v>868.395331062232</v>
      </c>
      <c r="W20" s="244">
        <v>0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2971.1301104847589</v>
      </c>
      <c r="F22" s="243">
        <f t="shared" si="1"/>
        <v>0</v>
      </c>
      <c r="G22" s="243">
        <f t="shared" si="1"/>
        <v>0</v>
      </c>
      <c r="H22" s="243">
        <f t="shared" si="1"/>
        <v>2971.1301104847589</v>
      </c>
      <c r="I22" s="243">
        <f t="shared" si="1"/>
        <v>0</v>
      </c>
      <c r="J22" s="243">
        <f t="shared" si="1"/>
        <v>0</v>
      </c>
      <c r="K22" s="243">
        <f t="shared" si="1"/>
        <v>2971.1301104847589</v>
      </c>
      <c r="L22" s="243">
        <f t="shared" si="1"/>
        <v>0</v>
      </c>
      <c r="M22" s="243">
        <f t="shared" si="1"/>
        <v>0</v>
      </c>
      <c r="N22" s="243">
        <f t="shared" si="1"/>
        <v>0</v>
      </c>
      <c r="O22" s="243">
        <f t="shared" si="1"/>
        <v>2971.1301104847589</v>
      </c>
      <c r="P22" s="243">
        <f t="shared" si="1"/>
        <v>0</v>
      </c>
      <c r="Q22" s="243">
        <f t="shared" si="1"/>
        <v>0</v>
      </c>
      <c r="R22" s="243">
        <f t="shared" si="1"/>
        <v>2971.1301104847589</v>
      </c>
      <c r="S22" s="243">
        <f t="shared" si="1"/>
        <v>0</v>
      </c>
      <c r="T22" s="243">
        <f t="shared" si="1"/>
        <v>0</v>
      </c>
      <c r="U22" s="243">
        <f t="shared" si="1"/>
        <v>2971.1301104847589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5210.7318708031526</v>
      </c>
      <c r="F23" s="284">
        <f t="shared" si="2"/>
        <v>0</v>
      </c>
      <c r="G23" s="284">
        <f t="shared" si="2"/>
        <v>0</v>
      </c>
      <c r="H23" s="284">
        <f t="shared" si="2"/>
        <v>0</v>
      </c>
      <c r="I23" s="284">
        <f t="shared" si="2"/>
        <v>5210.7318708031453</v>
      </c>
      <c r="J23" s="284">
        <f t="shared" si="2"/>
        <v>0</v>
      </c>
      <c r="K23" s="284">
        <f t="shared" si="2"/>
        <v>0</v>
      </c>
      <c r="L23" s="284">
        <f t="shared" si="2"/>
        <v>5210.7318708031526</v>
      </c>
      <c r="M23" s="284">
        <f t="shared" si="2"/>
        <v>0</v>
      </c>
      <c r="N23" s="284">
        <f t="shared" si="2"/>
        <v>0</v>
      </c>
      <c r="O23" s="284">
        <f t="shared" si="2"/>
        <v>0</v>
      </c>
      <c r="P23" s="284">
        <f t="shared" si="2"/>
        <v>5210.7318708031526</v>
      </c>
      <c r="Q23" s="284">
        <f t="shared" si="2"/>
        <v>0</v>
      </c>
      <c r="R23" s="284">
        <f t="shared" si="2"/>
        <v>0</v>
      </c>
      <c r="S23" s="284">
        <f t="shared" si="2"/>
        <v>0</v>
      </c>
      <c r="T23" s="284">
        <f t="shared" si="2"/>
        <v>5210.7318708031526</v>
      </c>
      <c r="U23" s="284">
        <f t="shared" si="2"/>
        <v>0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0</v>
      </c>
      <c r="D24" s="244">
        <f t="shared" si="3"/>
        <v>868.3953310622328</v>
      </c>
      <c r="E24" s="244">
        <f t="shared" si="3"/>
        <v>0</v>
      </c>
      <c r="F24" s="244">
        <f t="shared" si="3"/>
        <v>868.3953310622328</v>
      </c>
      <c r="G24" s="244">
        <f t="shared" si="3"/>
        <v>456.9319278401199</v>
      </c>
      <c r="H24" s="244">
        <f t="shared" si="3"/>
        <v>411.46340322211108</v>
      </c>
      <c r="I24" s="244">
        <f t="shared" si="3"/>
        <v>456.9319278401199</v>
      </c>
      <c r="J24" s="244">
        <f t="shared" si="3"/>
        <v>411.46340322211108</v>
      </c>
      <c r="K24" s="244">
        <f t="shared" si="3"/>
        <v>456.93192784012081</v>
      </c>
      <c r="L24" s="244">
        <f t="shared" si="3"/>
        <v>411.46340322211199</v>
      </c>
      <c r="M24" s="244">
        <f t="shared" si="3"/>
        <v>456.9319278401199</v>
      </c>
      <c r="N24" s="244">
        <f t="shared" si="3"/>
        <v>411.46340322211108</v>
      </c>
      <c r="O24" s="244">
        <f t="shared" si="3"/>
        <v>456.9319278401199</v>
      </c>
      <c r="P24" s="244">
        <f t="shared" si="3"/>
        <v>411.46340322211108</v>
      </c>
      <c r="Q24" s="244">
        <f t="shared" si="3"/>
        <v>456.9319278401199</v>
      </c>
      <c r="R24" s="244">
        <f t="shared" si="3"/>
        <v>868.3953310622328</v>
      </c>
      <c r="S24" s="244">
        <f t="shared" si="3"/>
        <v>0</v>
      </c>
      <c r="T24" s="244">
        <f t="shared" si="3"/>
        <v>868.3953310622328</v>
      </c>
      <c r="U24" s="244">
        <f t="shared" si="3"/>
        <v>0</v>
      </c>
      <c r="V24" s="244">
        <f t="shared" si="3"/>
        <v>868.3953310622328</v>
      </c>
      <c r="W24" s="244">
        <f t="shared" si="3"/>
        <v>0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4786</v>
      </c>
      <c r="C26" s="243">
        <f t="shared" si="4"/>
        <v>8082</v>
      </c>
      <c r="D26" s="243">
        <f t="shared" si="4"/>
        <v>9191</v>
      </c>
      <c r="E26" s="243">
        <f t="shared" si="4"/>
        <v>4479.8698895152411</v>
      </c>
      <c r="F26" s="243">
        <f t="shared" si="4"/>
        <v>5374.8698895152411</v>
      </c>
      <c r="G26" s="243">
        <f t="shared" si="4"/>
        <v>6219.8698895152411</v>
      </c>
      <c r="H26" s="243">
        <f t="shared" si="4"/>
        <v>3598.8698895152411</v>
      </c>
      <c r="I26" s="243">
        <f t="shared" si="4"/>
        <v>3846.8698895152411</v>
      </c>
      <c r="J26" s="243">
        <f t="shared" si="4"/>
        <v>4767.8698895152411</v>
      </c>
      <c r="K26" s="243">
        <f t="shared" si="4"/>
        <v>4283.7397790304822</v>
      </c>
      <c r="L26" s="243">
        <f t="shared" si="4"/>
        <v>5054.7397790304822</v>
      </c>
      <c r="M26" s="243">
        <f t="shared" si="4"/>
        <v>4449.8698895152411</v>
      </c>
      <c r="N26" s="243">
        <f t="shared" si="4"/>
        <v>4796.8698895152411</v>
      </c>
      <c r="O26" s="243">
        <f t="shared" si="4"/>
        <v>2949.7397790304822</v>
      </c>
      <c r="P26" s="243">
        <f t="shared" si="4"/>
        <v>2158.7397790304822</v>
      </c>
      <c r="Q26" s="243">
        <f t="shared" si="4"/>
        <v>3097.7397790304822</v>
      </c>
      <c r="R26" s="243">
        <f t="shared" si="4"/>
        <v>4554.8698895152411</v>
      </c>
      <c r="S26" s="243">
        <f t="shared" si="4"/>
        <v>3237.7198895152396</v>
      </c>
      <c r="T26" s="243">
        <f t="shared" si="4"/>
        <v>3573.8848895152405</v>
      </c>
      <c r="U26" s="243">
        <f t="shared" si="4"/>
        <v>3043.5268895152403</v>
      </c>
      <c r="V26" s="243">
        <f t="shared" si="4"/>
        <v>4715</v>
      </c>
      <c r="W26" s="243">
        <f t="shared" si="4"/>
        <v>5234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5476.5368773341688</v>
      </c>
      <c r="C27" s="284">
        <f t="shared" si="5"/>
        <v>14533.302770982707</v>
      </c>
      <c r="D27" s="284">
        <f t="shared" si="5"/>
        <v>11390.717400369569</v>
      </c>
      <c r="E27" s="284">
        <f t="shared" si="5"/>
        <v>3469.4483322234373</v>
      </c>
      <c r="F27" s="284">
        <f t="shared" si="5"/>
        <v>2965.9428861451888</v>
      </c>
      <c r="G27" s="284">
        <f t="shared" si="5"/>
        <v>5823.0022876857547</v>
      </c>
      <c r="H27" s="284">
        <f t="shared" si="5"/>
        <v>8798.8245748080662</v>
      </c>
      <c r="I27" s="284">
        <f t="shared" si="5"/>
        <v>7432.5985571728161</v>
      </c>
      <c r="J27" s="284">
        <f t="shared" si="5"/>
        <v>11544.21158470829</v>
      </c>
      <c r="K27" s="284">
        <f t="shared" si="5"/>
        <v>17511.440677849365</v>
      </c>
      <c r="L27" s="284">
        <f t="shared" si="5"/>
        <v>8868.6230691092132</v>
      </c>
      <c r="M27" s="284">
        <f t="shared" si="5"/>
        <v>7668.4534046481276</v>
      </c>
      <c r="N27" s="284">
        <f t="shared" si="5"/>
        <v>9672.4749848048887</v>
      </c>
      <c r="O27" s="284">
        <f t="shared" si="5"/>
        <v>7513.9296079027336</v>
      </c>
      <c r="P27" s="284">
        <f t="shared" si="5"/>
        <v>5996.4306743307243</v>
      </c>
      <c r="Q27" s="284">
        <f t="shared" si="5"/>
        <v>4720.8485258920555</v>
      </c>
      <c r="R27" s="284">
        <f t="shared" si="5"/>
        <v>4503.3148076440484</v>
      </c>
      <c r="S27" s="284">
        <f t="shared" si="5"/>
        <v>6099.5507026064515</v>
      </c>
      <c r="T27" s="284">
        <f t="shared" si="5"/>
        <v>6371.8603425164474</v>
      </c>
      <c r="U27" s="284">
        <f t="shared" si="5"/>
        <v>6674.7194329321137</v>
      </c>
      <c r="V27" s="284">
        <f t="shared" si="5"/>
        <v>7076.0880616865252</v>
      </c>
      <c r="W27" s="284">
        <f t="shared" si="5"/>
        <v>11287.689935763585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1439.4444444444453</v>
      </c>
      <c r="C28" s="244">
        <f t="shared" si="6"/>
        <v>1651.4444444444453</v>
      </c>
      <c r="D28" s="244">
        <f t="shared" si="6"/>
        <v>992.04911338221245</v>
      </c>
      <c r="E28" s="244">
        <f t="shared" si="6"/>
        <v>870.3291133822122</v>
      </c>
      <c r="F28" s="244">
        <f t="shared" si="6"/>
        <v>987.14911338221282</v>
      </c>
      <c r="G28" s="244">
        <f t="shared" si="6"/>
        <v>1127.6491133822128</v>
      </c>
      <c r="H28" s="244">
        <f t="shared" si="6"/>
        <v>1201.9125166043232</v>
      </c>
      <c r="I28" s="244">
        <f t="shared" si="6"/>
        <v>952.21251660432335</v>
      </c>
      <c r="J28" s="244">
        <f t="shared" si="6"/>
        <v>973.6125166043239</v>
      </c>
      <c r="K28" s="244">
        <f t="shared" si="6"/>
        <v>1246.4805887642024</v>
      </c>
      <c r="L28" s="244">
        <f t="shared" si="6"/>
        <v>866.98058876420237</v>
      </c>
      <c r="M28" s="244">
        <f t="shared" si="6"/>
        <v>1145.9125166043232</v>
      </c>
      <c r="N28" s="244">
        <f t="shared" si="6"/>
        <v>996.34911338221264</v>
      </c>
      <c r="O28" s="244">
        <f t="shared" si="6"/>
        <v>820.14911338221282</v>
      </c>
      <c r="P28" s="244">
        <f t="shared" si="6"/>
        <v>1028.6125166043239</v>
      </c>
      <c r="Q28" s="244">
        <f t="shared" si="6"/>
        <v>1089.6125166043239</v>
      </c>
      <c r="R28" s="244">
        <f t="shared" si="6"/>
        <v>1010.6955123843236</v>
      </c>
      <c r="S28" s="244">
        <f t="shared" si="6"/>
        <v>935.31018189432325</v>
      </c>
      <c r="T28" s="244">
        <f t="shared" si="6"/>
        <v>879.78751660432317</v>
      </c>
      <c r="U28" s="244">
        <f t="shared" si="6"/>
        <v>1109.9055166043236</v>
      </c>
      <c r="V28" s="244">
        <f t="shared" si="6"/>
        <v>1131.4125166043232</v>
      </c>
      <c r="W28" s="244">
        <f t="shared" si="6"/>
        <v>1189.7650771400449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7147.085898538262</v>
      </c>
      <c r="C31" s="212">
        <v>6575.4423903697334</v>
      </c>
      <c r="D31" s="212">
        <v>6612.0283748925194</v>
      </c>
      <c r="E31" s="212">
        <v>6803.968873602751</v>
      </c>
      <c r="F31" s="212">
        <v>6985.2354256233884</v>
      </c>
      <c r="G31" s="212">
        <v>6738.9769561478934</v>
      </c>
      <c r="H31" s="212">
        <v>6915.8834049871011</v>
      </c>
      <c r="I31" s="212">
        <v>7426.1487532244191</v>
      </c>
      <c r="J31" s="212">
        <v>7046.3362854686156</v>
      </c>
      <c r="K31" s="212">
        <v>6391.0834049871019</v>
      </c>
      <c r="L31" s="212">
        <v>6517.606706792777</v>
      </c>
      <c r="M31" s="212">
        <v>6779.5773860705076</v>
      </c>
      <c r="N31" s="212">
        <v>6521.1357695614797</v>
      </c>
      <c r="O31" s="212">
        <v>6532.6049011177984</v>
      </c>
      <c r="P31" s="212">
        <v>6574.7525365434221</v>
      </c>
      <c r="Q31" s="212">
        <v>6554.6398108340481</v>
      </c>
      <c r="R31" s="212">
        <v>6525.0550300945833</v>
      </c>
      <c r="S31" s="212">
        <v>6709.6515907136727</v>
      </c>
      <c r="T31" s="212">
        <v>6888.9200794604703</v>
      </c>
      <c r="U31" s="212">
        <v>6732.8204095768942</v>
      </c>
      <c r="V31" s="212">
        <v>7210.1486949549799</v>
      </c>
      <c r="W31" s="212">
        <v>6896.753571356885</v>
      </c>
      <c r="DA31" s="109" t="s">
        <v>1421</v>
      </c>
    </row>
    <row r="32" spans="1:105" ht="12" customHeight="1" x14ac:dyDescent="0.25">
      <c r="A32" s="24" t="s">
        <v>30</v>
      </c>
      <c r="B32" s="215">
        <v>1938.1625967325881</v>
      </c>
      <c r="C32" s="215">
        <v>1600.4089423903699</v>
      </c>
      <c r="D32" s="215">
        <v>1483.1351676698191</v>
      </c>
      <c r="E32" s="215">
        <v>1678.1504729148751</v>
      </c>
      <c r="F32" s="215">
        <v>1649.455460017198</v>
      </c>
      <c r="G32" s="215">
        <v>1317.807394668959</v>
      </c>
      <c r="H32" s="215">
        <v>1380.3322441960449</v>
      </c>
      <c r="I32" s="215">
        <v>1539.482975064489</v>
      </c>
      <c r="J32" s="215">
        <v>1563.894411006019</v>
      </c>
      <c r="K32" s="215">
        <v>1299.9351676698191</v>
      </c>
      <c r="L32" s="215">
        <v>1350.7426483233021</v>
      </c>
      <c r="M32" s="215">
        <v>1521.0883920894239</v>
      </c>
      <c r="N32" s="215">
        <v>1468.0989681857261</v>
      </c>
      <c r="O32" s="215">
        <v>1362.3349097162511</v>
      </c>
      <c r="P32" s="215">
        <v>1421.072398968186</v>
      </c>
      <c r="Q32" s="215">
        <v>1380.3357695614791</v>
      </c>
      <c r="R32" s="215">
        <v>1344.1561478933791</v>
      </c>
      <c r="S32" s="215">
        <v>1419.0996560619089</v>
      </c>
      <c r="T32" s="215">
        <v>1322.211006018917</v>
      </c>
      <c r="U32" s="215">
        <v>1286.7930352536539</v>
      </c>
      <c r="V32" s="215">
        <v>1624.1512467755799</v>
      </c>
      <c r="W32" s="215">
        <v>1341.394496990541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1038.3730008598452</v>
      </c>
      <c r="C33" s="206">
        <f t="shared" si="7"/>
        <v>1003.0644024075666</v>
      </c>
      <c r="D33" s="206">
        <f t="shared" si="7"/>
        <v>1290.9931212381769</v>
      </c>
      <c r="E33" s="206">
        <f t="shared" si="7"/>
        <v>963.24213241616496</v>
      </c>
      <c r="F33" s="206">
        <f t="shared" si="7"/>
        <v>886.52175408426478</v>
      </c>
      <c r="G33" s="206">
        <f t="shared" si="7"/>
        <v>859.58899398108315</v>
      </c>
      <c r="H33" s="206">
        <f t="shared" si="7"/>
        <v>830.35717970765256</v>
      </c>
      <c r="I33" s="206">
        <f t="shared" si="7"/>
        <v>901.89862424763544</v>
      </c>
      <c r="J33" s="206">
        <f t="shared" si="7"/>
        <v>859.36818572656921</v>
      </c>
      <c r="K33" s="206">
        <f t="shared" si="7"/>
        <v>784.9525365434223</v>
      </c>
      <c r="L33" s="206">
        <f t="shared" si="7"/>
        <v>683.83817712811697</v>
      </c>
      <c r="M33" s="206">
        <f t="shared" si="7"/>
        <v>549.65391229578665</v>
      </c>
      <c r="N33" s="206">
        <f t="shared" si="7"/>
        <v>450.12631126397247</v>
      </c>
      <c r="O33" s="206">
        <f t="shared" si="7"/>
        <v>418.49690455717973</v>
      </c>
      <c r="P33" s="206">
        <f t="shared" si="7"/>
        <v>383.11212381771287</v>
      </c>
      <c r="Q33" s="206">
        <f t="shared" si="7"/>
        <v>410.66147893379184</v>
      </c>
      <c r="R33" s="206">
        <f t="shared" si="7"/>
        <v>435.82080825451413</v>
      </c>
      <c r="S33" s="206">
        <f t="shared" si="7"/>
        <v>333.07179707652625</v>
      </c>
      <c r="T33" s="206">
        <f t="shared" si="7"/>
        <v>409.92373172828889</v>
      </c>
      <c r="U33" s="206">
        <f t="shared" si="7"/>
        <v>392.37773000859841</v>
      </c>
      <c r="V33" s="206">
        <f t="shared" si="7"/>
        <v>597.05950128976792</v>
      </c>
      <c r="W33" s="206">
        <f t="shared" si="7"/>
        <v>385.87704213241625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123.14178847807391</v>
      </c>
      <c r="C35" s="206">
        <v>136.69871023215819</v>
      </c>
      <c r="D35" s="206">
        <v>126.5310404127257</v>
      </c>
      <c r="E35" s="206">
        <v>215.35795356835769</v>
      </c>
      <c r="F35" s="206">
        <v>87.927773000859844</v>
      </c>
      <c r="G35" s="206">
        <v>60.430610490111768</v>
      </c>
      <c r="H35" s="206">
        <v>58.191401547721412</v>
      </c>
      <c r="I35" s="206">
        <v>46.365606190885643</v>
      </c>
      <c r="J35" s="206">
        <v>37.384694754944107</v>
      </c>
      <c r="K35" s="206">
        <v>39.579535683576957</v>
      </c>
      <c r="L35" s="206">
        <v>29.684694754944111</v>
      </c>
      <c r="M35" s="206">
        <v>25.28693035253654</v>
      </c>
      <c r="N35" s="206">
        <v>21.988650042992258</v>
      </c>
      <c r="O35" s="206">
        <v>15.392003439380909</v>
      </c>
      <c r="P35" s="206">
        <v>10.98185726569217</v>
      </c>
      <c r="Q35" s="206">
        <v>10.835511607910581</v>
      </c>
      <c r="R35" s="206">
        <v>12.345657781599311</v>
      </c>
      <c r="S35" s="206">
        <v>12.345657781599311</v>
      </c>
      <c r="T35" s="206">
        <v>11.31685296646604</v>
      </c>
      <c r="U35" s="206">
        <v>12.345657781599311</v>
      </c>
      <c r="V35" s="206">
        <v>13.37446259673259</v>
      </c>
      <c r="W35" s="206">
        <v>10.28804815133276</v>
      </c>
      <c r="DA35" s="71" t="s">
        <v>1424</v>
      </c>
    </row>
    <row r="36" spans="1:105" ht="12" customHeight="1" x14ac:dyDescent="0.25">
      <c r="A36" s="18" t="s">
        <v>69</v>
      </c>
      <c r="B36" s="206">
        <v>231.08340498710231</v>
      </c>
      <c r="C36" s="206">
        <v>187.94780739466901</v>
      </c>
      <c r="D36" s="206">
        <v>174.596388650043</v>
      </c>
      <c r="E36" s="206">
        <v>181.26981943250209</v>
      </c>
      <c r="F36" s="206">
        <v>181.26981943250209</v>
      </c>
      <c r="G36" s="206">
        <v>216.08503869303519</v>
      </c>
      <c r="H36" s="206">
        <v>190.50025795356831</v>
      </c>
      <c r="I36" s="206">
        <v>271.51298366294071</v>
      </c>
      <c r="J36" s="206">
        <v>316.49845227858981</v>
      </c>
      <c r="K36" s="206">
        <v>320.67024935511608</v>
      </c>
      <c r="L36" s="206">
        <v>296.08899398108338</v>
      </c>
      <c r="M36" s="206">
        <v>187.51513327601029</v>
      </c>
      <c r="N36" s="206">
        <v>143.44419604471199</v>
      </c>
      <c r="O36" s="206">
        <v>117.8291487532244</v>
      </c>
      <c r="P36" s="206">
        <v>83.097334479793631</v>
      </c>
      <c r="Q36" s="206">
        <v>79.762424763542555</v>
      </c>
      <c r="R36" s="206">
        <v>84.514789337919169</v>
      </c>
      <c r="S36" s="206">
        <v>82.059845227858986</v>
      </c>
      <c r="T36" s="206">
        <v>79.982201203783319</v>
      </c>
      <c r="U36" s="206">
        <v>75.871711092003437</v>
      </c>
      <c r="V36" s="206">
        <v>73.82459157351677</v>
      </c>
      <c r="W36" s="206">
        <v>90.305760963026657</v>
      </c>
      <c r="DA36" s="71" t="s">
        <v>1425</v>
      </c>
    </row>
    <row r="37" spans="1:105" ht="12" customHeight="1" x14ac:dyDescent="0.25">
      <c r="A37" s="18" t="s">
        <v>70</v>
      </c>
      <c r="B37" s="206">
        <v>473.78426483233022</v>
      </c>
      <c r="C37" s="206">
        <v>492.11805674978501</v>
      </c>
      <c r="D37" s="206">
        <v>774.84471195184858</v>
      </c>
      <c r="E37" s="206">
        <v>331.5716251074806</v>
      </c>
      <c r="F37" s="206">
        <v>320.80326741186582</v>
      </c>
      <c r="G37" s="206">
        <v>278.00515907136707</v>
      </c>
      <c r="H37" s="206">
        <v>340.11702493551161</v>
      </c>
      <c r="I37" s="206">
        <v>311.89853826311258</v>
      </c>
      <c r="J37" s="206">
        <v>270.35631986242481</v>
      </c>
      <c r="K37" s="206">
        <v>226.4684436801376</v>
      </c>
      <c r="L37" s="206">
        <v>185.02949269131551</v>
      </c>
      <c r="M37" s="206">
        <v>166.7193465176268</v>
      </c>
      <c r="N37" s="206">
        <v>91.551074806534814</v>
      </c>
      <c r="O37" s="206">
        <v>68.422355975924319</v>
      </c>
      <c r="P37" s="206">
        <v>64.556405846947555</v>
      </c>
      <c r="Q37" s="206">
        <v>82.699828030954421</v>
      </c>
      <c r="R37" s="206">
        <v>89.612553740326732</v>
      </c>
      <c r="S37" s="206">
        <v>71.304643164230441</v>
      </c>
      <c r="T37" s="206">
        <v>64.559587274290621</v>
      </c>
      <c r="U37" s="206">
        <v>55.887446259673247</v>
      </c>
      <c r="V37" s="206">
        <v>281.36423043852108</v>
      </c>
      <c r="W37" s="206">
        <v>36.615907136715393</v>
      </c>
      <c r="DA37" s="71" t="s">
        <v>1426</v>
      </c>
    </row>
    <row r="38" spans="1:105" ht="12" customHeight="1" x14ac:dyDescent="0.25">
      <c r="A38" s="18" t="s">
        <v>34</v>
      </c>
      <c r="B38" s="206">
        <v>210.36354256233881</v>
      </c>
      <c r="C38" s="206">
        <v>186.29982803095439</v>
      </c>
      <c r="D38" s="206">
        <v>215.02098022355969</v>
      </c>
      <c r="E38" s="206">
        <v>235.04273430782459</v>
      </c>
      <c r="F38" s="206">
        <v>296.52089423903698</v>
      </c>
      <c r="G38" s="206">
        <v>305.0681857265692</v>
      </c>
      <c r="H38" s="206">
        <v>241.5484952708513</v>
      </c>
      <c r="I38" s="206">
        <v>272.12149613069653</v>
      </c>
      <c r="J38" s="206">
        <v>235.1287188306105</v>
      </c>
      <c r="K38" s="206">
        <v>198.23430782459161</v>
      </c>
      <c r="L38" s="206">
        <v>173.03499570077389</v>
      </c>
      <c r="M38" s="206">
        <v>170.13250214961309</v>
      </c>
      <c r="N38" s="206">
        <v>193.14239036973339</v>
      </c>
      <c r="O38" s="206">
        <v>216.85339638865011</v>
      </c>
      <c r="P38" s="206">
        <v>224.47652622527951</v>
      </c>
      <c r="Q38" s="206">
        <v>237.36371453138429</v>
      </c>
      <c r="R38" s="206">
        <v>249.34780739466891</v>
      </c>
      <c r="S38" s="206">
        <v>167.36165090283751</v>
      </c>
      <c r="T38" s="206">
        <v>254.0650902837489</v>
      </c>
      <c r="U38" s="206">
        <v>248.27291487532241</v>
      </c>
      <c r="V38" s="206">
        <v>228.49621668099741</v>
      </c>
      <c r="W38" s="206">
        <v>248.66732588134141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2869.5184866723985</v>
      </c>
      <c r="C39" s="206">
        <f t="shared" si="8"/>
        <v>2631.3843508168529</v>
      </c>
      <c r="D39" s="206">
        <f t="shared" si="8"/>
        <v>2514.4024075666384</v>
      </c>
      <c r="E39" s="206">
        <f t="shared" si="8"/>
        <v>2574.2133276010318</v>
      </c>
      <c r="F39" s="206">
        <f t="shared" si="8"/>
        <v>2695.3467755803958</v>
      </c>
      <c r="G39" s="206">
        <f t="shared" si="8"/>
        <v>2689.1737747205498</v>
      </c>
      <c r="H39" s="206">
        <f t="shared" si="8"/>
        <v>2804.5458297506452</v>
      </c>
      <c r="I39" s="206">
        <f t="shared" si="8"/>
        <v>2712.8331900257949</v>
      </c>
      <c r="J39" s="206">
        <f t="shared" si="8"/>
        <v>2535.9408426483228</v>
      </c>
      <c r="K39" s="206">
        <f t="shared" si="8"/>
        <v>2278.9818572656918</v>
      </c>
      <c r="L39" s="206">
        <f t="shared" si="8"/>
        <v>2450.8238177128114</v>
      </c>
      <c r="M39" s="206">
        <f t="shared" si="8"/>
        <v>2506.3125537403271</v>
      </c>
      <c r="N39" s="206">
        <f t="shared" si="8"/>
        <v>2462.3961306964738</v>
      </c>
      <c r="O39" s="206">
        <f t="shared" si="8"/>
        <v>2481.4131556319858</v>
      </c>
      <c r="P39" s="206">
        <f t="shared" si="8"/>
        <v>2499.7348237317278</v>
      </c>
      <c r="Q39" s="206">
        <f t="shared" si="8"/>
        <v>2484.307824591574</v>
      </c>
      <c r="R39" s="206">
        <f t="shared" si="8"/>
        <v>2510.196388650043</v>
      </c>
      <c r="S39" s="206">
        <f t="shared" si="8"/>
        <v>2538.856491831471</v>
      </c>
      <c r="T39" s="206">
        <f t="shared" si="8"/>
        <v>2556.8155631986242</v>
      </c>
      <c r="U39" s="206">
        <f t="shared" si="8"/>
        <v>2509.626225279449</v>
      </c>
      <c r="V39" s="206">
        <f t="shared" si="8"/>
        <v>2469.1056749785039</v>
      </c>
      <c r="W39" s="206">
        <f t="shared" si="8"/>
        <v>2599.5625107480651</v>
      </c>
      <c r="DA39" s="71"/>
    </row>
    <row r="40" spans="1:105" ht="12" customHeight="1" x14ac:dyDescent="0.25">
      <c r="A40" s="18" t="s">
        <v>72</v>
      </c>
      <c r="B40" s="206">
        <v>2836.1564918314698</v>
      </c>
      <c r="C40" s="206">
        <v>2601.7841788478072</v>
      </c>
      <c r="D40" s="206">
        <v>2486.0490111779882</v>
      </c>
      <c r="E40" s="206">
        <v>2573.632932072227</v>
      </c>
      <c r="F40" s="206">
        <v>2694.7663800515911</v>
      </c>
      <c r="G40" s="206">
        <v>2688.593379191745</v>
      </c>
      <c r="H40" s="206">
        <v>2804.5458297506452</v>
      </c>
      <c r="I40" s="206">
        <v>2712.8331900257949</v>
      </c>
      <c r="J40" s="206">
        <v>2535.9408426483228</v>
      </c>
      <c r="K40" s="206">
        <v>2278.9818572656918</v>
      </c>
      <c r="L40" s="206">
        <v>2448.265778159931</v>
      </c>
      <c r="M40" s="206">
        <v>2505.1947549441102</v>
      </c>
      <c r="N40" s="206">
        <v>2461.2568357695609</v>
      </c>
      <c r="O40" s="206">
        <v>2481.4131556319858</v>
      </c>
      <c r="P40" s="206">
        <v>2499.7348237317278</v>
      </c>
      <c r="Q40" s="206">
        <v>2484.307824591574</v>
      </c>
      <c r="R40" s="206">
        <v>2510.196388650043</v>
      </c>
      <c r="S40" s="206">
        <v>2538.856491831471</v>
      </c>
      <c r="T40" s="206">
        <v>2556.8155631986242</v>
      </c>
      <c r="U40" s="206">
        <v>2509.626225279449</v>
      </c>
      <c r="V40" s="206">
        <v>2469.1056749785039</v>
      </c>
      <c r="W40" s="206">
        <v>2599.5625107480651</v>
      </c>
      <c r="DA40" s="71" t="s">
        <v>1428</v>
      </c>
    </row>
    <row r="41" spans="1:105" ht="12" customHeight="1" x14ac:dyDescent="0.25">
      <c r="A41" s="18" t="s">
        <v>36</v>
      </c>
      <c r="B41" s="206">
        <v>33.361994840928631</v>
      </c>
      <c r="C41" s="206">
        <v>29.600171969045569</v>
      </c>
      <c r="D41" s="206">
        <v>28.35339638865004</v>
      </c>
      <c r="E41" s="206">
        <v>0.58039552880481504</v>
      </c>
      <c r="F41" s="206">
        <v>0.58039552880481504</v>
      </c>
      <c r="G41" s="206">
        <v>0.58039552880481504</v>
      </c>
      <c r="H41" s="206">
        <v>0</v>
      </c>
      <c r="I41" s="206">
        <v>0</v>
      </c>
      <c r="J41" s="206">
        <v>0</v>
      </c>
      <c r="K41" s="206">
        <v>0</v>
      </c>
      <c r="L41" s="206">
        <v>2.5580395528804809</v>
      </c>
      <c r="M41" s="206">
        <v>1.1177987962166811</v>
      </c>
      <c r="N41" s="206">
        <v>1.139294926913156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0</v>
      </c>
      <c r="D42" s="206">
        <f t="shared" si="9"/>
        <v>0</v>
      </c>
      <c r="E42" s="206">
        <f t="shared" si="9"/>
        <v>491.08099742046431</v>
      </c>
      <c r="F42" s="206">
        <f t="shared" si="9"/>
        <v>622.02553740326732</v>
      </c>
      <c r="G42" s="206">
        <f t="shared" si="9"/>
        <v>786.34110060189164</v>
      </c>
      <c r="H42" s="206">
        <f t="shared" si="9"/>
        <v>787.37308684436789</v>
      </c>
      <c r="I42" s="206">
        <f t="shared" si="9"/>
        <v>1042.001805674978</v>
      </c>
      <c r="J42" s="206">
        <f t="shared" si="9"/>
        <v>973.63809114359401</v>
      </c>
      <c r="K42" s="206">
        <f t="shared" si="9"/>
        <v>1013.1028374892516</v>
      </c>
      <c r="L42" s="206">
        <f t="shared" si="9"/>
        <v>965.74557179707665</v>
      </c>
      <c r="M42" s="206">
        <f t="shared" si="9"/>
        <v>1076.9421324161656</v>
      </c>
      <c r="N42" s="206">
        <f t="shared" si="9"/>
        <v>1068.83671539123</v>
      </c>
      <c r="O42" s="206">
        <f t="shared" si="9"/>
        <v>1201.309544282029</v>
      </c>
      <c r="P42" s="206">
        <f t="shared" si="9"/>
        <v>1212.6981083404985</v>
      </c>
      <c r="Q42" s="206">
        <f t="shared" si="9"/>
        <v>1203.5584694754939</v>
      </c>
      <c r="R42" s="206">
        <f t="shared" si="9"/>
        <v>1155.5895958727431</v>
      </c>
      <c r="S42" s="206">
        <f t="shared" si="9"/>
        <v>1304.751504729149</v>
      </c>
      <c r="T42" s="206">
        <f t="shared" si="9"/>
        <v>1405.9647914123202</v>
      </c>
      <c r="U42" s="206">
        <f t="shared" si="9"/>
        <v>1448.6713983989075</v>
      </c>
      <c r="V42" s="206">
        <f t="shared" si="9"/>
        <v>1442.1213518767329</v>
      </c>
      <c r="W42" s="206">
        <f t="shared" si="9"/>
        <v>1443.9521956045216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0</v>
      </c>
      <c r="D43" s="206">
        <v>0</v>
      </c>
      <c r="E43" s="206">
        <v>480.53404987102323</v>
      </c>
      <c r="F43" s="206">
        <v>620.13955288048146</v>
      </c>
      <c r="G43" s="206">
        <v>784.03551160791051</v>
      </c>
      <c r="H43" s="206">
        <v>784.96706792777286</v>
      </c>
      <c r="I43" s="206">
        <v>1036.352364574376</v>
      </c>
      <c r="J43" s="206">
        <v>970.8607910576095</v>
      </c>
      <c r="K43" s="206">
        <v>1009.625537403267</v>
      </c>
      <c r="L43" s="206">
        <v>938.78383490971635</v>
      </c>
      <c r="M43" s="206">
        <v>1050.611435941531</v>
      </c>
      <c r="N43" s="206">
        <v>1064.5600171969049</v>
      </c>
      <c r="O43" s="206">
        <v>1196.1640584694751</v>
      </c>
      <c r="P43" s="206">
        <v>1207.7480653482371</v>
      </c>
      <c r="Q43" s="206">
        <v>1199.388564058469</v>
      </c>
      <c r="R43" s="206">
        <v>1148.5860705073089</v>
      </c>
      <c r="S43" s="206">
        <v>1298.939466895959</v>
      </c>
      <c r="T43" s="206">
        <v>1399.8996560619089</v>
      </c>
      <c r="U43" s="206">
        <v>1441.267755803955</v>
      </c>
      <c r="V43" s="206">
        <v>1436.801375752364</v>
      </c>
      <c r="W43" s="206">
        <v>1439.5241616509029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0.74041272570937233</v>
      </c>
      <c r="F44" s="206">
        <v>0.35829750644883918</v>
      </c>
      <c r="G44" s="206">
        <v>0.64488392089423896</v>
      </c>
      <c r="H44" s="206">
        <v>0.66878761822871879</v>
      </c>
      <c r="I44" s="206">
        <v>1.337575236457438</v>
      </c>
      <c r="J44" s="206">
        <v>0.5970765262252794</v>
      </c>
      <c r="K44" s="206">
        <v>0.3821152192605331</v>
      </c>
      <c r="L44" s="206">
        <v>0.40601891659501288</v>
      </c>
      <c r="M44" s="206">
        <v>0.47773000859845233</v>
      </c>
      <c r="N44" s="206">
        <v>0.76431642304385194</v>
      </c>
      <c r="O44" s="206">
        <v>0.76431642304385194</v>
      </c>
      <c r="P44" s="206">
        <v>0.81203783319002576</v>
      </c>
      <c r="Q44" s="206">
        <v>0.52545141874462586</v>
      </c>
      <c r="R44" s="206">
        <v>0.5970765262252794</v>
      </c>
      <c r="S44" s="206">
        <v>0.31049011177987962</v>
      </c>
      <c r="T44" s="206">
        <v>0.1194325021496131</v>
      </c>
      <c r="U44" s="206">
        <v>0.28658641444539978</v>
      </c>
      <c r="V44" s="206">
        <v>0.3343938091143594</v>
      </c>
      <c r="W44" s="206">
        <v>0.23886500429922611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9.8065348237317274</v>
      </c>
      <c r="F45" s="206">
        <v>1.5276870163370591</v>
      </c>
      <c r="G45" s="206">
        <v>1.660705073086844</v>
      </c>
      <c r="H45" s="206">
        <v>1.7372312983662941</v>
      </c>
      <c r="I45" s="206">
        <v>4.3118658641444538</v>
      </c>
      <c r="J45" s="206">
        <v>2.1802235597592432</v>
      </c>
      <c r="K45" s="206">
        <v>3.0951848667239901</v>
      </c>
      <c r="L45" s="206">
        <v>26.555717970765262</v>
      </c>
      <c r="M45" s="206">
        <v>25.852966466036111</v>
      </c>
      <c r="N45" s="206">
        <v>3.5123817712811691</v>
      </c>
      <c r="O45" s="206">
        <v>4.3811693895098882</v>
      </c>
      <c r="P45" s="206">
        <v>4.1380051590713656</v>
      </c>
      <c r="Q45" s="206">
        <v>3.644453998280309</v>
      </c>
      <c r="R45" s="206">
        <v>6.4064488392089416</v>
      </c>
      <c r="S45" s="206">
        <v>5.5015477214101454</v>
      </c>
      <c r="T45" s="206">
        <v>4.6662940670679269</v>
      </c>
      <c r="U45" s="206">
        <v>5.7880481513327604</v>
      </c>
      <c r="V45" s="206">
        <v>3.5770421324161652</v>
      </c>
      <c r="W45" s="206">
        <v>2.7301805674978499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1.279408781193784</v>
      </c>
      <c r="U48" s="206">
        <v>1.3290080291745809</v>
      </c>
      <c r="V48" s="206">
        <v>1.4085401828382531</v>
      </c>
      <c r="W48" s="206">
        <v>1.4589883818216829</v>
      </c>
      <c r="DA48" s="71" t="s">
        <v>1435</v>
      </c>
    </row>
    <row r="49" spans="1:105" ht="12" customHeight="1" x14ac:dyDescent="0.25">
      <c r="A49" s="14" t="s">
        <v>79</v>
      </c>
      <c r="B49" s="206">
        <v>26.225279449699048</v>
      </c>
      <c r="C49" s="206">
        <v>26.65520206362854</v>
      </c>
      <c r="D49" s="206">
        <v>26.249183147033531</v>
      </c>
      <c r="E49" s="206">
        <v>21.18564058469476</v>
      </c>
      <c r="F49" s="206">
        <v>36.185124677558044</v>
      </c>
      <c r="G49" s="206">
        <v>14.78452278589854</v>
      </c>
      <c r="H49" s="206">
        <v>13.447033533963889</v>
      </c>
      <c r="I49" s="206">
        <v>11.70343938091143</v>
      </c>
      <c r="J49" s="206">
        <v>12.63490971625107</v>
      </c>
      <c r="K49" s="206">
        <v>14.28297506448839</v>
      </c>
      <c r="L49" s="206">
        <v>14.52184006878762</v>
      </c>
      <c r="M49" s="206">
        <v>14.832330180567499</v>
      </c>
      <c r="N49" s="206">
        <v>16.217626827171109</v>
      </c>
      <c r="O49" s="206">
        <v>17.45967325881341</v>
      </c>
      <c r="P49" s="206">
        <v>16.00266552020636</v>
      </c>
      <c r="Q49" s="206">
        <v>18.51057609630266</v>
      </c>
      <c r="R49" s="206">
        <v>20.134737747205499</v>
      </c>
      <c r="S49" s="206">
        <v>17.483490971625109</v>
      </c>
      <c r="T49" s="206">
        <v>101.9155631986242</v>
      </c>
      <c r="U49" s="206">
        <v>21.23336199484093</v>
      </c>
      <c r="V49" s="206">
        <v>23.454686156491832</v>
      </c>
      <c r="W49" s="206">
        <v>24.505588993981078</v>
      </c>
      <c r="DA49" s="71" t="s">
        <v>1436</v>
      </c>
    </row>
    <row r="50" spans="1:105" ht="12" customHeight="1" x14ac:dyDescent="0.25">
      <c r="A50" s="21" t="s">
        <v>38</v>
      </c>
      <c r="B50" s="209">
        <v>1274.8065348237319</v>
      </c>
      <c r="C50" s="209">
        <v>1313.929492691316</v>
      </c>
      <c r="D50" s="209">
        <v>1297.248495270851</v>
      </c>
      <c r="E50" s="209">
        <v>1076.0963026655199</v>
      </c>
      <c r="F50" s="209">
        <v>1095.7007738607051</v>
      </c>
      <c r="G50" s="209">
        <v>1071.2811693895101</v>
      </c>
      <c r="H50" s="209">
        <v>1099.828030954428</v>
      </c>
      <c r="I50" s="209">
        <v>1218.22871883061</v>
      </c>
      <c r="J50" s="209">
        <v>1100.8598452278591</v>
      </c>
      <c r="K50" s="209">
        <v>999.82803095442819</v>
      </c>
      <c r="L50" s="209">
        <v>1051.934651762683</v>
      </c>
      <c r="M50" s="209">
        <v>1110.7480653482371</v>
      </c>
      <c r="N50" s="209">
        <v>1055.460017196905</v>
      </c>
      <c r="O50" s="209">
        <v>1051.5907136715391</v>
      </c>
      <c r="P50" s="209">
        <v>1042.13241616509</v>
      </c>
      <c r="Q50" s="209">
        <v>1057.265692175408</v>
      </c>
      <c r="R50" s="209">
        <v>1059.157351676698</v>
      </c>
      <c r="S50" s="209">
        <v>1096.3886500429919</v>
      </c>
      <c r="T50" s="209">
        <v>1092.089423903697</v>
      </c>
      <c r="U50" s="209">
        <v>1074.118658641444</v>
      </c>
      <c r="V50" s="209">
        <v>1054.2562338779021</v>
      </c>
      <c r="W50" s="209">
        <v>1101.4617368873601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7147.0858985382602</v>
      </c>
      <c r="C51" s="286">
        <f t="shared" si="10"/>
        <v>6575.4423903697334</v>
      </c>
      <c r="D51" s="286">
        <f t="shared" si="10"/>
        <v>6612.0283748925194</v>
      </c>
      <c r="E51" s="286">
        <f t="shared" si="10"/>
        <v>6803.968873602751</v>
      </c>
      <c r="F51" s="286">
        <f t="shared" si="10"/>
        <v>6985.2354256233903</v>
      </c>
      <c r="G51" s="286">
        <f t="shared" si="10"/>
        <v>6738.9769561478934</v>
      </c>
      <c r="H51" s="286">
        <f t="shared" si="10"/>
        <v>6915.8834049870984</v>
      </c>
      <c r="I51" s="286">
        <f t="shared" si="10"/>
        <v>7426.1487532244191</v>
      </c>
      <c r="J51" s="286">
        <f t="shared" si="10"/>
        <v>7046.3362854686166</v>
      </c>
      <c r="K51" s="286">
        <f t="shared" si="10"/>
        <v>6391.0834049871028</v>
      </c>
      <c r="L51" s="286">
        <f t="shared" si="10"/>
        <v>6517.6067067927779</v>
      </c>
      <c r="M51" s="286">
        <f t="shared" si="10"/>
        <v>6779.5773860705085</v>
      </c>
      <c r="N51" s="286">
        <f t="shared" si="10"/>
        <v>6521.1357695614824</v>
      </c>
      <c r="O51" s="286">
        <f t="shared" si="10"/>
        <v>6532.6049011178002</v>
      </c>
      <c r="P51" s="286">
        <f t="shared" si="10"/>
        <v>6574.7525365434212</v>
      </c>
      <c r="Q51" s="286">
        <f t="shared" si="10"/>
        <v>6554.6398108340463</v>
      </c>
      <c r="R51" s="286">
        <f t="shared" si="10"/>
        <v>6525.0550300945833</v>
      </c>
      <c r="S51" s="286">
        <f t="shared" si="10"/>
        <v>6709.6515907136736</v>
      </c>
      <c r="T51" s="286">
        <f t="shared" si="10"/>
        <v>6888.9200794604703</v>
      </c>
      <c r="U51" s="286">
        <f t="shared" si="10"/>
        <v>6732.8204095768942</v>
      </c>
      <c r="V51" s="286">
        <f t="shared" si="10"/>
        <v>7210.1486949549826</v>
      </c>
      <c r="W51" s="286">
        <f t="shared" si="10"/>
        <v>6896.753571356885</v>
      </c>
      <c r="DA51" s="118"/>
    </row>
    <row r="52" spans="1:105" ht="12" customHeight="1" x14ac:dyDescent="0.25">
      <c r="A52" s="51" t="s">
        <v>49</v>
      </c>
      <c r="B52" s="243">
        <f>NMM_fec!B5</f>
        <v>2808.6843399999998</v>
      </c>
      <c r="C52" s="243">
        <f>NMM_fec!C5</f>
        <v>2665.29632932199</v>
      </c>
      <c r="D52" s="243">
        <f>NMM_fec!D5</f>
        <v>2558.9357123917589</v>
      </c>
      <c r="E52" s="243">
        <f>NMM_fec!E5</f>
        <v>2645.4780927256479</v>
      </c>
      <c r="F52" s="243">
        <f>NMM_fec!F5</f>
        <v>2682.9236945260168</v>
      </c>
      <c r="G52" s="243">
        <f>NMM_fec!G5</f>
        <v>2632.1293025443169</v>
      </c>
      <c r="H52" s="243">
        <f>NMM_fec!H5</f>
        <v>2825.111038256628</v>
      </c>
      <c r="I52" s="243">
        <f>NMM_fec!I5</f>
        <v>2838.9364281648059</v>
      </c>
      <c r="J52" s="243">
        <f>NMM_fec!J5</f>
        <v>2757.0180734269088</v>
      </c>
      <c r="K52" s="243">
        <f>NMM_fec!K5</f>
        <v>2566.9134573072029</v>
      </c>
      <c r="L52" s="243">
        <f>NMM_fec!L5</f>
        <v>2475.6265608122849</v>
      </c>
      <c r="M52" s="243">
        <f>NMM_fec!M5</f>
        <v>2634.8661369255742</v>
      </c>
      <c r="N52" s="243">
        <f>NMM_fec!N5</f>
        <v>2582.560757303796</v>
      </c>
      <c r="O52" s="243">
        <f>NMM_fec!O5</f>
        <v>2477.383870891797</v>
      </c>
      <c r="P52" s="243">
        <f>NMM_fec!P5</f>
        <v>2633.7364190273711</v>
      </c>
      <c r="Q52" s="243">
        <f>NMM_fec!Q5</f>
        <v>2562.4000135157889</v>
      </c>
      <c r="R52" s="243">
        <f>NMM_fec!R5</f>
        <v>2388.2844088271868</v>
      </c>
      <c r="S52" s="243">
        <f>NMM_fec!S5</f>
        <v>2482.2476830767541</v>
      </c>
      <c r="T52" s="243">
        <f>NMM_fec!T5</f>
        <v>2615.469796353806</v>
      </c>
      <c r="U52" s="243">
        <f>NMM_fec!U5</f>
        <v>2414.5852733087322</v>
      </c>
      <c r="V52" s="243">
        <f>NMM_fec!V5</f>
        <v>2491.7315911661099</v>
      </c>
      <c r="W52" s="243">
        <f>NMM_fec!W5</f>
        <v>2453.193263801063</v>
      </c>
      <c r="DA52" s="83"/>
    </row>
    <row r="53" spans="1:105" ht="12" customHeight="1" x14ac:dyDescent="0.25">
      <c r="A53" s="99" t="s">
        <v>50</v>
      </c>
      <c r="B53" s="284">
        <f>NMM_fec!B48</f>
        <v>3034.7626815460721</v>
      </c>
      <c r="C53" s="284">
        <f>NMM_fec!C48</f>
        <v>2591.8961803637249</v>
      </c>
      <c r="D53" s="284">
        <f>NMM_fec!D48</f>
        <v>2778.790916879399</v>
      </c>
      <c r="E53" s="284">
        <f>NMM_fec!E48</f>
        <v>2890.119194230313</v>
      </c>
      <c r="F53" s="284">
        <f>NMM_fec!F48</f>
        <v>3046.3032992803151</v>
      </c>
      <c r="G53" s="284">
        <f>NMM_fec!G48</f>
        <v>2881.7972927531559</v>
      </c>
      <c r="H53" s="284">
        <f>NMM_fec!H48</f>
        <v>2799.5778433893979</v>
      </c>
      <c r="I53" s="284">
        <f>NMM_fec!I48</f>
        <v>3264.058951493002</v>
      </c>
      <c r="J53" s="284">
        <f>NMM_fec!J48</f>
        <v>3004.7254168828131</v>
      </c>
      <c r="K53" s="284">
        <f>NMM_fec!K48</f>
        <v>2656.3777758816418</v>
      </c>
      <c r="L53" s="284">
        <f>NMM_fec!L48</f>
        <v>2842.0729532845339</v>
      </c>
      <c r="M53" s="284">
        <f>NMM_fec!M48</f>
        <v>2960.4007584816982</v>
      </c>
      <c r="N53" s="284">
        <f>NMM_fec!N48</f>
        <v>2807.89012872282</v>
      </c>
      <c r="O53" s="284">
        <f>NMM_fec!O48</f>
        <v>2923.8036811670531</v>
      </c>
      <c r="P53" s="284">
        <f>NMM_fec!P48</f>
        <v>2794.7694061666612</v>
      </c>
      <c r="Q53" s="284">
        <f>NMM_fec!Q48</f>
        <v>2883.0362550080681</v>
      </c>
      <c r="R53" s="284">
        <f>NMM_fec!R48</f>
        <v>3022.61463329362</v>
      </c>
      <c r="S53" s="284">
        <f>NMM_fec!S48</f>
        <v>3103.062044209265</v>
      </c>
      <c r="T53" s="284">
        <f>NMM_fec!T48</f>
        <v>3128.2602936738231</v>
      </c>
      <c r="U53" s="284">
        <f>NMM_fec!U48</f>
        <v>3228.8618678671469</v>
      </c>
      <c r="V53" s="284">
        <f>NMM_fec!V48</f>
        <v>3619.8231683585409</v>
      </c>
      <c r="W53" s="284">
        <f>NMM_fec!W48</f>
        <v>3354.610748371204</v>
      </c>
      <c r="DA53" s="94"/>
    </row>
    <row r="54" spans="1:105" ht="12" customHeight="1" x14ac:dyDescent="0.25">
      <c r="A54" s="52" t="s">
        <v>51</v>
      </c>
      <c r="B54" s="244">
        <f>NMM_fec!B99</f>
        <v>1303.6388769921889</v>
      </c>
      <c r="C54" s="244">
        <f>NMM_fec!C99</f>
        <v>1318.2498806840181</v>
      </c>
      <c r="D54" s="244">
        <f>NMM_fec!D99</f>
        <v>1274.301745621362</v>
      </c>
      <c r="E54" s="244">
        <f>NMM_fec!E99</f>
        <v>1268.3715866467901</v>
      </c>
      <c r="F54" s="244">
        <f>NMM_fec!F99</f>
        <v>1256.008431817058</v>
      </c>
      <c r="G54" s="244">
        <f>NMM_fec!G99</f>
        <v>1225.0503608504209</v>
      </c>
      <c r="H54" s="244">
        <f>NMM_fec!H99</f>
        <v>1291.1945233410729</v>
      </c>
      <c r="I54" s="244">
        <f>NMM_fec!I99</f>
        <v>1323.153373566611</v>
      </c>
      <c r="J54" s="244">
        <f>NMM_fec!J99</f>
        <v>1284.5927951588949</v>
      </c>
      <c r="K54" s="244">
        <f>NMM_fec!K99</f>
        <v>1167.7921717982581</v>
      </c>
      <c r="L54" s="244">
        <f>NMM_fec!L99</f>
        <v>1199.9071926959591</v>
      </c>
      <c r="M54" s="244">
        <f>NMM_fec!M99</f>
        <v>1184.3104906632359</v>
      </c>
      <c r="N54" s="244">
        <f>NMM_fec!N99</f>
        <v>1130.684883534866</v>
      </c>
      <c r="O54" s="244">
        <f>NMM_fec!O99</f>
        <v>1131.4173490589501</v>
      </c>
      <c r="P54" s="244">
        <f>NMM_fec!P99</f>
        <v>1146.2467113493899</v>
      </c>
      <c r="Q54" s="244">
        <f>NMM_fec!Q99</f>
        <v>1109.2035423101891</v>
      </c>
      <c r="R54" s="244">
        <f>NMM_fec!R99</f>
        <v>1114.1559879737761</v>
      </c>
      <c r="S54" s="244">
        <f>NMM_fec!S99</f>
        <v>1124.3418634276541</v>
      </c>
      <c r="T54" s="244">
        <f>NMM_fec!T99</f>
        <v>1145.189989432841</v>
      </c>
      <c r="U54" s="244">
        <f>NMM_fec!U99</f>
        <v>1089.373268401016</v>
      </c>
      <c r="V54" s="244">
        <f>NMM_fec!V99</f>
        <v>1098.5939354303321</v>
      </c>
      <c r="W54" s="244">
        <f>NMM_fec!W99</f>
        <v>1088.949559184618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41369.296797814575</v>
      </c>
      <c r="C56" s="205">
        <f t="shared" si="11"/>
        <v>37067.013198836299</v>
      </c>
      <c r="D56" s="205">
        <f t="shared" si="11"/>
        <v>36388.200048694038</v>
      </c>
      <c r="E56" s="205">
        <f t="shared" si="11"/>
        <v>37411.86904517933</v>
      </c>
      <c r="F56" s="205">
        <f t="shared" si="11"/>
        <v>38037.081154935804</v>
      </c>
      <c r="G56" s="205">
        <f t="shared" si="11"/>
        <v>35469.275327556468</v>
      </c>
      <c r="H56" s="205">
        <f t="shared" si="11"/>
        <v>36400.36323148432</v>
      </c>
      <c r="I56" s="205">
        <f t="shared" si="11"/>
        <v>38857.454495683603</v>
      </c>
      <c r="J56" s="205">
        <f t="shared" si="11"/>
        <v>40503.010792036672</v>
      </c>
      <c r="K56" s="205">
        <f t="shared" si="11"/>
        <v>36364.997570419451</v>
      </c>
      <c r="L56" s="205">
        <f t="shared" si="11"/>
        <v>36778.602000324681</v>
      </c>
      <c r="M56" s="205">
        <f t="shared" si="11"/>
        <v>38067.841002598114</v>
      </c>
      <c r="N56" s="205">
        <f t="shared" si="11"/>
        <v>36667.232917152331</v>
      </c>
      <c r="O56" s="205">
        <f t="shared" si="11"/>
        <v>35783.163906952279</v>
      </c>
      <c r="P56" s="205">
        <f t="shared" si="11"/>
        <v>36579.477629753739</v>
      </c>
      <c r="Q56" s="205">
        <f t="shared" si="11"/>
        <v>35933.506586156655</v>
      </c>
      <c r="R56" s="205">
        <f t="shared" si="11"/>
        <v>35900.149258265781</v>
      </c>
      <c r="S56" s="205">
        <f t="shared" si="11"/>
        <v>36867.981533378043</v>
      </c>
      <c r="T56" s="205">
        <f t="shared" si="11"/>
        <v>37130.250505330303</v>
      </c>
      <c r="U56" s="205">
        <f t="shared" si="11"/>
        <v>36662.842894427333</v>
      </c>
      <c r="V56" s="205">
        <f t="shared" si="11"/>
        <v>38277.094325211845</v>
      </c>
      <c r="W56" s="205">
        <f t="shared" si="11"/>
        <v>37398.467530761947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18103.504208474573</v>
      </c>
      <c r="C57" s="215">
        <f>(NMM_emi!C5-NMM_emi!C46)+(NMM_emi!C48-NMM_emi!C97)+(NMM_emi!C99-NMM_emi!C128)</f>
        <v>16015.749982106297</v>
      </c>
      <c r="D57" s="215">
        <f>(NMM_emi!D5-NMM_emi!D46)+(NMM_emi!D48-NMM_emi!D97)+(NMM_emi!D99-NMM_emi!D128)</f>
        <v>16240.701383354044</v>
      </c>
      <c r="E57" s="215">
        <f>(NMM_emi!E5-NMM_emi!E46)+(NMM_emi!E48-NMM_emi!E97)+(NMM_emi!E99-NMM_emi!E128)</f>
        <v>16533.10827396933</v>
      </c>
      <c r="F57" s="215">
        <f>(NMM_emi!F5-NMM_emi!F46)+(NMM_emi!F48-NMM_emi!F97)+(NMM_emi!F99-NMM_emi!F128)</f>
        <v>16630.723887165808</v>
      </c>
      <c r="G57" s="215">
        <f>(NMM_emi!G5-NMM_emi!G46)+(NMM_emi!G48-NMM_emi!G97)+(NMM_emi!G99-NMM_emi!G128)</f>
        <v>15343.746309586468</v>
      </c>
      <c r="H57" s="215">
        <f>(NMM_emi!H5-NMM_emi!H46)+(NMM_emi!H48-NMM_emi!H97)+(NMM_emi!H99-NMM_emi!H128)</f>
        <v>15800.573763574317</v>
      </c>
      <c r="I57" s="215">
        <f>(NMM_emi!I5-NMM_emi!I46)+(NMM_emi!I48-NMM_emi!I97)+(NMM_emi!I99-NMM_emi!I128)</f>
        <v>16980.630703273597</v>
      </c>
      <c r="J57" s="215">
        <f>(NMM_emi!J5-NMM_emi!J46)+(NMM_emi!J48-NMM_emi!J97)+(NMM_emi!J99-NMM_emi!J128)</f>
        <v>19652.589567176678</v>
      </c>
      <c r="K57" s="215">
        <f>(NMM_emi!K5-NMM_emi!K46)+(NMM_emi!K48-NMM_emi!K97)+(NMM_emi!K99-NMM_emi!K128)</f>
        <v>17896.542120009457</v>
      </c>
      <c r="L57" s="215">
        <f>(NMM_emi!L5-NMM_emi!L46)+(NMM_emi!L48-NMM_emi!L97)+(NMM_emi!L99-NMM_emi!L128)</f>
        <v>17826.190182944687</v>
      </c>
      <c r="M57" s="215">
        <f>(NMM_emi!M5-NMM_emi!M46)+(NMM_emi!M48-NMM_emi!M97)+(NMM_emi!M99-NMM_emi!M128)</f>
        <v>17916.685525598114</v>
      </c>
      <c r="N57" s="215">
        <f>(NMM_emi!N5-NMM_emi!N46)+(NMM_emi!N48-NMM_emi!N97)+(NMM_emi!N99-NMM_emi!N128)</f>
        <v>17001.516067742323</v>
      </c>
      <c r="O57" s="215">
        <f>(NMM_emi!O5-NMM_emi!O46)+(NMM_emi!O48-NMM_emi!O97)+(NMM_emi!O99-NMM_emi!O128)</f>
        <v>16710.195494122283</v>
      </c>
      <c r="P57" s="215">
        <f>(NMM_emi!P5-NMM_emi!P46)+(NMM_emi!P48-NMM_emi!P97)+(NMM_emi!P99-NMM_emi!P128)</f>
        <v>16943.424111213739</v>
      </c>
      <c r="Q57" s="215">
        <f>(NMM_emi!Q5-NMM_emi!Q46)+(NMM_emi!Q48-NMM_emi!Q97)+(NMM_emi!Q99-NMM_emi!Q128)</f>
        <v>16687.672533206653</v>
      </c>
      <c r="R57" s="215">
        <f>(NMM_emi!R5-NMM_emi!R46)+(NMM_emi!R48-NMM_emi!R97)+(NMM_emi!R99-NMM_emi!R128)</f>
        <v>16646.490468145777</v>
      </c>
      <c r="S57" s="215">
        <f>(NMM_emi!S5-NMM_emi!S46)+(NMM_emi!S48-NMM_emi!S97)+(NMM_emi!S99-NMM_emi!S128)</f>
        <v>16934.902945898048</v>
      </c>
      <c r="T57" s="215">
        <f>(NMM_emi!T5-NMM_emi!T46)+(NMM_emi!T48-NMM_emi!T97)+(NMM_emi!T99-NMM_emi!T128)</f>
        <v>17323.155480970308</v>
      </c>
      <c r="U57" s="215">
        <f>(NMM_emi!U5-NMM_emi!U46)+(NMM_emi!U48-NMM_emi!U97)+(NMM_emi!U99-NMM_emi!U128)</f>
        <v>17093.600464257328</v>
      </c>
      <c r="V57" s="215">
        <f>(NMM_emi!V5-NMM_emi!V46)+(NMM_emi!V48-NMM_emi!V97)+(NMM_emi!V99-NMM_emi!V128)</f>
        <v>19075.39736426184</v>
      </c>
      <c r="W57" s="215">
        <f>(NMM_emi!W5-NMM_emi!W46)+(NMM_emi!W48-NMM_emi!W97)+(NMM_emi!W99-NMM_emi!W128)</f>
        <v>17500.031973081946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23265.792589339999</v>
      </c>
      <c r="C58" s="206">
        <f>NMM_emi!C46+NMM_emi!C97+NMM_emi!C128</f>
        <v>21051.26321673</v>
      </c>
      <c r="D58" s="206">
        <f>NMM_emi!D46+NMM_emi!D97+NMM_emi!D128</f>
        <v>20147.498665339997</v>
      </c>
      <c r="E58" s="206">
        <f>NMM_emi!E46+NMM_emi!E97+NMM_emi!E128</f>
        <v>20878.76077121</v>
      </c>
      <c r="F58" s="206">
        <f>NMM_emi!F46+NMM_emi!F97+NMM_emi!F128</f>
        <v>21406.357267769999</v>
      </c>
      <c r="G58" s="206">
        <f>NMM_emi!G46+NMM_emi!G97+NMM_emi!G128</f>
        <v>20125.529017969999</v>
      </c>
      <c r="H58" s="206">
        <f>NMM_emi!H46+NMM_emi!H97+NMM_emi!H128</f>
        <v>20599.789467910003</v>
      </c>
      <c r="I58" s="206">
        <f>NMM_emi!I46+NMM_emi!I97+NMM_emi!I128</f>
        <v>21876.823792410003</v>
      </c>
      <c r="J58" s="206">
        <f>NMM_emi!J46+NMM_emi!J97+NMM_emi!J128</f>
        <v>20850.421224859998</v>
      </c>
      <c r="K58" s="206">
        <f>NMM_emi!K46+NMM_emi!K97+NMM_emi!K128</f>
        <v>18468.455450409998</v>
      </c>
      <c r="L58" s="206">
        <f>NMM_emi!L46+NMM_emi!L97+NMM_emi!L128</f>
        <v>18952.411817379998</v>
      </c>
      <c r="M58" s="206">
        <f>NMM_emi!M46+NMM_emi!M97+NMM_emi!M128</f>
        <v>20151.155477</v>
      </c>
      <c r="N58" s="206">
        <f>NMM_emi!N46+NMM_emi!N97+NMM_emi!N128</f>
        <v>19665.716849410004</v>
      </c>
      <c r="O58" s="206">
        <f>NMM_emi!O46+NMM_emi!O97+NMM_emi!O128</f>
        <v>19072.968412829996</v>
      </c>
      <c r="P58" s="206">
        <f>NMM_emi!P46+NMM_emi!P97+NMM_emi!P128</f>
        <v>19636.05351854</v>
      </c>
      <c r="Q58" s="206">
        <f>NMM_emi!Q46+NMM_emi!Q97+NMM_emi!Q128</f>
        <v>19245.834052949998</v>
      </c>
      <c r="R58" s="206">
        <f>NMM_emi!R46+NMM_emi!R97+NMM_emi!R128</f>
        <v>19253.65879012</v>
      </c>
      <c r="S58" s="206">
        <f>NMM_emi!S46+NMM_emi!S97+NMM_emi!S128</f>
        <v>19933.078587479999</v>
      </c>
      <c r="T58" s="206">
        <f>NMM_emi!T46+NMM_emi!T97+NMM_emi!T128</f>
        <v>19807.095024359998</v>
      </c>
      <c r="U58" s="206">
        <f>NMM_emi!U46+NMM_emi!U97+NMM_emi!U128</f>
        <v>19569.242430170001</v>
      </c>
      <c r="V58" s="206">
        <f>NMM_emi!V46+NMM_emi!V97+NMM_emi!V128</f>
        <v>19201.696960950001</v>
      </c>
      <c r="W58" s="206">
        <f>NMM_emi!W46+NMM_emi!W97+NMM_emi!W128</f>
        <v>19898.435557679997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41369.296797814575</v>
      </c>
      <c r="C59" s="212">
        <f t="shared" si="12"/>
        <v>37067.013198836299</v>
      </c>
      <c r="D59" s="212">
        <f t="shared" si="12"/>
        <v>36388.200048694045</v>
      </c>
      <c r="E59" s="212">
        <f t="shared" si="12"/>
        <v>37411.86904517933</v>
      </c>
      <c r="F59" s="212">
        <f t="shared" si="12"/>
        <v>38037.081154935811</v>
      </c>
      <c r="G59" s="212">
        <f t="shared" si="12"/>
        <v>35469.275327556468</v>
      </c>
      <c r="H59" s="212">
        <f t="shared" si="12"/>
        <v>36400.36323148432</v>
      </c>
      <c r="I59" s="212">
        <f t="shared" si="12"/>
        <v>38857.454495683596</v>
      </c>
      <c r="J59" s="212">
        <f t="shared" si="12"/>
        <v>40503.010792036679</v>
      </c>
      <c r="K59" s="212">
        <f t="shared" si="12"/>
        <v>36364.997570419458</v>
      </c>
      <c r="L59" s="212">
        <f t="shared" si="12"/>
        <v>36778.602000324689</v>
      </c>
      <c r="M59" s="212">
        <f t="shared" si="12"/>
        <v>38067.841002598114</v>
      </c>
      <c r="N59" s="212">
        <f t="shared" si="12"/>
        <v>36667.232917152331</v>
      </c>
      <c r="O59" s="212">
        <f t="shared" si="12"/>
        <v>35783.163906952279</v>
      </c>
      <c r="P59" s="212">
        <f t="shared" si="12"/>
        <v>36579.477629753739</v>
      </c>
      <c r="Q59" s="212">
        <f t="shared" si="12"/>
        <v>35933.506586156655</v>
      </c>
      <c r="R59" s="212">
        <f t="shared" si="12"/>
        <v>35900.149258265781</v>
      </c>
      <c r="S59" s="212">
        <f t="shared" si="12"/>
        <v>36867.981533378043</v>
      </c>
      <c r="T59" s="212">
        <f t="shared" si="12"/>
        <v>37130.250505330303</v>
      </c>
      <c r="U59" s="212">
        <f t="shared" si="12"/>
        <v>36662.842894427333</v>
      </c>
      <c r="V59" s="212">
        <f t="shared" si="12"/>
        <v>38277.094325211838</v>
      </c>
      <c r="W59" s="212">
        <f t="shared" si="12"/>
        <v>37398.46753076194</v>
      </c>
      <c r="DA59" s="109"/>
    </row>
    <row r="60" spans="1:105" ht="12" customHeight="1" x14ac:dyDescent="0.25">
      <c r="A60" s="51" t="s">
        <v>49</v>
      </c>
      <c r="B60" s="243">
        <f>NMM_emi!B$5</f>
        <v>28727.844189064686</v>
      </c>
      <c r="C60" s="243">
        <f>NMM_emi!C$5</f>
        <v>26121.933740849014</v>
      </c>
      <c r="D60" s="243">
        <f>NMM_emi!D$5</f>
        <v>25155.92346967617</v>
      </c>
      <c r="E60" s="243">
        <f>NMM_emi!E$5</f>
        <v>25750.119372168403</v>
      </c>
      <c r="F60" s="243">
        <f>NMM_emi!F$5</f>
        <v>26207.947210925427</v>
      </c>
      <c r="G60" s="243">
        <f>NMM_emi!G$5</f>
        <v>24628.844367436704</v>
      </c>
      <c r="H60" s="243">
        <f>NMM_emi!H$5</f>
        <v>25492.448817515753</v>
      </c>
      <c r="I60" s="243">
        <f>NMM_emi!I$5</f>
        <v>26804.300601516923</v>
      </c>
      <c r="J60" s="243">
        <f>NMM_emi!J$5</f>
        <v>27646.808665202472</v>
      </c>
      <c r="K60" s="243">
        <f>NMM_emi!K$5</f>
        <v>24976.261726005243</v>
      </c>
      <c r="L60" s="243">
        <f>NMM_emi!L$5</f>
        <v>24871.578038892538</v>
      </c>
      <c r="M60" s="243">
        <f>NMM_emi!M$5</f>
        <v>26100.413140499058</v>
      </c>
      <c r="N60" s="243">
        <f>NMM_emi!N$5</f>
        <v>25376.993800025873</v>
      </c>
      <c r="O60" s="243">
        <f>NMM_emi!O$5</f>
        <v>24239.313180260084</v>
      </c>
      <c r="P60" s="243">
        <f>NMM_emi!P$5</f>
        <v>25274.615999367586</v>
      </c>
      <c r="Q60" s="243">
        <f>NMM_emi!Q$5</f>
        <v>24610.33860666609</v>
      </c>
      <c r="R60" s="243">
        <f>NMM_emi!R$5</f>
        <v>24170.49370298487</v>
      </c>
      <c r="S60" s="243">
        <f>NMM_emi!S$5</f>
        <v>25011.036102624013</v>
      </c>
      <c r="T60" s="243">
        <f>NMM_emi!T$5</f>
        <v>25214.315048486489</v>
      </c>
      <c r="U60" s="243">
        <f>NMM_emi!U$5</f>
        <v>24535.273855441221</v>
      </c>
      <c r="V60" s="243">
        <f>NMM_emi!V$5</f>
        <v>24666.662730495755</v>
      </c>
      <c r="W60" s="243">
        <f>NMM_emi!W$5</f>
        <v>24963.097717335731</v>
      </c>
      <c r="DA60" s="83"/>
    </row>
    <row r="61" spans="1:105" ht="12" customHeight="1" x14ac:dyDescent="0.25">
      <c r="A61" s="99" t="s">
        <v>50</v>
      </c>
      <c r="B61" s="284">
        <f>NMM_emi!B$48</f>
        <v>9069.548141534071</v>
      </c>
      <c r="C61" s="284">
        <f>NMM_emi!C$48</f>
        <v>7501.0612475067155</v>
      </c>
      <c r="D61" s="284">
        <f>NMM_emi!D$48</f>
        <v>7890.6605170843795</v>
      </c>
      <c r="E61" s="284">
        <f>NMM_emi!E$48</f>
        <v>8115.2101302711681</v>
      </c>
      <c r="F61" s="284">
        <f>NMM_emi!F$48</f>
        <v>8311.0530088028718</v>
      </c>
      <c r="G61" s="284">
        <f>NMM_emi!G$48</f>
        <v>7462.9037417076197</v>
      </c>
      <c r="H61" s="284">
        <f>NMM_emi!H$48</f>
        <v>7357.7532416388549</v>
      </c>
      <c r="I61" s="284">
        <f>NMM_emi!I$48</f>
        <v>8429.8856801589427</v>
      </c>
      <c r="J61" s="284">
        <f>NMM_emi!J$48</f>
        <v>9233.7171468930173</v>
      </c>
      <c r="K61" s="284">
        <f>NMM_emi!K$48</f>
        <v>8137.6139400616148</v>
      </c>
      <c r="L61" s="284">
        <f>NMM_emi!L$48</f>
        <v>8551.3876567016432</v>
      </c>
      <c r="M61" s="284">
        <f>NMM_emi!M$48</f>
        <v>8635.2061250171464</v>
      </c>
      <c r="N61" s="284">
        <f>NMM_emi!N$48</f>
        <v>8074.4799996443289</v>
      </c>
      <c r="O61" s="284">
        <f>NMM_emi!O$48</f>
        <v>8307.3502787283323</v>
      </c>
      <c r="P61" s="284">
        <f>NMM_emi!P$48</f>
        <v>7986.9257615869683</v>
      </c>
      <c r="Q61" s="284">
        <f>NMM_emi!Q$48</f>
        <v>8079.6576018100786</v>
      </c>
      <c r="R61" s="284">
        <f>NMM_emi!R$48</f>
        <v>8474.2119485550447</v>
      </c>
      <c r="S61" s="284">
        <f>NMM_emi!S$48</f>
        <v>8617.5349139298996</v>
      </c>
      <c r="T61" s="284">
        <f>NMM_emi!T$48</f>
        <v>8630.8030473840063</v>
      </c>
      <c r="U61" s="284">
        <f>NMM_emi!U$48</f>
        <v>8988.5216569717068</v>
      </c>
      <c r="V61" s="284">
        <f>NMM_emi!V$48</f>
        <v>10297.807748116293</v>
      </c>
      <c r="W61" s="284">
        <f>NMM_emi!W$48</f>
        <v>9245.2025361438791</v>
      </c>
      <c r="DA61" s="94"/>
    </row>
    <row r="62" spans="1:105" ht="12" customHeight="1" x14ac:dyDescent="0.25">
      <c r="A62" s="52" t="s">
        <v>51</v>
      </c>
      <c r="B62" s="244">
        <f>NMM_emi!B$99</f>
        <v>3571.9044672158166</v>
      </c>
      <c r="C62" s="244">
        <f>NMM_emi!C$99</f>
        <v>3444.0182104805681</v>
      </c>
      <c r="D62" s="244">
        <f>NMM_emi!D$99</f>
        <v>3341.6160619334914</v>
      </c>
      <c r="E62" s="244">
        <f>NMM_emi!E$99</f>
        <v>3546.5395427397589</v>
      </c>
      <c r="F62" s="244">
        <f>NMM_emi!F$99</f>
        <v>3518.0809352075071</v>
      </c>
      <c r="G62" s="244">
        <f>NMM_emi!G$99</f>
        <v>3377.5272184121422</v>
      </c>
      <c r="H62" s="244">
        <f>NMM_emi!H$99</f>
        <v>3550.1611723297115</v>
      </c>
      <c r="I62" s="244">
        <f>NMM_emi!I$99</f>
        <v>3623.2682140077295</v>
      </c>
      <c r="J62" s="244">
        <f>NMM_emi!J$99</f>
        <v>3622.4849799411868</v>
      </c>
      <c r="K62" s="244">
        <f>NMM_emi!K$99</f>
        <v>3251.1219043525966</v>
      </c>
      <c r="L62" s="244">
        <f>NMM_emi!L$99</f>
        <v>3355.6363047305044</v>
      </c>
      <c r="M62" s="244">
        <f>NMM_emi!M$99</f>
        <v>3332.2217370819099</v>
      </c>
      <c r="N62" s="244">
        <f>NMM_emi!N$99</f>
        <v>3215.7591174821246</v>
      </c>
      <c r="O62" s="244">
        <f>NMM_emi!O$99</f>
        <v>3236.5004479638628</v>
      </c>
      <c r="P62" s="244">
        <f>NMM_emi!P$99</f>
        <v>3317.9358687991835</v>
      </c>
      <c r="Q62" s="244">
        <f>NMM_emi!Q$99</f>
        <v>3243.5103776804835</v>
      </c>
      <c r="R62" s="244">
        <f>NMM_emi!R$99</f>
        <v>3255.443606725863</v>
      </c>
      <c r="S62" s="244">
        <f>NMM_emi!S$99</f>
        <v>3239.4105168241331</v>
      </c>
      <c r="T62" s="244">
        <f>NMM_emi!T$99</f>
        <v>3285.1324094598112</v>
      </c>
      <c r="U62" s="244">
        <f>NMM_emi!U$99</f>
        <v>3139.0473820144025</v>
      </c>
      <c r="V62" s="244">
        <f>NMM_emi!V$99</f>
        <v>3312.6238465997917</v>
      </c>
      <c r="W62" s="244">
        <f>NMM_emi!W$99</f>
        <v>3190.1672772823317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207.6945466733427</v>
      </c>
      <c r="C65" s="289">
        <f t="shared" si="13"/>
        <v>212.86829450310009</v>
      </c>
      <c r="D65" s="289">
        <f t="shared" si="13"/>
        <v>196.98250915835214</v>
      </c>
      <c r="E65" s="289">
        <f t="shared" si="13"/>
        <v>176.72228061751684</v>
      </c>
      <c r="F65" s="289">
        <f t="shared" si="13"/>
        <v>181.2138779163248</v>
      </c>
      <c r="G65" s="289">
        <f t="shared" si="13"/>
        <v>181.60020534424419</v>
      </c>
      <c r="H65" s="289">
        <f t="shared" si="13"/>
        <v>191.24377338476356</v>
      </c>
      <c r="I65" s="289">
        <f t="shared" si="13"/>
        <v>182.87878761313752</v>
      </c>
      <c r="J65" s="289">
        <f t="shared" si="13"/>
        <v>181.76774173850103</v>
      </c>
      <c r="K65" s="289">
        <f t="shared" si="13"/>
        <v>198.66676774228139</v>
      </c>
      <c r="L65" s="289">
        <f t="shared" si="13"/>
        <v>191.74991563082304</v>
      </c>
      <c r="M65" s="289">
        <f t="shared" si="13"/>
        <v>188.31013725569892</v>
      </c>
      <c r="N65" s="289">
        <f t="shared" si="13"/>
        <v>187.59096953494569</v>
      </c>
      <c r="O65" s="289">
        <f t="shared" si="13"/>
        <v>199.79287152075767</v>
      </c>
      <c r="P65" s="289">
        <f t="shared" si="13"/>
        <v>201.5081686818248</v>
      </c>
      <c r="Q65" s="289">
        <f t="shared" si="13"/>
        <v>206.60813203463539</v>
      </c>
      <c r="R65" s="289">
        <f t="shared" si="13"/>
        <v>201.17397033059183</v>
      </c>
      <c r="S65" s="289">
        <f t="shared" si="13"/>
        <v>193.46217028404487</v>
      </c>
      <c r="T65" s="289">
        <f t="shared" si="13"/>
        <v>196.37880245412018</v>
      </c>
      <c r="U65" s="289">
        <f t="shared" si="13"/>
        <v>203.82435348035992</v>
      </c>
      <c r="V65" s="289">
        <f t="shared" si="13"/>
        <v>210.69477519810172</v>
      </c>
      <c r="W65" s="289">
        <f t="shared" si="13"/>
        <v>211.084337999176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147.81061391246374</v>
      </c>
      <c r="C66" s="290">
        <f t="shared" si="14"/>
        <v>151.49263087050875</v>
      </c>
      <c r="D66" s="290">
        <f t="shared" si="14"/>
        <v>140.18714537799929</v>
      </c>
      <c r="E66" s="290">
        <f t="shared" si="14"/>
        <v>125.76848650325448</v>
      </c>
      <c r="F66" s="290">
        <f t="shared" si="14"/>
        <v>128.96503530445406</v>
      </c>
      <c r="G66" s="290">
        <f t="shared" si="14"/>
        <v>129.23997412786866</v>
      </c>
      <c r="H66" s="290">
        <f t="shared" si="14"/>
        <v>136.10304172019045</v>
      </c>
      <c r="I66" s="290">
        <f t="shared" si="14"/>
        <v>130.14990668570294</v>
      </c>
      <c r="J66" s="290">
        <f t="shared" si="14"/>
        <v>129.3592052665019</v>
      </c>
      <c r="K66" s="290">
        <f t="shared" si="14"/>
        <v>110.62709611274204</v>
      </c>
      <c r="L66" s="290">
        <f t="shared" si="14"/>
        <v>124.36399869820481</v>
      </c>
      <c r="M66" s="290">
        <f t="shared" si="14"/>
        <v>126.89659087763371</v>
      </c>
      <c r="N66" s="290">
        <f t="shared" si="14"/>
        <v>139.97308509021582</v>
      </c>
      <c r="O66" s="290">
        <f t="shared" si="14"/>
        <v>132.95219132653978</v>
      </c>
      <c r="P66" s="290">
        <f t="shared" si="14"/>
        <v>152.65499025957595</v>
      </c>
      <c r="Q66" s="290">
        <f t="shared" si="14"/>
        <v>136.07157423734671</v>
      </c>
      <c r="R66" s="290">
        <f t="shared" si="14"/>
        <v>148.38487318086095</v>
      </c>
      <c r="S66" s="290">
        <f t="shared" si="14"/>
        <v>126.78853363893607</v>
      </c>
      <c r="T66" s="290">
        <f t="shared" si="14"/>
        <v>133.31212215366207</v>
      </c>
      <c r="U66" s="290">
        <f t="shared" si="14"/>
        <v>115.14075124735524</v>
      </c>
      <c r="V66" s="290">
        <f t="shared" si="14"/>
        <v>94.9733259808133</v>
      </c>
      <c r="W66" s="290">
        <f t="shared" si="14"/>
        <v>96.355552651307988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676.58281550380411</v>
      </c>
      <c r="C67" s="291">
        <f t="shared" si="15"/>
        <v>693.43674320403125</v>
      </c>
      <c r="D67" s="291">
        <f t="shared" si="15"/>
        <v>641.68743371473158</v>
      </c>
      <c r="E67" s="291">
        <f t="shared" si="15"/>
        <v>575.68799998637235</v>
      </c>
      <c r="F67" s="291">
        <f t="shared" si="15"/>
        <v>590.31976377223771</v>
      </c>
      <c r="G67" s="291">
        <f t="shared" si="15"/>
        <v>591.57825853329257</v>
      </c>
      <c r="H67" s="291">
        <f t="shared" si="15"/>
        <v>622.99300928560285</v>
      </c>
      <c r="I67" s="291">
        <f t="shared" si="15"/>
        <v>595.74335003519741</v>
      </c>
      <c r="J67" s="291">
        <f t="shared" si="15"/>
        <v>592.12402271988879</v>
      </c>
      <c r="K67" s="291">
        <f t="shared" si="15"/>
        <v>539.9437118466675</v>
      </c>
      <c r="L67" s="291">
        <f t="shared" si="15"/>
        <v>549.65388529504003</v>
      </c>
      <c r="M67" s="291">
        <f t="shared" si="15"/>
        <v>554.41251836828849</v>
      </c>
      <c r="N67" s="291">
        <f t="shared" si="15"/>
        <v>541.04452047731547</v>
      </c>
      <c r="O67" s="291">
        <f t="shared" si="15"/>
        <v>520.51580528696684</v>
      </c>
      <c r="P67" s="291">
        <f t="shared" si="15"/>
        <v>532.37286886559082</v>
      </c>
      <c r="Q67" s="291">
        <f t="shared" si="15"/>
        <v>525.48512988367156</v>
      </c>
      <c r="R67" s="291">
        <f t="shared" si="15"/>
        <v>559.77081504444664</v>
      </c>
      <c r="S67" s="291">
        <f t="shared" si="15"/>
        <v>571.3505726648857</v>
      </c>
      <c r="T67" s="291">
        <f t="shared" si="15"/>
        <v>594.98693862619177</v>
      </c>
      <c r="U67" s="291">
        <f t="shared" si="15"/>
        <v>624.87246793256725</v>
      </c>
      <c r="V67" s="291">
        <f t="shared" si="15"/>
        <v>595.18379333129883</v>
      </c>
      <c r="W67" s="291">
        <f t="shared" si="15"/>
        <v>609.59749031759577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7.9309999999999992E-2</v>
      </c>
      <c r="C69" s="254">
        <f t="shared" si="16"/>
        <v>8.2984504929385083E-2</v>
      </c>
      <c r="D69" s="254">
        <f t="shared" si="16"/>
        <v>8.252235519983743E-2</v>
      </c>
      <c r="E69" s="254">
        <f t="shared" si="16"/>
        <v>8.0780423607610854E-2</v>
      </c>
      <c r="F69" s="254">
        <f t="shared" si="16"/>
        <v>8.4225644959063747E-2</v>
      </c>
      <c r="G69" s="254">
        <f t="shared" si="16"/>
        <v>8.4882753476226799E-2</v>
      </c>
      <c r="H69" s="254">
        <f t="shared" si="16"/>
        <v>8.4005680590443887E-2</v>
      </c>
      <c r="I69" s="254">
        <f t="shared" si="16"/>
        <v>8.5043928709028993E-2</v>
      </c>
      <c r="J69" s="254">
        <f t="shared" si="16"/>
        <v>8.493324523048916E-2</v>
      </c>
      <c r="K69" s="254">
        <f t="shared" si="16"/>
        <v>8.5638001511550099E-2</v>
      </c>
      <c r="L69" s="254">
        <f t="shared" si="16"/>
        <v>8.4773021977614799E-2</v>
      </c>
      <c r="M69" s="254">
        <f t="shared" si="16"/>
        <v>8.0382749227419212E-2</v>
      </c>
      <c r="N69" s="254">
        <f t="shared" si="16"/>
        <v>7.9630018417112605E-2</v>
      </c>
      <c r="O69" s="254">
        <f t="shared" si="16"/>
        <v>7.9129419665638079E-2</v>
      </c>
      <c r="P69" s="254">
        <f t="shared" si="16"/>
        <v>8.2050419608940189E-2</v>
      </c>
      <c r="Q69" s="254">
        <f t="shared" si="16"/>
        <v>8.2233633296398878E-2</v>
      </c>
      <c r="R69" s="254">
        <f t="shared" si="16"/>
        <v>7.3094338275913162E-2</v>
      </c>
      <c r="S69" s="254">
        <f t="shared" si="16"/>
        <v>7.3026293110905457E-2</v>
      </c>
      <c r="T69" s="254">
        <f t="shared" si="16"/>
        <v>7.7714186957855008E-2</v>
      </c>
      <c r="U69" s="254">
        <f t="shared" si="16"/>
        <v>7.0632179215189744E-2</v>
      </c>
      <c r="V69" s="254">
        <f t="shared" si="16"/>
        <v>7.0219292409922779E-2</v>
      </c>
      <c r="W69" s="254">
        <f t="shared" si="16"/>
        <v>7.0159390945520303E-2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6.1571000261255775E-2</v>
      </c>
      <c r="C70" s="293">
        <f t="shared" si="17"/>
        <v>6.4423641087975672E-2</v>
      </c>
      <c r="D70" s="293">
        <f t="shared" si="17"/>
        <v>6.4064858826990714E-2</v>
      </c>
      <c r="E70" s="293">
        <f t="shared" si="17"/>
        <v>6.2712539188608793E-2</v>
      </c>
      <c r="F70" s="293">
        <f t="shared" si="17"/>
        <v>6.5387179520602121E-2</v>
      </c>
      <c r="G70" s="293">
        <f t="shared" si="17"/>
        <v>6.5897314795875392E-2</v>
      </c>
      <c r="H70" s="293">
        <f t="shared" si="17"/>
        <v>6.8691499040114803E-2</v>
      </c>
      <c r="I70" s="293">
        <f t="shared" si="17"/>
        <v>6.2121077237870533E-2</v>
      </c>
      <c r="J70" s="293">
        <f t="shared" si="17"/>
        <v>6.2040227528506159E-2</v>
      </c>
      <c r="K70" s="293">
        <f t="shared" si="17"/>
        <v>6.2555022882322092E-2</v>
      </c>
      <c r="L70" s="293">
        <f t="shared" si="17"/>
        <v>6.1923191060198508E-2</v>
      </c>
      <c r="M70" s="293">
        <f t="shared" si="17"/>
        <v>6.285763590474007E-2</v>
      </c>
      <c r="N70" s="293">
        <f t="shared" si="17"/>
        <v>6.2269016086889964E-2</v>
      </c>
      <c r="O70" s="293">
        <f t="shared" si="17"/>
        <v>6.1877558288332621E-2</v>
      </c>
      <c r="P70" s="293">
        <f t="shared" si="17"/>
        <v>6.4161719413431628E-2</v>
      </c>
      <c r="Q70" s="293">
        <f t="shared" si="17"/>
        <v>6.430498870155292E-2</v>
      </c>
      <c r="R70" s="293">
        <f t="shared" si="17"/>
        <v>6.7092695458013232E-2</v>
      </c>
      <c r="S70" s="293">
        <f t="shared" si="17"/>
        <v>6.3762660676925167E-2</v>
      </c>
      <c r="T70" s="293">
        <f t="shared" si="17"/>
        <v>6.4642147162060515E-2</v>
      </c>
      <c r="U70" s="293">
        <f t="shared" si="17"/>
        <v>6.0577452112777652E-2</v>
      </c>
      <c r="V70" s="293">
        <f t="shared" si="17"/>
        <v>6.2291805111358824E-2</v>
      </c>
      <c r="W70" s="293">
        <f t="shared" si="17"/>
        <v>6.2238666291265586E-2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0.17370271512221039</v>
      </c>
      <c r="C71" s="255">
        <f t="shared" si="18"/>
        <v>0.18075550263047005</v>
      </c>
      <c r="D71" s="255">
        <f t="shared" si="18"/>
        <v>0.17988449260606465</v>
      </c>
      <c r="E71" s="255">
        <f t="shared" si="18"/>
        <v>0.17602287996852362</v>
      </c>
      <c r="F71" s="255">
        <f t="shared" si="18"/>
        <v>0.1771795951158936</v>
      </c>
      <c r="G71" s="255">
        <f t="shared" si="18"/>
        <v>0.17630682759346339</v>
      </c>
      <c r="H71" s="255">
        <f t="shared" si="18"/>
        <v>0.17722555772222917</v>
      </c>
      <c r="I71" s="255">
        <f t="shared" si="18"/>
        <v>0.17559398744132429</v>
      </c>
      <c r="J71" s="255">
        <f t="shared" si="18"/>
        <v>0.17096218943010885</v>
      </c>
      <c r="K71" s="255">
        <f t="shared" si="18"/>
        <v>0.17213663887593905</v>
      </c>
      <c r="L71" s="255">
        <f t="shared" si="18"/>
        <v>0.16750058527778758</v>
      </c>
      <c r="M71" s="255">
        <f t="shared" si="18"/>
        <v>0.16131503904642527</v>
      </c>
      <c r="N71" s="255">
        <f t="shared" si="18"/>
        <v>0.15970802202563189</v>
      </c>
      <c r="O71" s="255">
        <f t="shared" si="18"/>
        <v>0.15593067008351136</v>
      </c>
      <c r="P71" s="255">
        <f t="shared" si="18"/>
        <v>0.15367503403308663</v>
      </c>
      <c r="Q71" s="255">
        <f t="shared" si="18"/>
        <v>0.14993491968128647</v>
      </c>
      <c r="R71" s="255">
        <f t="shared" si="18"/>
        <v>0.14901474616069027</v>
      </c>
      <c r="S71" s="255">
        <f t="shared" si="18"/>
        <v>0.14887602497885513</v>
      </c>
      <c r="T71" s="255">
        <f t="shared" si="18"/>
        <v>0.1505298876382678</v>
      </c>
      <c r="U71" s="255">
        <f t="shared" si="18"/>
        <v>0.14765943325539244</v>
      </c>
      <c r="V71" s="255">
        <f t="shared" si="18"/>
        <v>0.14934461677116026</v>
      </c>
      <c r="W71" s="255">
        <f t="shared" si="18"/>
        <v>0.14921721643802965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4.3695023726512114E-2</v>
      </c>
      <c r="C73" s="254">
        <f>IF(NMM_ued!C$5=0,"",NMM_ued!C$5/C$9)</f>
        <v>4.5827574133346941E-2</v>
      </c>
      <c r="D73" s="254">
        <f>IF(NMM_ued!D$5=0,"",NMM_ued!D$5/D$9)</f>
        <v>4.5371727812461481E-2</v>
      </c>
      <c r="E73" s="254">
        <f>IF(NMM_ued!E$5=0,"",NMM_ued!E$5/E$9)</f>
        <v>4.4233252190412409E-2</v>
      </c>
      <c r="F73" s="254">
        <f>IF(NMM_ued!F$5=0,"",NMM_ued!F$5/F$9)</f>
        <v>4.6087889682815464E-2</v>
      </c>
      <c r="G73" s="254">
        <f>IF(NMM_ued!G$5=0,"",NMM_ued!G$5/G$9)</f>
        <v>4.6369854837451964E-2</v>
      </c>
      <c r="H73" s="254">
        <f>IF(NMM_ued!H$5=0,"",NMM_ued!H$5/H$9)</f>
        <v>4.6263433766130034E-2</v>
      </c>
      <c r="I73" s="254">
        <f>IF(NMM_ued!I$5=0,"",NMM_ued!I$5/I$9)</f>
        <v>4.6778611528581655E-2</v>
      </c>
      <c r="J73" s="254">
        <f>IF(NMM_ued!J$5=0,"",NMM_ued!J$5/J$9)</f>
        <v>4.6698516175116139E-2</v>
      </c>
      <c r="K73" s="254">
        <f>IF(NMM_ued!K$5=0,"",NMM_ued!K$5/K$9)</f>
        <v>4.7076020053121774E-2</v>
      </c>
      <c r="L73" s="254">
        <f>IF(NMM_ued!L$5=0,"",NMM_ued!L$5/L$9)</f>
        <v>4.6699792924165498E-2</v>
      </c>
      <c r="M73" s="254">
        <f>IF(NMM_ued!M$5=0,"",NMM_ued!M$5/M$9)</f>
        <v>4.4901037383393239E-2</v>
      </c>
      <c r="N73" s="254">
        <f>IF(NMM_ued!N$5=0,"",NMM_ued!N$5/N$9)</f>
        <v>4.4482370566202481E-2</v>
      </c>
      <c r="O73" s="254">
        <f>IF(NMM_ued!O$5=0,"",NMM_ued!O$5/O$9)</f>
        <v>4.4146778776235816E-2</v>
      </c>
      <c r="P73" s="254">
        <f>IF(NMM_ued!P$5=0,"",NMM_ued!P$5/P$9)</f>
        <v>4.5766660051096204E-2</v>
      </c>
      <c r="Q73" s="254">
        <f>IF(NMM_ued!Q$5=0,"",NMM_ued!Q$5/Q$9)</f>
        <v>4.5876684991429655E-2</v>
      </c>
      <c r="R73" s="254">
        <f>IF(NMM_ued!R$5=0,"",NMM_ued!R$5/R$9)</f>
        <v>4.2290586918081623E-2</v>
      </c>
      <c r="S73" s="254">
        <f>IF(NMM_ued!S$5=0,"",NMM_ued!S$5/S$9)</f>
        <v>4.2353842000523605E-2</v>
      </c>
      <c r="T73" s="254">
        <f>IF(NMM_ued!T$5=0,"",NMM_ued!T$5/T$9)</f>
        <v>4.5207290845231486E-2</v>
      </c>
      <c r="U73" s="254">
        <f>IF(NMM_ued!U$5=0,"",NMM_ued!U$5/U$9)</f>
        <v>4.1699599613238748E-2</v>
      </c>
      <c r="V73" s="254">
        <f>IF(NMM_ued!V$5=0,"",NMM_ued!V$5/V$9)</f>
        <v>4.2075172333799579E-2</v>
      </c>
      <c r="W73" s="254">
        <f>IF(NMM_ued!W$5=0,"",NMM_ued!W$5/W$9)</f>
        <v>4.2237454996393066E-2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2.8360637136460982E-2</v>
      </c>
      <c r="C74" s="293">
        <f>IF(NMM_ued!C$48=0,"",NMM_ued!C$48/C$10)</f>
        <v>2.9733440794106267E-2</v>
      </c>
      <c r="D74" s="293">
        <f>IF(NMM_ued!D$48=0,"",NMM_ued!D$48/D$10)</f>
        <v>2.9449149346918679E-2</v>
      </c>
      <c r="E74" s="293">
        <f>IF(NMM_ued!E$48=0,"",NMM_ued!E$48/E$10)</f>
        <v>2.8859443076563001E-2</v>
      </c>
      <c r="F74" s="293">
        <f>IF(NMM_ued!F$48=0,"",NMM_ued!F$48/F$10)</f>
        <v>3.0089730607689047E-2</v>
      </c>
      <c r="G74" s="293">
        <f>IF(NMM_ued!G$48=0,"",NMM_ued!G$48/G$10)</f>
        <v>3.0340997250654842E-2</v>
      </c>
      <c r="H74" s="293">
        <f>IF(NMM_ued!H$48=0,"",NMM_ued!H$48/H$10)</f>
        <v>3.1635006614448818E-2</v>
      </c>
      <c r="I74" s="293">
        <f>IF(NMM_ued!I$48=0,"",NMM_ued!I$48/I$10)</f>
        <v>2.9471696142228537E-2</v>
      </c>
      <c r="J74" s="293">
        <f>IF(NMM_ued!J$48=0,"",NMM_ued!J$48/J$10)</f>
        <v>2.9417903917860908E-2</v>
      </c>
      <c r="K74" s="293">
        <f>IF(NMM_ued!K$48=0,"",NMM_ued!K$48/K$10)</f>
        <v>2.9687686168988349E-2</v>
      </c>
      <c r="L74" s="293">
        <f>IF(NMM_ued!L$48=0,"",NMM_ued!L$48/L$10)</f>
        <v>2.9420182451940297E-2</v>
      </c>
      <c r="M74" s="293">
        <f>IF(NMM_ued!M$48=0,"",NMM_ued!M$48/M$10)</f>
        <v>2.9894629168469147E-2</v>
      </c>
      <c r="N74" s="293">
        <f>IF(NMM_ued!N$48=0,"",NMM_ued!N$48/N$10)</f>
        <v>2.9629566507840648E-2</v>
      </c>
      <c r="O74" s="293">
        <f>IF(NMM_ued!O$48=0,"",NMM_ued!O$48/O$10)</f>
        <v>2.9450222832235064E-2</v>
      </c>
      <c r="P74" s="293">
        <f>IF(NMM_ued!P$48=0,"",NMM_ued!P$48/P$10)</f>
        <v>3.053099676695083E-2</v>
      </c>
      <c r="Q74" s="293">
        <f>IF(NMM_ued!Q$48=0,"",NMM_ued!Q$48/Q$10)</f>
        <v>3.0600056762780509E-2</v>
      </c>
      <c r="R74" s="293">
        <f>IF(NMM_ued!R$48=0,"",NMM_ued!R$48/R$10)</f>
        <v>3.1916159886834765E-2</v>
      </c>
      <c r="S74" s="293">
        <f>IF(NMM_ued!S$48=0,"",NMM_ued!S$48/S$10)</f>
        <v>3.1119934234541818E-2</v>
      </c>
      <c r="T74" s="293">
        <f>IF(NMM_ued!T$48=0,"",NMM_ued!T$48/T$10)</f>
        <v>3.2305790663968464E-2</v>
      </c>
      <c r="U74" s="293">
        <f>IF(NMM_ued!U$48=0,"",NMM_ued!U$48/U$10)</f>
        <v>3.0859600618297581E-2</v>
      </c>
      <c r="V74" s="293">
        <f>IF(NMM_ued!V$48=0,"",NMM_ued!V$48/V$10)</f>
        <v>3.2182806133059821E-2</v>
      </c>
      <c r="W74" s="293">
        <f>IF(NMM_ued!W$48=0,"",NMM_ued!W$48/W$10)</f>
        <v>3.2294026709190814E-2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8.7418179652882039E-2</v>
      </c>
      <c r="C75" s="255">
        <f>IF(NMM_ued!C$99=0,"",NMM_ued!C$99/C$11)</f>
        <v>9.2036033655539765E-2</v>
      </c>
      <c r="D75" s="255">
        <f>IF(NMM_ued!D$99=0,"",NMM_ued!D$99/D$11)</f>
        <v>9.1218450796300588E-2</v>
      </c>
      <c r="E75" s="255">
        <f>IF(NMM_ued!E$99=0,"",NMM_ued!E$99/E$11)</f>
        <v>8.7909191921270724E-2</v>
      </c>
      <c r="F75" s="255">
        <f>IF(NMM_ued!F$99=0,"",NMM_ued!F$99/F$11)</f>
        <v>8.9162450474459004E-2</v>
      </c>
      <c r="G75" s="255">
        <f>IF(NMM_ued!G$99=0,"",NMM_ued!G$99/G$11)</f>
        <v>8.9679562558759432E-2</v>
      </c>
      <c r="H75" s="255">
        <f>IF(NMM_ued!H$99=0,"",NMM_ued!H$99/H$11)</f>
        <v>9.0845622947223453E-2</v>
      </c>
      <c r="I75" s="255">
        <f>IF(NMM_ued!I$99=0,"",NMM_ued!I$99/I$11)</f>
        <v>9.0379974146839279E-2</v>
      </c>
      <c r="J75" s="255">
        <f>IF(NMM_ued!J$99=0,"",NMM_ued!J$99/J$11)</f>
        <v>8.7926386422570418E-2</v>
      </c>
      <c r="K75" s="255">
        <f>IF(NMM_ued!K$99=0,"",NMM_ued!K$99/K$11)</f>
        <v>8.8764671028973008E-2</v>
      </c>
      <c r="L75" s="255">
        <f>IF(NMM_ued!L$99=0,"",NMM_ued!L$99/L$11)</f>
        <v>8.7195659414310372E-2</v>
      </c>
      <c r="M75" s="255">
        <f>IF(NMM_ued!M$99=0,"",NMM_ued!M$99/M$11)</f>
        <v>8.5255020421203823E-2</v>
      </c>
      <c r="N75" s="255">
        <f>IF(NMM_ued!N$99=0,"",NMM_ued!N$99/N$11)</f>
        <v>8.4497749288148946E-2</v>
      </c>
      <c r="O75" s="255">
        <f>IF(NMM_ued!O$99=0,"",NMM_ued!O$99/O$11)</f>
        <v>8.3358542494968421E-2</v>
      </c>
      <c r="P75" s="255">
        <f>IF(NMM_ued!P$99=0,"",NMM_ued!P$99/P$11)</f>
        <v>8.3329765022389618E-2</v>
      </c>
      <c r="Q75" s="255">
        <f>IF(NMM_ued!Q$99=0,"",NMM_ued!Q$99/Q$11)</f>
        <v>8.2145699995716026E-2</v>
      </c>
      <c r="R75" s="255">
        <f>IF(NMM_ued!R$99=0,"",NMM_ued!R$99/R$11)</f>
        <v>8.3056620863875372E-2</v>
      </c>
      <c r="S75" s="255">
        <f>IF(NMM_ued!S$99=0,"",NMM_ued!S$99/S$11)</f>
        <v>8.2995676949837366E-2</v>
      </c>
      <c r="T75" s="255">
        <f>IF(NMM_ued!T$99=0,"",NMM_ued!T$99/T$11)</f>
        <v>8.55604261692339E-2</v>
      </c>
      <c r="U75" s="255">
        <f>IF(NMM_ued!U$99=0,"",NMM_ued!U$99/U$11)</f>
        <v>8.3937415579762586E-2</v>
      </c>
      <c r="V75" s="255">
        <f>IF(NMM_ued!V$99=0,"",NMM_ued!V$99/V$11)</f>
        <v>8.5188064672837807E-2</v>
      </c>
      <c r="W75" s="255">
        <f>IF(NMM_ued!W$99=0,"",NMM_ued!W$99/W$11)</f>
        <v>8.6533817343914299E-2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5.7882747437351396</v>
      </c>
      <c r="C76" s="256">
        <f t="shared" si="19"/>
        <v>5.6371892563645503</v>
      </c>
      <c r="D76" s="256">
        <f t="shared" si="19"/>
        <v>5.503333921988129</v>
      </c>
      <c r="E76" s="256">
        <f t="shared" si="19"/>
        <v>5.4985361838331679</v>
      </c>
      <c r="F76" s="256">
        <f t="shared" si="19"/>
        <v>5.4453542131747454</v>
      </c>
      <c r="G76" s="256">
        <f t="shared" si="19"/>
        <v>5.2633026583060571</v>
      </c>
      <c r="H76" s="256">
        <f t="shared" si="19"/>
        <v>5.2632991477611855</v>
      </c>
      <c r="I76" s="256">
        <f t="shared" si="19"/>
        <v>5.2325176598181882</v>
      </c>
      <c r="J76" s="256">
        <f t="shared" si="19"/>
        <v>5.7480950597780085</v>
      </c>
      <c r="K76" s="256">
        <f t="shared" si="19"/>
        <v>5.6899582224264282</v>
      </c>
      <c r="L76" s="256">
        <f t="shared" si="19"/>
        <v>5.6429612363681452</v>
      </c>
      <c r="M76" s="256">
        <f t="shared" si="19"/>
        <v>5.615075812957496</v>
      </c>
      <c r="N76" s="256">
        <f t="shared" si="19"/>
        <v>5.6228292452218094</v>
      </c>
      <c r="O76" s="256">
        <f t="shared" si="19"/>
        <v>5.4776256100884639</v>
      </c>
      <c r="P76" s="256">
        <f t="shared" si="19"/>
        <v>5.5636280493356569</v>
      </c>
      <c r="Q76" s="256">
        <f t="shared" si="19"/>
        <v>5.4821481611793237</v>
      </c>
      <c r="R76" s="256">
        <f t="shared" si="19"/>
        <v>5.5018921821637718</v>
      </c>
      <c r="S76" s="256">
        <f t="shared" si="19"/>
        <v>5.4947683996594181</v>
      </c>
      <c r="T76" s="256">
        <f t="shared" si="19"/>
        <v>5.3898506699236215</v>
      </c>
      <c r="U76" s="256">
        <f t="shared" si="19"/>
        <v>5.4453914799624528</v>
      </c>
      <c r="V76" s="256">
        <f t="shared" si="19"/>
        <v>5.3087801576123841</v>
      </c>
      <c r="W76" s="256">
        <f t="shared" si="19"/>
        <v>5.4226190835761683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10.22822101435033</v>
      </c>
      <c r="C77" s="257">
        <f t="shared" si="20"/>
        <v>9.8007615338944429</v>
      </c>
      <c r="D77" s="257">
        <f t="shared" si="20"/>
        <v>9.8306195610376239</v>
      </c>
      <c r="E77" s="257">
        <f t="shared" si="20"/>
        <v>9.7336354600608086</v>
      </c>
      <c r="F77" s="257">
        <f t="shared" si="20"/>
        <v>9.7684281011784417</v>
      </c>
      <c r="G77" s="257">
        <f t="shared" si="20"/>
        <v>9.3570039829082567</v>
      </c>
      <c r="H77" s="257">
        <f t="shared" si="20"/>
        <v>9.0235210129110914</v>
      </c>
      <c r="I77" s="257">
        <f t="shared" si="20"/>
        <v>9.441669892849351</v>
      </c>
      <c r="J77" s="257">
        <f t="shared" si="20"/>
        <v>10.027793771710076</v>
      </c>
      <c r="K77" s="257">
        <f t="shared" si="20"/>
        <v>9.7300754939382976</v>
      </c>
      <c r="L77" s="257">
        <f t="shared" si="20"/>
        <v>10.046579089348539</v>
      </c>
      <c r="M77" s="257">
        <f t="shared" si="20"/>
        <v>9.9057833620927909</v>
      </c>
      <c r="N77" s="257">
        <f t="shared" si="20"/>
        <v>9.8262911059329969</v>
      </c>
      <c r="O77" s="257">
        <f t="shared" si="20"/>
        <v>9.7842379071978574</v>
      </c>
      <c r="P77" s="257">
        <f t="shared" si="20"/>
        <v>9.5964865036499774</v>
      </c>
      <c r="Q77" s="257">
        <f t="shared" si="20"/>
        <v>9.6044093337710432</v>
      </c>
      <c r="R77" s="257">
        <f t="shared" si="20"/>
        <v>10.120441943032345</v>
      </c>
      <c r="S77" s="257">
        <f t="shared" si="20"/>
        <v>10.07596311727553</v>
      </c>
      <c r="T77" s="257">
        <f t="shared" si="20"/>
        <v>9.6404535367364801</v>
      </c>
      <c r="U77" s="257">
        <f t="shared" si="20"/>
        <v>10.161278678644582</v>
      </c>
      <c r="V77" s="257">
        <f t="shared" si="20"/>
        <v>9.8994060266948569</v>
      </c>
      <c r="W77" s="257">
        <f t="shared" si="20"/>
        <v>10.175756670168349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2.9885526788254668</v>
      </c>
      <c r="C78" s="295">
        <f t="shared" si="21"/>
        <v>2.8940438680896854</v>
      </c>
      <c r="D78" s="295">
        <f t="shared" si="21"/>
        <v>2.8396020978597574</v>
      </c>
      <c r="E78" s="295">
        <f t="shared" si="21"/>
        <v>2.8079153781864639</v>
      </c>
      <c r="F78" s="295">
        <f t="shared" si="21"/>
        <v>2.7282421322809016</v>
      </c>
      <c r="G78" s="295">
        <f t="shared" si="21"/>
        <v>2.5896699120630564</v>
      </c>
      <c r="H78" s="295">
        <f t="shared" si="21"/>
        <v>2.6281652639209905</v>
      </c>
      <c r="I78" s="295">
        <f t="shared" si="21"/>
        <v>2.5826389184248826</v>
      </c>
      <c r="J78" s="295">
        <f t="shared" si="21"/>
        <v>3.073065210887834</v>
      </c>
      <c r="K78" s="295">
        <f t="shared" si="21"/>
        <v>3.0634249442780295</v>
      </c>
      <c r="L78" s="295">
        <f t="shared" si="21"/>
        <v>3.0088557884550271</v>
      </c>
      <c r="M78" s="295">
        <f t="shared" si="21"/>
        <v>2.9169044428450586</v>
      </c>
      <c r="N78" s="295">
        <f t="shared" si="21"/>
        <v>2.8756395832756598</v>
      </c>
      <c r="O78" s="295">
        <f t="shared" si="21"/>
        <v>2.8412818316900146</v>
      </c>
      <c r="P78" s="295">
        <f t="shared" si="21"/>
        <v>2.8578120770764879</v>
      </c>
      <c r="Q78" s="295">
        <f t="shared" si="21"/>
        <v>2.8024821358992824</v>
      </c>
      <c r="R78" s="295">
        <f t="shared" si="21"/>
        <v>2.8036031637023608</v>
      </c>
      <c r="S78" s="295">
        <f t="shared" si="21"/>
        <v>2.777106867718417</v>
      </c>
      <c r="T78" s="295">
        <f t="shared" si="21"/>
        <v>2.758978549463353</v>
      </c>
      <c r="U78" s="295">
        <f t="shared" si="21"/>
        <v>2.7838049519625794</v>
      </c>
      <c r="V78" s="295">
        <f t="shared" si="21"/>
        <v>2.844837239048331</v>
      </c>
      <c r="W78" s="295">
        <f t="shared" si="21"/>
        <v>2.7559687932892931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2.7399493297231721</v>
      </c>
      <c r="C79" s="258">
        <f t="shared" si="22"/>
        <v>2.6125685736406243</v>
      </c>
      <c r="D79" s="258">
        <f t="shared" si="22"/>
        <v>2.6223114528530185</v>
      </c>
      <c r="E79" s="258">
        <f t="shared" si="22"/>
        <v>2.7961360693326394</v>
      </c>
      <c r="F79" s="258">
        <f t="shared" si="22"/>
        <v>2.8010010491075494</v>
      </c>
      <c r="G79" s="258">
        <f t="shared" si="22"/>
        <v>2.7570517313814658</v>
      </c>
      <c r="H79" s="258">
        <f t="shared" si="22"/>
        <v>2.7495169071375667</v>
      </c>
      <c r="I79" s="258">
        <f t="shared" si="22"/>
        <v>2.7383584446004701</v>
      </c>
      <c r="J79" s="258">
        <f t="shared" si="22"/>
        <v>2.8199480750575994</v>
      </c>
      <c r="K79" s="258">
        <f t="shared" si="22"/>
        <v>2.7839901507014417</v>
      </c>
      <c r="L79" s="258">
        <f t="shared" si="22"/>
        <v>2.796579873140888</v>
      </c>
      <c r="M79" s="258">
        <f t="shared" si="22"/>
        <v>2.8136386220946195</v>
      </c>
      <c r="N79" s="258">
        <f t="shared" si="22"/>
        <v>2.8440807552221625</v>
      </c>
      <c r="O79" s="258">
        <f t="shared" si="22"/>
        <v>2.8605716985476701</v>
      </c>
      <c r="P79" s="258">
        <f t="shared" si="22"/>
        <v>2.8946088446292926</v>
      </c>
      <c r="Q79" s="258">
        <f t="shared" si="22"/>
        <v>2.9241796063192114</v>
      </c>
      <c r="R79" s="258">
        <f t="shared" si="22"/>
        <v>2.9218921245006912</v>
      </c>
      <c r="S79" s="258">
        <f t="shared" si="22"/>
        <v>2.8811615240835273</v>
      </c>
      <c r="T79" s="258">
        <f t="shared" si="22"/>
        <v>2.8686352830300095</v>
      </c>
      <c r="U79" s="258">
        <f t="shared" si="22"/>
        <v>2.881516807018683</v>
      </c>
      <c r="V79" s="258">
        <f t="shared" si="22"/>
        <v>3.0153305418550289</v>
      </c>
      <c r="W79" s="258">
        <f t="shared" si="22"/>
        <v>2.9295822293835725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DE: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2808.6843399999998</v>
      </c>
      <c r="C5" s="225">
        <v>2665.29632932199</v>
      </c>
      <c r="D5" s="225">
        <v>2558.9357123917589</v>
      </c>
      <c r="E5" s="225">
        <v>2645.4780927256479</v>
      </c>
      <c r="F5" s="225">
        <v>2682.9236945260168</v>
      </c>
      <c r="G5" s="225">
        <v>2632.1293025443169</v>
      </c>
      <c r="H5" s="225">
        <v>2825.111038256628</v>
      </c>
      <c r="I5" s="225">
        <v>2838.9364281648059</v>
      </c>
      <c r="J5" s="225">
        <v>2757.0180734269088</v>
      </c>
      <c r="K5" s="225">
        <v>2566.9134573072029</v>
      </c>
      <c r="L5" s="225">
        <v>2475.6265608122849</v>
      </c>
      <c r="M5" s="225">
        <v>2634.8661369255742</v>
      </c>
      <c r="N5" s="225">
        <v>2582.560757303796</v>
      </c>
      <c r="O5" s="225">
        <v>2477.383870891797</v>
      </c>
      <c r="P5" s="225">
        <v>2633.7364190273711</v>
      </c>
      <c r="Q5" s="225">
        <v>2562.4000135157889</v>
      </c>
      <c r="R5" s="225">
        <v>2388.2844088271868</v>
      </c>
      <c r="S5" s="225">
        <v>2482.2476830767541</v>
      </c>
      <c r="T5" s="225">
        <v>2615.469796353806</v>
      </c>
      <c r="U5" s="225">
        <v>2414.5852733087322</v>
      </c>
      <c r="V5" s="225">
        <v>2491.7315911661099</v>
      </c>
      <c r="W5" s="225">
        <v>2453.193263801063</v>
      </c>
      <c r="DA5" s="89" t="s">
        <v>1441</v>
      </c>
    </row>
    <row r="6" spans="1:105" ht="12" customHeight="1" x14ac:dyDescent="0.25">
      <c r="A6" s="55" t="s">
        <v>92</v>
      </c>
      <c r="B6" s="261">
        <v>13.28750881632082</v>
      </c>
      <c r="C6" s="261">
        <v>12.60915937387732</v>
      </c>
      <c r="D6" s="261">
        <v>12.10598156388177</v>
      </c>
      <c r="E6" s="261">
        <v>12.515401955233941</v>
      </c>
      <c r="F6" s="261">
        <v>12.69255207387463</v>
      </c>
      <c r="G6" s="261">
        <v>12.452250619679919</v>
      </c>
      <c r="H6" s="261">
        <v>13.36522132206432</v>
      </c>
      <c r="I6" s="261">
        <v>13.43062738698986</v>
      </c>
      <c r="J6" s="261">
        <v>13.043082640397721</v>
      </c>
      <c r="K6" s="261">
        <v>12.143723204828991</v>
      </c>
      <c r="L6" s="261">
        <v>11.711857144013029</v>
      </c>
      <c r="M6" s="261">
        <v>12.4651982159816</v>
      </c>
      <c r="N6" s="261">
        <v>12.2177484819666</v>
      </c>
      <c r="O6" s="261">
        <v>11.720170742249451</v>
      </c>
      <c r="P6" s="261">
        <v>12.459853672159969</v>
      </c>
      <c r="Q6" s="261">
        <v>12.12237070774996</v>
      </c>
      <c r="R6" s="261">
        <v>11.29865314027152</v>
      </c>
      <c r="S6" s="261">
        <v>11.74318078519785</v>
      </c>
      <c r="T6" s="261">
        <v>12.3734367308319</v>
      </c>
      <c r="U6" s="261">
        <v>11.42307900176634</v>
      </c>
      <c r="V6" s="261">
        <v>11.788047882063189</v>
      </c>
      <c r="W6" s="261">
        <v>11.60572822536966</v>
      </c>
      <c r="DA6" s="67" t="s">
        <v>1442</v>
      </c>
    </row>
    <row r="7" spans="1:105" ht="12" customHeight="1" x14ac:dyDescent="0.25">
      <c r="A7" s="202" t="s">
        <v>93</v>
      </c>
      <c r="B7" s="226">
        <v>5.3128888524441464</v>
      </c>
      <c r="C7" s="226">
        <v>5.0416570330986694</v>
      </c>
      <c r="D7" s="226">
        <v>4.8404659886013706</v>
      </c>
      <c r="E7" s="226">
        <v>5.00416898690204</v>
      </c>
      <c r="F7" s="226">
        <v>5.075000841356144</v>
      </c>
      <c r="G7" s="226">
        <v>4.9789185030589103</v>
      </c>
      <c r="H7" s="226">
        <v>5.3439614869889294</v>
      </c>
      <c r="I7" s="226">
        <v>5.3701135037460794</v>
      </c>
      <c r="J7" s="226">
        <v>5.2151572818947942</v>
      </c>
      <c r="K7" s="226">
        <v>4.8555566384916773</v>
      </c>
      <c r="L7" s="226">
        <v>4.6828789445781354</v>
      </c>
      <c r="M7" s="226">
        <v>4.9840954810017317</v>
      </c>
      <c r="N7" s="226">
        <v>4.8851549684073969</v>
      </c>
      <c r="O7" s="226">
        <v>4.6862030607841607</v>
      </c>
      <c r="P7" s="226">
        <v>4.9819585140439822</v>
      </c>
      <c r="Q7" s="226">
        <v>4.8470190378570353</v>
      </c>
      <c r="R7" s="226">
        <v>4.5176631034742663</v>
      </c>
      <c r="S7" s="226">
        <v>4.6954034159722342</v>
      </c>
      <c r="T7" s="226">
        <v>4.9474054905547113</v>
      </c>
      <c r="U7" s="226">
        <v>4.5674136460048311</v>
      </c>
      <c r="V7" s="226">
        <v>4.7133431142311419</v>
      </c>
      <c r="W7" s="226">
        <v>4.6404442672750656</v>
      </c>
      <c r="DA7" s="174" t="s">
        <v>1443</v>
      </c>
    </row>
    <row r="8" spans="1:105" ht="12" customHeight="1" x14ac:dyDescent="0.25">
      <c r="A8" s="202" t="s">
        <v>94</v>
      </c>
      <c r="B8" s="226">
        <v>26.670687907099211</v>
      </c>
      <c r="C8" s="226">
        <v>28.813838004707751</v>
      </c>
      <c r="D8" s="226">
        <v>26.915249406855079</v>
      </c>
      <c r="E8" s="226">
        <v>21.43562343909408</v>
      </c>
      <c r="F8" s="226">
        <v>21.522839243527919</v>
      </c>
      <c r="G8" s="226">
        <v>21.462593742824829</v>
      </c>
      <c r="H8" s="226">
        <v>23.237138451965869</v>
      </c>
      <c r="I8" s="226">
        <v>23.95764783809171</v>
      </c>
      <c r="J8" s="226">
        <v>21.970637104156399</v>
      </c>
      <c r="K8" s="226">
        <v>20.56675876523996</v>
      </c>
      <c r="L8" s="226">
        <v>20.34699684840151</v>
      </c>
      <c r="M8" s="226">
        <v>22.352128376340819</v>
      </c>
      <c r="N8" s="226">
        <v>21.678943720466279</v>
      </c>
      <c r="O8" s="226">
        <v>20.37448326008823</v>
      </c>
      <c r="P8" s="226">
        <v>21.521178497454891</v>
      </c>
      <c r="Q8" s="226">
        <v>21.361419261349312</v>
      </c>
      <c r="R8" s="226">
        <v>19.72700828644383</v>
      </c>
      <c r="S8" s="226">
        <v>20.777870153746829</v>
      </c>
      <c r="T8" s="226">
        <v>21.098196320177038</v>
      </c>
      <c r="U8" s="226">
        <v>19.511238593179641</v>
      </c>
      <c r="V8" s="226">
        <v>18.174018635849809</v>
      </c>
      <c r="W8" s="226">
        <v>19.91492489864541</v>
      </c>
      <c r="DA8" s="174" t="s">
        <v>1444</v>
      </c>
    </row>
    <row r="9" spans="1:105" ht="12" customHeight="1" x14ac:dyDescent="0.25">
      <c r="A9" s="202" t="s">
        <v>95</v>
      </c>
      <c r="B9" s="226">
        <v>2.6511577410116209</v>
      </c>
      <c r="C9" s="226">
        <v>2.5158117254186871</v>
      </c>
      <c r="D9" s="226">
        <v>2.4154164019223479</v>
      </c>
      <c r="E9" s="226">
        <v>2.49710500547218</v>
      </c>
      <c r="F9" s="226">
        <v>2.5324504501938052</v>
      </c>
      <c r="G9" s="226">
        <v>2.4845048894968178</v>
      </c>
      <c r="H9" s="226">
        <v>2.6666631389024742</v>
      </c>
      <c r="I9" s="226">
        <v>2.679713124248372</v>
      </c>
      <c r="J9" s="226">
        <v>2.602389205286666</v>
      </c>
      <c r="K9" s="226">
        <v>2.4229467106460429</v>
      </c>
      <c r="L9" s="226">
        <v>2.3367796897213879</v>
      </c>
      <c r="M9" s="226">
        <v>2.4870882270236039</v>
      </c>
      <c r="N9" s="226">
        <v>2.437716423255591</v>
      </c>
      <c r="O9" s="226">
        <v>2.3384384401030331</v>
      </c>
      <c r="P9" s="226">
        <v>2.4860218699719741</v>
      </c>
      <c r="Q9" s="226">
        <v>2.418686405821147</v>
      </c>
      <c r="R9" s="226">
        <v>2.2543361701512832</v>
      </c>
      <c r="S9" s="226">
        <v>2.3430294627188539</v>
      </c>
      <c r="T9" s="226">
        <v>2.4687797408322312</v>
      </c>
      <c r="U9" s="226">
        <v>2.2791619362481499</v>
      </c>
      <c r="V9" s="226">
        <v>2.3519814606302418</v>
      </c>
      <c r="W9" s="226">
        <v>2.3156045764555402</v>
      </c>
      <c r="DA9" s="174" t="s">
        <v>1445</v>
      </c>
    </row>
    <row r="10" spans="1:105" ht="12" customHeight="1" x14ac:dyDescent="0.25">
      <c r="A10" s="56" t="s">
        <v>96</v>
      </c>
      <c r="B10" s="262">
        <v>11.761126826530941</v>
      </c>
      <c r="C10" s="262">
        <v>11.798223950164241</v>
      </c>
      <c r="D10" s="262">
        <v>11.222888960599271</v>
      </c>
      <c r="E10" s="262">
        <v>10.481804426003309</v>
      </c>
      <c r="F10" s="262">
        <v>10.537944465490391</v>
      </c>
      <c r="G10" s="262">
        <v>10.32723823528409</v>
      </c>
      <c r="H10" s="262">
        <v>11.14419884680412</v>
      </c>
      <c r="I10" s="262">
        <v>11.22060435542468</v>
      </c>
      <c r="J10" s="262">
        <v>10.741757888003599</v>
      </c>
      <c r="K10" s="262">
        <v>9.9726118433707089</v>
      </c>
      <c r="L10" s="262">
        <v>9.7051505091846284</v>
      </c>
      <c r="M10" s="262">
        <v>10.42286500180205</v>
      </c>
      <c r="N10" s="262">
        <v>10.1580179803232</v>
      </c>
      <c r="O10" s="262">
        <v>9.625847331772583</v>
      </c>
      <c r="P10" s="262">
        <v>10.22451147607139</v>
      </c>
      <c r="Q10" s="262">
        <v>10.001266914161221</v>
      </c>
      <c r="R10" s="262">
        <v>9.2902312265715192</v>
      </c>
      <c r="S10" s="262">
        <v>9.6953887296490588</v>
      </c>
      <c r="T10" s="262">
        <v>10.117196231463909</v>
      </c>
      <c r="U10" s="262">
        <v>9.395609147379524</v>
      </c>
      <c r="V10" s="262">
        <v>9.514297141898183</v>
      </c>
      <c r="W10" s="262">
        <v>9.5846700933912246</v>
      </c>
      <c r="DA10" s="68" t="s">
        <v>1446</v>
      </c>
    </row>
    <row r="11" spans="1:105" ht="12" customHeight="1" x14ac:dyDescent="0.25">
      <c r="A11" s="37" t="s">
        <v>160</v>
      </c>
      <c r="B11" s="228">
        <v>0.54697671097588185</v>
      </c>
      <c r="C11" s="228">
        <v>0.41009712374931401</v>
      </c>
      <c r="D11" s="228">
        <v>0.38455500631880452</v>
      </c>
      <c r="E11" s="228">
        <v>0.50917284595984214</v>
      </c>
      <c r="F11" s="228">
        <v>0.47418826092119848</v>
      </c>
      <c r="G11" s="228">
        <v>0.54550464642878138</v>
      </c>
      <c r="H11" s="228">
        <v>0.50328860046911639</v>
      </c>
      <c r="I11" s="228">
        <v>0.68883516837982151</v>
      </c>
      <c r="J11" s="228">
        <v>0.84514416951596838</v>
      </c>
      <c r="K11" s="228">
        <v>0.86927678811763331</v>
      </c>
      <c r="L11" s="228">
        <v>0.78354271092538819</v>
      </c>
      <c r="M11" s="228">
        <v>0.54137335050062763</v>
      </c>
      <c r="N11" s="228">
        <v>0.38191041587042951</v>
      </c>
      <c r="O11" s="228">
        <v>0.30414950519771439</v>
      </c>
      <c r="P11" s="228">
        <v>0.23354729985933659</v>
      </c>
      <c r="Q11" s="228">
        <v>0.2152770086974144</v>
      </c>
      <c r="R11" s="228">
        <v>0.2173102374717221</v>
      </c>
      <c r="S11" s="228">
        <v>0.2123970803737201</v>
      </c>
      <c r="T11" s="228">
        <v>0.21039002869600551</v>
      </c>
      <c r="U11" s="228">
        <v>0.1923751846905358</v>
      </c>
      <c r="V11" s="228">
        <v>0.20225470570553661</v>
      </c>
      <c r="W11" s="228">
        <v>0.2153860968649518</v>
      </c>
      <c r="DA11" s="69" t="s">
        <v>1447</v>
      </c>
    </row>
    <row r="12" spans="1:105" ht="12" customHeight="1" x14ac:dyDescent="0.25">
      <c r="A12" s="37" t="s">
        <v>162</v>
      </c>
      <c r="B12" s="228">
        <v>6.7132105388591539</v>
      </c>
      <c r="C12" s="228">
        <v>5.6770239735833217</v>
      </c>
      <c r="D12" s="228">
        <v>5.4756149345026781</v>
      </c>
      <c r="E12" s="228">
        <v>6.8600900809324488</v>
      </c>
      <c r="F12" s="228">
        <v>6.9913233973721347</v>
      </c>
      <c r="G12" s="228">
        <v>6.7371786125826114</v>
      </c>
      <c r="H12" s="228">
        <v>7.3442102489219874</v>
      </c>
      <c r="I12" s="228">
        <v>6.778273528677925</v>
      </c>
      <c r="J12" s="228">
        <v>6.7269647945755739</v>
      </c>
      <c r="K12" s="228">
        <v>6.1198571049284363</v>
      </c>
      <c r="L12" s="228">
        <v>5.9465996713258384</v>
      </c>
      <c r="M12" s="228">
        <v>6.3575778669634371</v>
      </c>
      <c r="N12" s="228">
        <v>6.3982948983270527</v>
      </c>
      <c r="O12" s="228">
        <v>6.1774902595107486</v>
      </c>
      <c r="P12" s="228">
        <v>6.6944883817480276</v>
      </c>
      <c r="Q12" s="228">
        <v>6.4134695208873591</v>
      </c>
      <c r="R12" s="228">
        <v>6.0010305083720006</v>
      </c>
      <c r="S12" s="228">
        <v>6.1592402242682516</v>
      </c>
      <c r="T12" s="228">
        <v>6.3551469568124874</v>
      </c>
      <c r="U12" s="228">
        <v>5.9128871451596536</v>
      </c>
      <c r="V12" s="228">
        <v>6.4527820726323446</v>
      </c>
      <c r="W12" s="228">
        <v>6.0187607255386766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0.29075919997346528</v>
      </c>
      <c r="U14" s="228">
        <v>0.28207167731030369</v>
      </c>
      <c r="V14" s="228">
        <v>0.28412241979175729</v>
      </c>
      <c r="W14" s="228">
        <v>0.30694177930712663</v>
      </c>
      <c r="DA14" s="69" t="s">
        <v>1450</v>
      </c>
    </row>
    <row r="15" spans="1:105" ht="12" customHeight="1" x14ac:dyDescent="0.25">
      <c r="A15" s="37" t="s">
        <v>38</v>
      </c>
      <c r="B15" s="228">
        <v>4.5009395766959086</v>
      </c>
      <c r="C15" s="228">
        <v>5.7111028528316057</v>
      </c>
      <c r="D15" s="228">
        <v>5.3627190197777841</v>
      </c>
      <c r="E15" s="228">
        <v>3.1125414991110159</v>
      </c>
      <c r="F15" s="228">
        <v>3.072432807197059</v>
      </c>
      <c r="G15" s="228">
        <v>3.044554976272702</v>
      </c>
      <c r="H15" s="228">
        <v>3.2966999974130129</v>
      </c>
      <c r="I15" s="228">
        <v>3.753495658366933</v>
      </c>
      <c r="J15" s="228">
        <v>3.1696489239120589</v>
      </c>
      <c r="K15" s="228">
        <v>2.9834779503246391</v>
      </c>
      <c r="L15" s="228">
        <v>2.9750081269334019</v>
      </c>
      <c r="M15" s="228">
        <v>3.5239137843379891</v>
      </c>
      <c r="N15" s="228">
        <v>3.3778126661257222</v>
      </c>
      <c r="O15" s="228">
        <v>3.144207567064119</v>
      </c>
      <c r="P15" s="228">
        <v>3.2964757944640239</v>
      </c>
      <c r="Q15" s="228">
        <v>3.3725203845764509</v>
      </c>
      <c r="R15" s="228">
        <v>3.0718904807277969</v>
      </c>
      <c r="S15" s="228">
        <v>3.323751425007087</v>
      </c>
      <c r="T15" s="228">
        <v>3.260900045981951</v>
      </c>
      <c r="U15" s="228">
        <v>3.0082751402190309</v>
      </c>
      <c r="V15" s="228">
        <v>2.575137943768544</v>
      </c>
      <c r="W15" s="228">
        <v>3.043581491680468</v>
      </c>
      <c r="DA15" s="69" t="s">
        <v>1451</v>
      </c>
    </row>
    <row r="16" spans="1:105" ht="12" customHeight="1" x14ac:dyDescent="0.25">
      <c r="A16" s="57" t="s">
        <v>1452</v>
      </c>
      <c r="B16" s="263">
        <v>105.67914637177201</v>
      </c>
      <c r="C16" s="263">
        <v>114.17110104691049</v>
      </c>
      <c r="D16" s="263">
        <v>106.6481896382834</v>
      </c>
      <c r="E16" s="263">
        <v>84.935881477104076</v>
      </c>
      <c r="F16" s="263">
        <v>85.281462805744752</v>
      </c>
      <c r="G16" s="263">
        <v>85.042747812369996</v>
      </c>
      <c r="H16" s="263">
        <v>92.074151378479471</v>
      </c>
      <c r="I16" s="263">
        <v>94.929076498665808</v>
      </c>
      <c r="J16" s="263">
        <v>87.055803828487058</v>
      </c>
      <c r="K16" s="263">
        <v>81.493117744675118</v>
      </c>
      <c r="L16" s="263">
        <v>80.622339613364574</v>
      </c>
      <c r="M16" s="263">
        <v>88.567413582729642</v>
      </c>
      <c r="N16" s="263">
        <v>85.900006576536114</v>
      </c>
      <c r="O16" s="263">
        <v>80.731250959558309</v>
      </c>
      <c r="P16" s="263">
        <v>85.274882314534707</v>
      </c>
      <c r="Q16" s="263">
        <v>84.641857033917532</v>
      </c>
      <c r="R16" s="263">
        <v>78.165715239213725</v>
      </c>
      <c r="S16" s="263">
        <v>82.329619277911817</v>
      </c>
      <c r="T16" s="263">
        <v>83.598870222874396</v>
      </c>
      <c r="U16" s="263">
        <v>77.310755776732478</v>
      </c>
      <c r="V16" s="263">
        <v>72.012194896182493</v>
      </c>
      <c r="W16" s="263">
        <v>78.910310475591274</v>
      </c>
      <c r="DA16" s="70" t="s">
        <v>1453</v>
      </c>
    </row>
    <row r="17" spans="1:105" ht="12" customHeight="1" x14ac:dyDescent="0.25">
      <c r="A17" s="57" t="s">
        <v>1454</v>
      </c>
      <c r="B17" s="263">
        <v>827.78512941254428</v>
      </c>
      <c r="C17" s="263">
        <v>773.67790422509711</v>
      </c>
      <c r="D17" s="263">
        <v>745.48408736877593</v>
      </c>
      <c r="E17" s="263">
        <v>795.39148099118904</v>
      </c>
      <c r="F17" s="263">
        <v>805.99511751076136</v>
      </c>
      <c r="G17" s="263">
        <v>791.58102778976513</v>
      </c>
      <c r="H17" s="263">
        <v>849.17890074866489</v>
      </c>
      <c r="I17" s="263">
        <v>851.60971404010002</v>
      </c>
      <c r="J17" s="263">
        <v>831.14345435805399</v>
      </c>
      <c r="K17" s="263">
        <v>773.21557409005834</v>
      </c>
      <c r="L17" s="263">
        <v>743.78084328084731</v>
      </c>
      <c r="M17" s="263">
        <v>789.52828768019981</v>
      </c>
      <c r="N17" s="263">
        <v>774.43300107498419</v>
      </c>
      <c r="O17" s="263">
        <v>744.28365786242443</v>
      </c>
      <c r="P17" s="263">
        <v>791.87547694631769</v>
      </c>
      <c r="Q17" s="263">
        <v>768.79837865481659</v>
      </c>
      <c r="R17" s="263">
        <v>716.98882805877861</v>
      </c>
      <c r="S17" s="263">
        <v>744.59332553545119</v>
      </c>
      <c r="T17" s="263">
        <v>778.60114485631846</v>
      </c>
      <c r="U17" s="263">
        <v>726.26181932381382</v>
      </c>
      <c r="V17" s="263">
        <v>755.83226740742612</v>
      </c>
      <c r="W17" s="263">
        <v>737.32915079359645</v>
      </c>
      <c r="DA17" s="70" t="s">
        <v>1455</v>
      </c>
    </row>
    <row r="18" spans="1:105" ht="12" customHeight="1" x14ac:dyDescent="0.25">
      <c r="A18" s="18" t="s">
        <v>30</v>
      </c>
      <c r="B18" s="232">
        <v>273.91076401922271</v>
      </c>
      <c r="C18" s="232">
        <v>235.88734553460571</v>
      </c>
      <c r="D18" s="232">
        <v>208.03861839014991</v>
      </c>
      <c r="E18" s="232">
        <v>223.5454615075314</v>
      </c>
      <c r="F18" s="232">
        <v>213.9857635939097</v>
      </c>
      <c r="G18" s="232">
        <v>170.6899003208429</v>
      </c>
      <c r="H18" s="232">
        <v>188.52563808614281</v>
      </c>
      <c r="I18" s="232">
        <v>193.7575631906725</v>
      </c>
      <c r="J18" s="232">
        <v>201.37788276107699</v>
      </c>
      <c r="K18" s="232">
        <v>169.90660050156521</v>
      </c>
      <c r="L18" s="232">
        <v>169.11728802915141</v>
      </c>
      <c r="M18" s="232">
        <v>194.3915228711007</v>
      </c>
      <c r="N18" s="232">
        <v>189.55701100659479</v>
      </c>
      <c r="O18" s="232">
        <v>165.27476001843951</v>
      </c>
      <c r="P18" s="232">
        <v>182.07272175197389</v>
      </c>
      <c r="Q18" s="232">
        <v>172.74371678744581</v>
      </c>
      <c r="R18" s="232">
        <v>157.62824086761219</v>
      </c>
      <c r="S18" s="232">
        <v>167.98584212718279</v>
      </c>
      <c r="T18" s="232">
        <v>157.7909898567622</v>
      </c>
      <c r="U18" s="232">
        <v>143.75387839281211</v>
      </c>
      <c r="V18" s="232">
        <v>177.1819576242352</v>
      </c>
      <c r="W18" s="232">
        <v>149.61573724761081</v>
      </c>
      <c r="DA18" s="71" t="s">
        <v>1456</v>
      </c>
    </row>
    <row r="19" spans="1:105" ht="12" customHeight="1" x14ac:dyDescent="0.25">
      <c r="A19" s="18" t="s">
        <v>33</v>
      </c>
      <c r="B19" s="232">
        <v>17.403009129154341</v>
      </c>
      <c r="C19" s="232">
        <v>20.14828525420895</v>
      </c>
      <c r="D19" s="232">
        <v>17.748444919075549</v>
      </c>
      <c r="E19" s="232">
        <v>28.687709413885241</v>
      </c>
      <c r="F19" s="232">
        <v>11.40697163566016</v>
      </c>
      <c r="G19" s="232">
        <v>7.8273159815407016</v>
      </c>
      <c r="H19" s="232">
        <v>7.947775728662192</v>
      </c>
      <c r="I19" s="232">
        <v>5.8355220661196592</v>
      </c>
      <c r="J19" s="232">
        <v>4.8139123872032368</v>
      </c>
      <c r="K19" s="232">
        <v>5.173199806172982</v>
      </c>
      <c r="L19" s="232">
        <v>3.7166184684854429</v>
      </c>
      <c r="M19" s="232">
        <v>3.2316102900587071</v>
      </c>
      <c r="N19" s="232">
        <v>2.8391156649136402</v>
      </c>
      <c r="O19" s="232">
        <v>1.867315926871846</v>
      </c>
      <c r="P19" s="232">
        <v>1.407033620319458</v>
      </c>
      <c r="Q19" s="232">
        <v>1.356022635737848</v>
      </c>
      <c r="R19" s="232">
        <v>1.447766557119827</v>
      </c>
      <c r="S19" s="232">
        <v>1.4614165468908371</v>
      </c>
      <c r="T19" s="232">
        <v>1.3505389257186109</v>
      </c>
      <c r="U19" s="232">
        <v>1.379193187088912</v>
      </c>
      <c r="V19" s="232">
        <v>1.4590472837833139</v>
      </c>
      <c r="W19" s="232">
        <v>1.147502775994633</v>
      </c>
      <c r="DA19" s="71" t="s">
        <v>1457</v>
      </c>
    </row>
    <row r="20" spans="1:105" ht="12" customHeight="1" x14ac:dyDescent="0.25">
      <c r="A20" s="18" t="s">
        <v>160</v>
      </c>
      <c r="B20" s="297">
        <v>32.342711720360732</v>
      </c>
      <c r="C20" s="297">
        <v>27.468289015128619</v>
      </c>
      <c r="D20" s="297">
        <v>24.2687640115874</v>
      </c>
      <c r="E20" s="297">
        <v>25.16782296468627</v>
      </c>
      <c r="F20" s="297">
        <v>23.45085557338756</v>
      </c>
      <c r="G20" s="297">
        <v>27.906962031347621</v>
      </c>
      <c r="H20" s="297">
        <v>25.98353815008366</v>
      </c>
      <c r="I20" s="297">
        <v>34.341746918581663</v>
      </c>
      <c r="J20" s="297">
        <v>40.57805558586238</v>
      </c>
      <c r="K20" s="297">
        <v>41.854953763556651</v>
      </c>
      <c r="L20" s="297">
        <v>39.969399559893631</v>
      </c>
      <c r="M20" s="297">
        <v>26.97618499731254</v>
      </c>
      <c r="N20" s="297">
        <v>18.77113785420217</v>
      </c>
      <c r="O20" s="297">
        <v>14.664764374095171</v>
      </c>
      <c r="P20" s="297">
        <v>11.05460426512504</v>
      </c>
      <c r="Q20" s="297">
        <v>10.324700714960169</v>
      </c>
      <c r="R20" s="297">
        <v>10.54579381585984</v>
      </c>
      <c r="S20" s="297">
        <v>10.25179385130923</v>
      </c>
      <c r="T20" s="297">
        <v>9.9913647188632808</v>
      </c>
      <c r="U20" s="297">
        <v>9.0213492640340434</v>
      </c>
      <c r="V20" s="297">
        <v>8.3345169960482863</v>
      </c>
      <c r="W20" s="297">
        <v>10.262801135115771</v>
      </c>
      <c r="DA20" s="122" t="s">
        <v>1458</v>
      </c>
    </row>
    <row r="21" spans="1:105" ht="12" customHeight="1" x14ac:dyDescent="0.25">
      <c r="A21" s="18" t="s">
        <v>70</v>
      </c>
      <c r="B21" s="297">
        <v>66.957545346962732</v>
      </c>
      <c r="C21" s="297">
        <v>72.534224860660672</v>
      </c>
      <c r="D21" s="297">
        <v>108.68707509284999</v>
      </c>
      <c r="E21" s="297">
        <v>44.168465911586807</v>
      </c>
      <c r="F21" s="297">
        <v>41.618178729017401</v>
      </c>
      <c r="G21" s="297">
        <v>36.008807571224843</v>
      </c>
      <c r="H21" s="297">
        <v>46.453148812207978</v>
      </c>
      <c r="I21" s="297">
        <v>39.255192629890523</v>
      </c>
      <c r="J21" s="297">
        <v>34.812953420524813</v>
      </c>
      <c r="K21" s="297">
        <v>29.600309572012279</v>
      </c>
      <c r="L21" s="297">
        <v>23.166282672874679</v>
      </c>
      <c r="M21" s="297">
        <v>21.306340795302649</v>
      </c>
      <c r="N21" s="297">
        <v>11.820829842428219</v>
      </c>
      <c r="O21" s="297">
        <v>8.3008138330481955</v>
      </c>
      <c r="P21" s="297">
        <v>8.2711904950184909</v>
      </c>
      <c r="Q21" s="297">
        <v>10.349565654078621</v>
      </c>
      <c r="R21" s="297">
        <v>10.50880080255566</v>
      </c>
      <c r="S21" s="297">
        <v>8.4406831319808084</v>
      </c>
      <c r="T21" s="297">
        <v>7.7044595260377076</v>
      </c>
      <c r="U21" s="297">
        <v>6.2434571319499073</v>
      </c>
      <c r="V21" s="297">
        <v>30.694595256141241</v>
      </c>
      <c r="W21" s="297">
        <v>4.0840453375502079</v>
      </c>
      <c r="DA21" s="122" t="s">
        <v>1459</v>
      </c>
    </row>
    <row r="22" spans="1:105" ht="12" customHeight="1" x14ac:dyDescent="0.25">
      <c r="A22" s="18" t="s">
        <v>34</v>
      </c>
      <c r="B22" s="297">
        <v>40.219220223731917</v>
      </c>
      <c r="C22" s="297">
        <v>37.392919917884207</v>
      </c>
      <c r="D22" s="297">
        <v>41.182280558473003</v>
      </c>
      <c r="E22" s="297">
        <v>44.256122801720622</v>
      </c>
      <c r="F22" s="297">
        <v>54.920125743205332</v>
      </c>
      <c r="G22" s="297">
        <v>57.278737540763153</v>
      </c>
      <c r="H22" s="297">
        <v>47.321962152864756</v>
      </c>
      <c r="I22" s="297">
        <v>50.014402427081677</v>
      </c>
      <c r="J22" s="297">
        <v>44.1752813849712</v>
      </c>
      <c r="K22" s="297">
        <v>38.078284513957001</v>
      </c>
      <c r="L22" s="297">
        <v>31.821913734956709</v>
      </c>
      <c r="M22" s="297">
        <v>31.61278933113206</v>
      </c>
      <c r="N22" s="297">
        <v>36.39010607212056</v>
      </c>
      <c r="O22" s="297">
        <v>39.337660988764483</v>
      </c>
      <c r="P22" s="297">
        <v>42.662120187798308</v>
      </c>
      <c r="Q22" s="297">
        <v>44.017152464017173</v>
      </c>
      <c r="R22" s="297">
        <v>43.81375321594966</v>
      </c>
      <c r="S22" s="297">
        <v>29.580729420613849</v>
      </c>
      <c r="T22" s="297">
        <v>46.076716463005233</v>
      </c>
      <c r="U22" s="297">
        <v>42.406213738702291</v>
      </c>
      <c r="V22" s="297">
        <v>37.35633069543011</v>
      </c>
      <c r="W22" s="297">
        <v>42.043990690942827</v>
      </c>
      <c r="DA22" s="122" t="s">
        <v>1460</v>
      </c>
    </row>
    <row r="23" spans="1:105" ht="12" customHeight="1" x14ac:dyDescent="0.25">
      <c r="A23" s="18" t="s">
        <v>162</v>
      </c>
      <c r="B23" s="297">
        <v>396.95187897311189</v>
      </c>
      <c r="C23" s="297">
        <v>380.24683964260879</v>
      </c>
      <c r="D23" s="297">
        <v>345.55890439664012</v>
      </c>
      <c r="E23" s="297">
        <v>339.08629269740192</v>
      </c>
      <c r="F23" s="297">
        <v>345.75405755534928</v>
      </c>
      <c r="G23" s="297">
        <v>344.66101979260873</v>
      </c>
      <c r="H23" s="297">
        <v>379.1633011501317</v>
      </c>
      <c r="I23" s="297">
        <v>337.92954360080779</v>
      </c>
      <c r="J23" s="297">
        <v>322.9829432708043</v>
      </c>
      <c r="K23" s="297">
        <v>294.66602544515541</v>
      </c>
      <c r="L23" s="297">
        <v>303.34277247662072</v>
      </c>
      <c r="M23" s="297">
        <v>316.79283162983558</v>
      </c>
      <c r="N23" s="297">
        <v>314.4802303823077</v>
      </c>
      <c r="O23" s="297">
        <v>297.85167337393358</v>
      </c>
      <c r="P23" s="297">
        <v>316.87336938716157</v>
      </c>
      <c r="Q23" s="297">
        <v>307.59045635362492</v>
      </c>
      <c r="R23" s="297">
        <v>291.22249904223139</v>
      </c>
      <c r="S23" s="297">
        <v>297.28874308812038</v>
      </c>
      <c r="T23" s="297">
        <v>301.80418473745459</v>
      </c>
      <c r="U23" s="297">
        <v>277.28222941597869</v>
      </c>
      <c r="V23" s="297">
        <v>265.90640582894372</v>
      </c>
      <c r="W23" s="297">
        <v>286.7842692965379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90.479605694376829</v>
      </c>
      <c r="F24" s="297">
        <v>114.8591646802319</v>
      </c>
      <c r="G24" s="297">
        <v>147.20828455143709</v>
      </c>
      <c r="H24" s="297">
        <v>153.7835366685718</v>
      </c>
      <c r="I24" s="297">
        <v>190.47574320694611</v>
      </c>
      <c r="J24" s="297">
        <v>182.4024255476111</v>
      </c>
      <c r="K24" s="297">
        <v>193.93620048763901</v>
      </c>
      <c r="L24" s="297">
        <v>172.6465683388648</v>
      </c>
      <c r="M24" s="297">
        <v>195.21700776545751</v>
      </c>
      <c r="N24" s="297">
        <v>200.574570252417</v>
      </c>
      <c r="O24" s="297">
        <v>216.9866693472718</v>
      </c>
      <c r="P24" s="297">
        <v>229.5344372389209</v>
      </c>
      <c r="Q24" s="297">
        <v>222.416764044952</v>
      </c>
      <c r="R24" s="297">
        <v>201.82197375745</v>
      </c>
      <c r="S24" s="297">
        <v>229.58411736935309</v>
      </c>
      <c r="T24" s="297">
        <v>253.88289062847679</v>
      </c>
      <c r="U24" s="297">
        <v>246.1754981932479</v>
      </c>
      <c r="V24" s="297">
        <v>234.8994137228442</v>
      </c>
      <c r="W24" s="297">
        <v>243.3908043098443</v>
      </c>
      <c r="DA24" s="122" t="s">
        <v>1462</v>
      </c>
    </row>
    <row r="25" spans="1:105" ht="12" customHeight="1" x14ac:dyDescent="0.25">
      <c r="A25" s="57" t="s">
        <v>1463</v>
      </c>
      <c r="B25" s="263">
        <v>1571.7924566210961</v>
      </c>
      <c r="C25" s="263">
        <v>1469.0540461610251</v>
      </c>
      <c r="D25" s="263">
        <v>1415.5198292688101</v>
      </c>
      <c r="E25" s="263">
        <v>1510.2836297263</v>
      </c>
      <c r="F25" s="263">
        <v>1530.4177385693081</v>
      </c>
      <c r="G25" s="263">
        <v>1503.0483685631091</v>
      </c>
      <c r="H25" s="263">
        <v>1612.414795933538</v>
      </c>
      <c r="I25" s="263">
        <v>1617.0304067474749</v>
      </c>
      <c r="J25" s="263">
        <v>1578.16921990021</v>
      </c>
      <c r="K25" s="263">
        <v>1468.176177022161</v>
      </c>
      <c r="L25" s="263">
        <v>1412.2857216313721</v>
      </c>
      <c r="M25" s="263">
        <v>1499.150640390694</v>
      </c>
      <c r="N25" s="263">
        <v>1470.487818634703</v>
      </c>
      <c r="O25" s="263">
        <v>1413.240462346469</v>
      </c>
      <c r="P25" s="263">
        <v>1503.607466506141</v>
      </c>
      <c r="Q25" s="263">
        <v>1459.7888380644511</v>
      </c>
      <c r="R25" s="263">
        <v>1361.4132356112241</v>
      </c>
      <c r="S25" s="263">
        <v>1413.8284570992471</v>
      </c>
      <c r="T25" s="263">
        <v>1478.40226010125</v>
      </c>
      <c r="U25" s="263">
        <v>1379.0207248047541</v>
      </c>
      <c r="V25" s="263">
        <v>1435.1688791811339</v>
      </c>
      <c r="W25" s="263">
        <v>1400.0352942878701</v>
      </c>
      <c r="DA25" s="70" t="s">
        <v>1464</v>
      </c>
    </row>
    <row r="26" spans="1:105" ht="12" customHeight="1" x14ac:dyDescent="0.25">
      <c r="A26" s="18" t="s">
        <v>30</v>
      </c>
      <c r="B26" s="232">
        <v>520.09979084580914</v>
      </c>
      <c r="C26" s="232">
        <v>447.90119700119448</v>
      </c>
      <c r="D26" s="232">
        <v>395.02223397461921</v>
      </c>
      <c r="E26" s="232">
        <v>424.46651627913963</v>
      </c>
      <c r="F26" s="232">
        <v>406.31463056107827</v>
      </c>
      <c r="G26" s="232">
        <v>324.10475643130337</v>
      </c>
      <c r="H26" s="232">
        <v>357.97112716167072</v>
      </c>
      <c r="I26" s="232">
        <v>367.90546896211168</v>
      </c>
      <c r="J26" s="232">
        <v>382.37487701526692</v>
      </c>
      <c r="K26" s="232">
        <v>322.6174323619677</v>
      </c>
      <c r="L26" s="232">
        <v>321.11869151005448</v>
      </c>
      <c r="M26" s="232">
        <v>369.10922704871331</v>
      </c>
      <c r="N26" s="232">
        <v>359.92949065326951</v>
      </c>
      <c r="O26" s="232">
        <v>313.82252692942399</v>
      </c>
      <c r="P26" s="232">
        <v>345.71837598643299</v>
      </c>
      <c r="Q26" s="232">
        <v>328.00452838272929</v>
      </c>
      <c r="R26" s="232">
        <v>299.30337130118949</v>
      </c>
      <c r="S26" s="232">
        <v>318.97031016011272</v>
      </c>
      <c r="T26" s="232">
        <v>299.61239791254002</v>
      </c>
      <c r="U26" s="232">
        <v>272.95883151247182</v>
      </c>
      <c r="V26" s="232">
        <v>336.43182819769959</v>
      </c>
      <c r="W26" s="232">
        <v>284.08928699225191</v>
      </c>
      <c r="DA26" s="71" t="s">
        <v>1465</v>
      </c>
    </row>
    <row r="27" spans="1:105" ht="12" customHeight="1" x14ac:dyDescent="0.25">
      <c r="A27" s="18" t="s">
        <v>33</v>
      </c>
      <c r="B27" s="297">
        <v>33.044708704933093</v>
      </c>
      <c r="C27" s="297">
        <v>38.257419288131253</v>
      </c>
      <c r="D27" s="297">
        <v>33.70061970109996</v>
      </c>
      <c r="E27" s="297">
        <v>54.472016532216173</v>
      </c>
      <c r="F27" s="297">
        <v>21.659475789986011</v>
      </c>
      <c r="G27" s="297">
        <v>14.862451351483511</v>
      </c>
      <c r="H27" s="297">
        <v>15.091179453891449</v>
      </c>
      <c r="I27" s="297">
        <v>11.08044737464915</v>
      </c>
      <c r="J27" s="297">
        <v>9.1406222559356802</v>
      </c>
      <c r="K27" s="297">
        <v>9.8228346258248056</v>
      </c>
      <c r="L27" s="297">
        <v>7.0570884464302912</v>
      </c>
      <c r="M27" s="297">
        <v>6.1361584017075907</v>
      </c>
      <c r="N27" s="297">
        <v>5.3908924273053263</v>
      </c>
      <c r="O27" s="297">
        <v>3.545646066471992</v>
      </c>
      <c r="P27" s="297">
        <v>2.6716653296247048</v>
      </c>
      <c r="Q27" s="297">
        <v>2.574806038582488</v>
      </c>
      <c r="R27" s="297">
        <v>2.749008737381113</v>
      </c>
      <c r="S27" s="297">
        <v>2.7749272398918472</v>
      </c>
      <c r="T27" s="297">
        <v>2.5643936093949158</v>
      </c>
      <c r="U27" s="297">
        <v>2.6188021150222758</v>
      </c>
      <c r="V27" s="297">
        <v>2.7704285001249249</v>
      </c>
      <c r="W27" s="297">
        <v>2.1788700269840811</v>
      </c>
      <c r="DA27" s="122" t="s">
        <v>1466</v>
      </c>
    </row>
    <row r="28" spans="1:105" ht="12" customHeight="1" x14ac:dyDescent="0.25">
      <c r="A28" s="18" t="s">
        <v>160</v>
      </c>
      <c r="B28" s="297">
        <v>61.412108652894737</v>
      </c>
      <c r="C28" s="297">
        <v>52.156589839813797</v>
      </c>
      <c r="D28" s="297">
        <v>46.08135474963337</v>
      </c>
      <c r="E28" s="297">
        <v>47.788481430613139</v>
      </c>
      <c r="F28" s="297">
        <v>44.528316083329187</v>
      </c>
      <c r="G28" s="297">
        <v>52.989539011425023</v>
      </c>
      <c r="H28" s="297">
        <v>49.337355564253073</v>
      </c>
      <c r="I28" s="297">
        <v>65.207862325485536</v>
      </c>
      <c r="J28" s="297">
        <v>77.049320419023601</v>
      </c>
      <c r="K28" s="297">
        <v>79.473885505131591</v>
      </c>
      <c r="L28" s="297">
        <v>75.893608729718906</v>
      </c>
      <c r="M28" s="297">
        <v>51.222186266237721</v>
      </c>
      <c r="N28" s="297">
        <v>35.642501698922842</v>
      </c>
      <c r="O28" s="297">
        <v>27.845349236566349</v>
      </c>
      <c r="P28" s="297">
        <v>20.990403158348411</v>
      </c>
      <c r="Q28" s="297">
        <v>19.604467541186182</v>
      </c>
      <c r="R28" s="297">
        <v>20.024277532761761</v>
      </c>
      <c r="S28" s="297">
        <v>19.466032512275032</v>
      </c>
      <c r="T28" s="297">
        <v>18.971531546603639</v>
      </c>
      <c r="U28" s="297">
        <v>17.12967316991536</v>
      </c>
      <c r="V28" s="297">
        <v>15.82552099391518</v>
      </c>
      <c r="W28" s="297">
        <v>19.486933063686578</v>
      </c>
      <c r="DA28" s="122" t="s">
        <v>1467</v>
      </c>
    </row>
    <row r="29" spans="1:105" ht="12" customHeight="1" x14ac:dyDescent="0.25">
      <c r="A29" s="18" t="s">
        <v>70</v>
      </c>
      <c r="B29" s="297">
        <v>127.1385060576157</v>
      </c>
      <c r="C29" s="297">
        <v>137.72746505334499</v>
      </c>
      <c r="D29" s="297">
        <v>206.3742373390881</v>
      </c>
      <c r="E29" s="297">
        <v>83.866765750704133</v>
      </c>
      <c r="F29" s="297">
        <v>79.024298770625862</v>
      </c>
      <c r="G29" s="297">
        <v>68.37326511595839</v>
      </c>
      <c r="H29" s="297">
        <v>88.20490522841618</v>
      </c>
      <c r="I29" s="297">
        <v>74.537477742149605</v>
      </c>
      <c r="J29" s="297">
        <v>66.102585846057451</v>
      </c>
      <c r="K29" s="297">
        <v>56.204855156018553</v>
      </c>
      <c r="L29" s="297">
        <v>43.987971104309892</v>
      </c>
      <c r="M29" s="297">
        <v>40.456326829670552</v>
      </c>
      <c r="N29" s="297">
        <v>22.44530677969032</v>
      </c>
      <c r="O29" s="297">
        <v>15.761525670146311</v>
      </c>
      <c r="P29" s="297">
        <v>15.70527708872026</v>
      </c>
      <c r="Q29" s="297">
        <v>19.65168090894559</v>
      </c>
      <c r="R29" s="297">
        <v>19.954035464870952</v>
      </c>
      <c r="S29" s="297">
        <v>16.027108490087969</v>
      </c>
      <c r="T29" s="297">
        <v>14.6291723964196</v>
      </c>
      <c r="U29" s="297">
        <v>11.85503154689472</v>
      </c>
      <c r="V29" s="297">
        <v>58.28267695129891</v>
      </c>
      <c r="W29" s="297">
        <v>7.7547559456830912</v>
      </c>
      <c r="DA29" s="122" t="s">
        <v>1468</v>
      </c>
    </row>
    <row r="30" spans="1:105" ht="12" customHeight="1" x14ac:dyDescent="0.25">
      <c r="A30" s="18" t="s">
        <v>34</v>
      </c>
      <c r="B30" s="297">
        <v>76.367966411413121</v>
      </c>
      <c r="C30" s="297">
        <v>71.001407695832015</v>
      </c>
      <c r="D30" s="297">
        <v>78.196618456046124</v>
      </c>
      <c r="E30" s="297">
        <v>84.033208023931437</v>
      </c>
      <c r="F30" s="297">
        <v>104.2819401951726</v>
      </c>
      <c r="G30" s="297">
        <v>108.7604553312561</v>
      </c>
      <c r="H30" s="297">
        <v>89.854601757786327</v>
      </c>
      <c r="I30" s="297">
        <v>94.966988007005781</v>
      </c>
      <c r="J30" s="297">
        <v>83.879706922601613</v>
      </c>
      <c r="K30" s="297">
        <v>72.302773066948149</v>
      </c>
      <c r="L30" s="297">
        <v>60.423221179810483</v>
      </c>
      <c r="M30" s="297">
        <v>60.026137264253499</v>
      </c>
      <c r="N30" s="297">
        <v>69.097271970072967</v>
      </c>
      <c r="O30" s="297">
        <v>74.694068069496993</v>
      </c>
      <c r="P30" s="297">
        <v>81.006527312506392</v>
      </c>
      <c r="Q30" s="297">
        <v>83.579452863549349</v>
      </c>
      <c r="R30" s="297">
        <v>83.193239832612477</v>
      </c>
      <c r="S30" s="297">
        <v>56.167676505214082</v>
      </c>
      <c r="T30" s="297">
        <v>87.490138188176061</v>
      </c>
      <c r="U30" s="297">
        <v>80.520613985487273</v>
      </c>
      <c r="V30" s="297">
        <v>70.931932343106382</v>
      </c>
      <c r="W30" s="297">
        <v>79.83282746474292</v>
      </c>
      <c r="DA30" s="122" t="s">
        <v>1469</v>
      </c>
    </row>
    <row r="31" spans="1:105" ht="12" customHeight="1" x14ac:dyDescent="0.25">
      <c r="A31" s="18" t="s">
        <v>162</v>
      </c>
      <c r="B31" s="297">
        <v>753.72937594843006</v>
      </c>
      <c r="C31" s="297">
        <v>722.00996728270889</v>
      </c>
      <c r="D31" s="297">
        <v>656.14476504832294</v>
      </c>
      <c r="E31" s="297">
        <v>643.8546164553901</v>
      </c>
      <c r="F31" s="297">
        <v>656.51532046402906</v>
      </c>
      <c r="G31" s="297">
        <v>654.43986821291526</v>
      </c>
      <c r="H31" s="297">
        <v>719.95255217772501</v>
      </c>
      <c r="I31" s="297">
        <v>641.65818958128102</v>
      </c>
      <c r="J31" s="297">
        <v>613.27769225644704</v>
      </c>
      <c r="K31" s="297">
        <v>559.5097321280731</v>
      </c>
      <c r="L31" s="297">
        <v>575.98507705453426</v>
      </c>
      <c r="M31" s="297">
        <v>601.52395274457444</v>
      </c>
      <c r="N31" s="297">
        <v>597.13280211033111</v>
      </c>
      <c r="O31" s="297">
        <v>565.55861752839166</v>
      </c>
      <c r="P31" s="297">
        <v>601.67687725957228</v>
      </c>
      <c r="Q31" s="297">
        <v>584.05054868329375</v>
      </c>
      <c r="R31" s="297">
        <v>552.97118893373897</v>
      </c>
      <c r="S31" s="297">
        <v>564.48972954598423</v>
      </c>
      <c r="T31" s="297">
        <v>573.0636177091759</v>
      </c>
      <c r="U31" s="297">
        <v>526.50150511934385</v>
      </c>
      <c r="V31" s="297">
        <v>504.90117302030848</v>
      </c>
      <c r="W31" s="297">
        <v>544.54391017846228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171.8020252543057</v>
      </c>
      <c r="F32" s="297">
        <v>218.09375670508729</v>
      </c>
      <c r="G32" s="297">
        <v>279.51803310876721</v>
      </c>
      <c r="H32" s="297">
        <v>292.00307458979552</v>
      </c>
      <c r="I32" s="297">
        <v>361.67397275479249</v>
      </c>
      <c r="J32" s="297">
        <v>346.34441518487802</v>
      </c>
      <c r="K32" s="297">
        <v>368.24466417819679</v>
      </c>
      <c r="L32" s="297">
        <v>327.82006360651337</v>
      </c>
      <c r="M32" s="297">
        <v>370.67665183553652</v>
      </c>
      <c r="N32" s="297">
        <v>380.8495529951104</v>
      </c>
      <c r="O32" s="297">
        <v>412.01272884597108</v>
      </c>
      <c r="P32" s="297">
        <v>435.83834037093618</v>
      </c>
      <c r="Q32" s="297">
        <v>422.32335364616409</v>
      </c>
      <c r="R32" s="297">
        <v>383.2181138086695</v>
      </c>
      <c r="S32" s="297">
        <v>435.93267264568129</v>
      </c>
      <c r="T32" s="297">
        <v>482.07100873893933</v>
      </c>
      <c r="U32" s="297">
        <v>467.43626735561833</v>
      </c>
      <c r="V32" s="297">
        <v>446.02531917468082</v>
      </c>
      <c r="W32" s="297">
        <v>462.14871061605879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243.7442374511815</v>
      </c>
      <c r="C33" s="263">
        <f t="shared" si="0"/>
        <v>247.61458780169082</v>
      </c>
      <c r="D33" s="263">
        <f t="shared" si="0"/>
        <v>233.78360379402989</v>
      </c>
      <c r="E33" s="263">
        <f t="shared" si="0"/>
        <v>202.93299671834924</v>
      </c>
      <c r="F33" s="263">
        <f t="shared" si="0"/>
        <v>208.8685885657595</v>
      </c>
      <c r="G33" s="263">
        <f t="shared" si="0"/>
        <v>200.75165238872887</v>
      </c>
      <c r="H33" s="263">
        <f t="shared" si="0"/>
        <v>215.6860069492194</v>
      </c>
      <c r="I33" s="263">
        <f t="shared" si="0"/>
        <v>218.7085246700637</v>
      </c>
      <c r="J33" s="263">
        <f t="shared" si="0"/>
        <v>207.0765712204194</v>
      </c>
      <c r="K33" s="263">
        <f t="shared" si="0"/>
        <v>194.06699128773164</v>
      </c>
      <c r="L33" s="263">
        <f t="shared" si="0"/>
        <v>190.15399315080242</v>
      </c>
      <c r="M33" s="263">
        <f t="shared" si="0"/>
        <v>204.90841996980109</v>
      </c>
      <c r="N33" s="263">
        <f t="shared" si="0"/>
        <v>200.36234944315342</v>
      </c>
      <c r="O33" s="263">
        <f t="shared" si="0"/>
        <v>190.38335688834812</v>
      </c>
      <c r="P33" s="263">
        <f t="shared" si="0"/>
        <v>201.30506923067523</v>
      </c>
      <c r="Q33" s="263">
        <f t="shared" si="0"/>
        <v>198.42017743566606</v>
      </c>
      <c r="R33" s="263">
        <f t="shared" si="0"/>
        <v>184.62873799105762</v>
      </c>
      <c r="S33" s="263">
        <f t="shared" si="0"/>
        <v>192.24140861685873</v>
      </c>
      <c r="T33" s="263">
        <f t="shared" si="0"/>
        <v>223.86250665950342</v>
      </c>
      <c r="U33" s="263">
        <f t="shared" si="0"/>
        <v>184.81547107885382</v>
      </c>
      <c r="V33" s="263">
        <f t="shared" si="0"/>
        <v>182.17656144669459</v>
      </c>
      <c r="W33" s="263">
        <f t="shared" si="0"/>
        <v>188.85713618286803</v>
      </c>
      <c r="DA33" s="70"/>
    </row>
    <row r="34" spans="1:105" ht="12" customHeight="1" x14ac:dyDescent="0.25">
      <c r="A34" s="60" t="s">
        <v>1473</v>
      </c>
      <c r="B34" s="264">
        <v>128.31130901336289</v>
      </c>
      <c r="C34" s="264">
        <v>138.62189400442611</v>
      </c>
      <c r="D34" s="264">
        <v>129.4878818215804</v>
      </c>
      <c r="E34" s="264">
        <v>103.12568286832889</v>
      </c>
      <c r="F34" s="264">
        <v>103.5452736217635</v>
      </c>
      <c r="G34" s="264">
        <v>103.2554356136737</v>
      </c>
      <c r="H34" s="264">
        <v>111.79267902208299</v>
      </c>
      <c r="I34" s="264">
        <v>115.25901265443041</v>
      </c>
      <c r="J34" s="264">
        <v>105.6996061185766</v>
      </c>
      <c r="K34" s="264">
        <v>98.945619570148352</v>
      </c>
      <c r="L34" s="264">
        <v>97.888356280988106</v>
      </c>
      <c r="M34" s="264">
        <v>107.53494102563489</v>
      </c>
      <c r="N34" s="264">
        <v>104.296284238684</v>
      </c>
      <c r="O34" s="264">
        <v>98.020591995188227</v>
      </c>
      <c r="P34" s="264">
        <v>103.53728385774571</v>
      </c>
      <c r="Q34" s="264">
        <v>102.76869038227611</v>
      </c>
      <c r="R34" s="264">
        <v>94.905623168321469</v>
      </c>
      <c r="S34" s="264">
        <v>99.961265612023979</v>
      </c>
      <c r="T34" s="264">
        <v>101.5023383383466</v>
      </c>
      <c r="U34" s="264">
        <v>93.867566261631396</v>
      </c>
      <c r="V34" s="264">
        <v>87.434269761689507</v>
      </c>
      <c r="W34" s="264">
        <v>95.809680333285854</v>
      </c>
      <c r="DA34" s="72" t="s">
        <v>1474</v>
      </c>
    </row>
    <row r="35" spans="1:105" ht="12" customHeight="1" x14ac:dyDescent="0.25">
      <c r="A35" s="60" t="s">
        <v>1475</v>
      </c>
      <c r="B35" s="264">
        <v>115.4329284378186</v>
      </c>
      <c r="C35" s="264">
        <v>108.99269379726471</v>
      </c>
      <c r="D35" s="264">
        <v>104.2957219724495</v>
      </c>
      <c r="E35" s="264">
        <v>99.80731385002035</v>
      </c>
      <c r="F35" s="264">
        <v>105.323314943996</v>
      </c>
      <c r="G35" s="264">
        <v>97.496216775055188</v>
      </c>
      <c r="H35" s="264">
        <v>103.8933279271364</v>
      </c>
      <c r="I35" s="264">
        <v>103.4495120156333</v>
      </c>
      <c r="J35" s="264">
        <v>101.3769651018428</v>
      </c>
      <c r="K35" s="264">
        <v>95.121371717583287</v>
      </c>
      <c r="L35" s="264">
        <v>92.265636869814315</v>
      </c>
      <c r="M35" s="264">
        <v>97.373478944166195</v>
      </c>
      <c r="N35" s="264">
        <v>96.066065204469425</v>
      </c>
      <c r="O35" s="264">
        <v>92.362764893159891</v>
      </c>
      <c r="P35" s="264">
        <v>97.767785372929524</v>
      </c>
      <c r="Q35" s="264">
        <v>95.651487053389943</v>
      </c>
      <c r="R35" s="264">
        <v>89.72311482273615</v>
      </c>
      <c r="S35" s="264">
        <v>92.280143004834741</v>
      </c>
      <c r="T35" s="264">
        <v>122.36016832115681</v>
      </c>
      <c r="U35" s="264">
        <v>90.947904817222437</v>
      </c>
      <c r="V35" s="264">
        <v>94.742291685005085</v>
      </c>
      <c r="W35" s="264">
        <v>93.047455849582192</v>
      </c>
      <c r="DA35" s="72" t="s">
        <v>1476</v>
      </c>
    </row>
    <row r="36" spans="1:105" ht="12" customHeight="1" x14ac:dyDescent="0.25">
      <c r="A36" s="64" t="s">
        <v>30</v>
      </c>
      <c r="B36" s="231">
        <v>26.953617243963439</v>
      </c>
      <c r="C36" s="231">
        <v>22.96404941445023</v>
      </c>
      <c r="D36" s="231">
        <v>20.4023590057086</v>
      </c>
      <c r="E36" s="231">
        <v>24.60256534471349</v>
      </c>
      <c r="F36" s="231">
        <v>22.559144442878608</v>
      </c>
      <c r="G36" s="231">
        <v>19.159577290877909</v>
      </c>
      <c r="H36" s="231">
        <v>21.31209397053243</v>
      </c>
      <c r="I36" s="231">
        <v>22.069919117131391</v>
      </c>
      <c r="J36" s="231">
        <v>22.83883780782234</v>
      </c>
      <c r="K36" s="231">
        <v>19.095458166529308</v>
      </c>
      <c r="L36" s="231">
        <v>18.840099127399078</v>
      </c>
      <c r="M36" s="231">
        <v>21.788638523949249</v>
      </c>
      <c r="N36" s="231">
        <v>21.11649295389315</v>
      </c>
      <c r="O36" s="231">
        <v>18.40398577197529</v>
      </c>
      <c r="P36" s="231">
        <v>20.384377750278819</v>
      </c>
      <c r="Q36" s="231">
        <v>19.18260674718988</v>
      </c>
      <c r="R36" s="231">
        <v>17.39757634532215</v>
      </c>
      <c r="S36" s="231">
        <v>18.73174360111393</v>
      </c>
      <c r="T36" s="231">
        <v>13.67418773099434</v>
      </c>
      <c r="U36" s="231">
        <v>15.85391250064397</v>
      </c>
      <c r="V36" s="231">
        <v>19.520557880085569</v>
      </c>
      <c r="W36" s="231">
        <v>16.36601075159507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1.7125068035935549</v>
      </c>
      <c r="C38" s="231">
        <v>1.9614711299814731</v>
      </c>
      <c r="D38" s="231">
        <v>1.740590991394362</v>
      </c>
      <c r="E38" s="231">
        <v>3.1572604546994372</v>
      </c>
      <c r="F38" s="231">
        <v>1.2025637428526621</v>
      </c>
      <c r="G38" s="231">
        <v>0.87859952607951985</v>
      </c>
      <c r="H38" s="231">
        <v>0.89846529578416789</v>
      </c>
      <c r="I38" s="231">
        <v>0.66469405314907581</v>
      </c>
      <c r="J38" s="231">
        <v>0.54595948038069231</v>
      </c>
      <c r="K38" s="231">
        <v>0.58140543212718654</v>
      </c>
      <c r="L38" s="231">
        <v>0.41404081854078711</v>
      </c>
      <c r="M38" s="231">
        <v>0.36221943951256441</v>
      </c>
      <c r="N38" s="231">
        <v>0.31627511752309051</v>
      </c>
      <c r="O38" s="231">
        <v>0.20793287339275601</v>
      </c>
      <c r="P38" s="231">
        <v>0.1575277424753676</v>
      </c>
      <c r="Q38" s="231">
        <v>0.15058173718499901</v>
      </c>
      <c r="R38" s="231">
        <v>0.15979134873966411</v>
      </c>
      <c r="S38" s="231">
        <v>0.1629594476780894</v>
      </c>
      <c r="T38" s="231">
        <v>0.1170378791910486</v>
      </c>
      <c r="U38" s="231">
        <v>0.1521044743561174</v>
      </c>
      <c r="V38" s="231">
        <v>0.16074671109163821</v>
      </c>
      <c r="W38" s="231">
        <v>0.12552184091659291</v>
      </c>
      <c r="DA38" s="73" t="s">
        <v>1479</v>
      </c>
    </row>
    <row r="39" spans="1:105" ht="12" customHeight="1" x14ac:dyDescent="0.25">
      <c r="A39" s="64" t="s">
        <v>160</v>
      </c>
      <c r="B39" s="231">
        <v>3.182617066780459</v>
      </c>
      <c r="C39" s="231">
        <v>2.6740864154634161</v>
      </c>
      <c r="D39" s="231">
        <v>2.3800390515027132</v>
      </c>
      <c r="E39" s="231">
        <v>2.7698751068225729</v>
      </c>
      <c r="F39" s="231">
        <v>2.4722730582820489</v>
      </c>
      <c r="G39" s="231">
        <v>3.132496972510737</v>
      </c>
      <c r="H39" s="231">
        <v>2.937338456260608</v>
      </c>
      <c r="I39" s="231">
        <v>3.911690281159458</v>
      </c>
      <c r="J39" s="231">
        <v>4.602072568127312</v>
      </c>
      <c r="K39" s="231">
        <v>4.7039933486671819</v>
      </c>
      <c r="L39" s="231">
        <v>4.4526935037014974</v>
      </c>
      <c r="M39" s="231">
        <v>3.023662426120163</v>
      </c>
      <c r="N39" s="231">
        <v>2.0910891036418948</v>
      </c>
      <c r="O39" s="231">
        <v>1.6329784103761911</v>
      </c>
      <c r="P39" s="231">
        <v>1.2376440965556621</v>
      </c>
      <c r="Q39" s="231">
        <v>1.146523169008858</v>
      </c>
      <c r="R39" s="231">
        <v>1.1639491250019109</v>
      </c>
      <c r="S39" s="231">
        <v>1.143155705519582</v>
      </c>
      <c r="T39" s="231">
        <v>0.86585296776826648</v>
      </c>
      <c r="U39" s="231">
        <v>0.99492050905873874</v>
      </c>
      <c r="V39" s="231">
        <v>0.91823356963329905</v>
      </c>
      <c r="W39" s="231">
        <v>1.1226166231485051</v>
      </c>
      <c r="DA39" s="73" t="s">
        <v>1480</v>
      </c>
    </row>
    <row r="40" spans="1:105" ht="12" customHeight="1" x14ac:dyDescent="0.25">
      <c r="A40" s="64" t="s">
        <v>70</v>
      </c>
      <c r="B40" s="231">
        <v>6.5888175491734344</v>
      </c>
      <c r="C40" s="231">
        <v>7.0613348086309013</v>
      </c>
      <c r="D40" s="231">
        <v>10.65894756696637</v>
      </c>
      <c r="E40" s="231">
        <v>4.8610137796465818</v>
      </c>
      <c r="F40" s="231">
        <v>4.3875372343890042</v>
      </c>
      <c r="G40" s="231">
        <v>4.0419118560407696</v>
      </c>
      <c r="H40" s="231">
        <v>5.2513487436681521</v>
      </c>
      <c r="I40" s="231">
        <v>4.471355398996895</v>
      </c>
      <c r="J40" s="231">
        <v>3.9482359526342061</v>
      </c>
      <c r="K40" s="231">
        <v>3.3267187471240769</v>
      </c>
      <c r="L40" s="231">
        <v>2.5807832366320418</v>
      </c>
      <c r="M40" s="231">
        <v>2.3881502186942249</v>
      </c>
      <c r="N40" s="231">
        <v>1.3168305870159609</v>
      </c>
      <c r="O40" s="231">
        <v>0.92432782635528044</v>
      </c>
      <c r="P40" s="231">
        <v>0.92602049265045683</v>
      </c>
      <c r="Q40" s="231">
        <v>1.149284336579943</v>
      </c>
      <c r="R40" s="231">
        <v>1.159866171530753</v>
      </c>
      <c r="S40" s="231">
        <v>0.9412026051981629</v>
      </c>
      <c r="T40" s="231">
        <v>0.66766946592148779</v>
      </c>
      <c r="U40" s="231">
        <v>0.68856036566179124</v>
      </c>
      <c r="V40" s="231">
        <v>3.3816965978783671</v>
      </c>
      <c r="W40" s="231">
        <v>0.44674130632214482</v>
      </c>
      <c r="DA40" s="73" t="s">
        <v>1481</v>
      </c>
    </row>
    <row r="41" spans="1:105" ht="12" customHeight="1" x14ac:dyDescent="0.25">
      <c r="A41" s="64" t="s">
        <v>34</v>
      </c>
      <c r="B41" s="231">
        <v>3.957688452451857</v>
      </c>
      <c r="C41" s="231">
        <v>3.6402667502097912</v>
      </c>
      <c r="D41" s="231">
        <v>4.0387485704796546</v>
      </c>
      <c r="E41" s="231">
        <v>4.8706609643976746</v>
      </c>
      <c r="F41" s="231">
        <v>5.7898760583588977</v>
      </c>
      <c r="G41" s="231">
        <v>6.4294161340145441</v>
      </c>
      <c r="H41" s="231">
        <v>5.3495647303472094</v>
      </c>
      <c r="I41" s="231">
        <v>5.6968811853352719</v>
      </c>
      <c r="J41" s="231">
        <v>5.0100441658892887</v>
      </c>
      <c r="K41" s="231">
        <v>4.2795411528627989</v>
      </c>
      <c r="L41" s="231">
        <v>3.545042710753401</v>
      </c>
      <c r="M41" s="231">
        <v>3.5433625360635341</v>
      </c>
      <c r="N41" s="231">
        <v>4.0538274705999866</v>
      </c>
      <c r="O41" s="231">
        <v>4.3804011759523167</v>
      </c>
      <c r="P41" s="231">
        <v>4.7763375269390016</v>
      </c>
      <c r="Q41" s="231">
        <v>4.8879562252750226</v>
      </c>
      <c r="R41" s="231">
        <v>4.8357649134065008</v>
      </c>
      <c r="S41" s="231">
        <v>3.2984841580956301</v>
      </c>
      <c r="T41" s="231">
        <v>3.9930142495137502</v>
      </c>
      <c r="U41" s="231">
        <v>4.6767740085585654</v>
      </c>
      <c r="V41" s="231">
        <v>4.1156358429805362</v>
      </c>
      <c r="W41" s="231">
        <v>4.5990643520952306</v>
      </c>
      <c r="DA41" s="73" t="s">
        <v>1482</v>
      </c>
    </row>
    <row r="42" spans="1:105" ht="12" customHeight="1" x14ac:dyDescent="0.25">
      <c r="A42" s="64" t="s">
        <v>162</v>
      </c>
      <c r="B42" s="231">
        <v>39.061221447151652</v>
      </c>
      <c r="C42" s="231">
        <v>37.017700951492458</v>
      </c>
      <c r="D42" s="231">
        <v>33.888981188568593</v>
      </c>
      <c r="E42" s="231">
        <v>37.318550854602847</v>
      </c>
      <c r="F42" s="231">
        <v>36.450629215244149</v>
      </c>
      <c r="G42" s="231">
        <v>38.687464433787163</v>
      </c>
      <c r="H42" s="231">
        <v>42.862944193280264</v>
      </c>
      <c r="I42" s="231">
        <v>38.491801670831421</v>
      </c>
      <c r="J42" s="231">
        <v>36.630413205837669</v>
      </c>
      <c r="K42" s="231">
        <v>33.116916855349551</v>
      </c>
      <c r="L42" s="231">
        <v>33.793161950743219</v>
      </c>
      <c r="M42" s="231">
        <v>35.508155877444217</v>
      </c>
      <c r="N42" s="231">
        <v>35.032835418446552</v>
      </c>
      <c r="O42" s="231">
        <v>33.166939454768077</v>
      </c>
      <c r="P42" s="231">
        <v>35.476299790753863</v>
      </c>
      <c r="Q42" s="231">
        <v>34.156882074503741</v>
      </c>
      <c r="R42" s="231">
        <v>32.142499546245659</v>
      </c>
      <c r="S42" s="231">
        <v>33.150034791670038</v>
      </c>
      <c r="T42" s="231">
        <v>26.154389955002809</v>
      </c>
      <c r="U42" s="231">
        <v>30.580101575640139</v>
      </c>
      <c r="V42" s="231">
        <v>29.295541460703639</v>
      </c>
      <c r="W42" s="231">
        <v>31.37045955886186</v>
      </c>
      <c r="DA42" s="73" t="s">
        <v>1483</v>
      </c>
    </row>
    <row r="43" spans="1:105" ht="12" customHeight="1" x14ac:dyDescent="0.25">
      <c r="A43" s="64" t="s">
        <v>36</v>
      </c>
      <c r="B43" s="231">
        <v>19.022895283384209</v>
      </c>
      <c r="C43" s="231">
        <v>17.718303789961471</v>
      </c>
      <c r="D43" s="231">
        <v>16.193934493257281</v>
      </c>
      <c r="E43" s="231">
        <v>0.3271697774585981</v>
      </c>
      <c r="F43" s="231">
        <v>0.32129173578350462</v>
      </c>
      <c r="G43" s="231">
        <v>0.32647883141701772</v>
      </c>
      <c r="H43" s="231">
        <v>0</v>
      </c>
      <c r="I43" s="231">
        <v>0</v>
      </c>
      <c r="J43" s="231">
        <v>0</v>
      </c>
      <c r="K43" s="231">
        <v>0</v>
      </c>
      <c r="L43" s="231">
        <v>1.408810603283267</v>
      </c>
      <c r="M43" s="231">
        <v>0.62218671375161472</v>
      </c>
      <c r="N43" s="231">
        <v>0.64292800294971308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9.95784211608707</v>
      </c>
      <c r="F44" s="231">
        <v>12.108863893987939</v>
      </c>
      <c r="G44" s="231">
        <v>16.52381599859897</v>
      </c>
      <c r="H44" s="231">
        <v>17.384633824200911</v>
      </c>
      <c r="I44" s="231">
        <v>21.696104023644939</v>
      </c>
      <c r="J44" s="231">
        <v>20.686777295090671</v>
      </c>
      <c r="K44" s="231">
        <v>21.79609616374638</v>
      </c>
      <c r="L44" s="231">
        <v>19.233269995133881</v>
      </c>
      <c r="M44" s="231">
        <v>21.88116412231112</v>
      </c>
      <c r="N44" s="231">
        <v>22.343839866297309</v>
      </c>
      <c r="O44" s="231">
        <v>24.16230751101957</v>
      </c>
      <c r="P44" s="231">
        <v>25.69806520358178</v>
      </c>
      <c r="Q44" s="231">
        <v>24.69863100089848</v>
      </c>
      <c r="R44" s="231">
        <v>22.275279970660939</v>
      </c>
      <c r="S44" s="231">
        <v>25.600436126008962</v>
      </c>
      <c r="T44" s="231">
        <v>22.001524366459371</v>
      </c>
      <c r="U44" s="231">
        <v>27.149492255739641</v>
      </c>
      <c r="V44" s="231">
        <v>25.879427358509759</v>
      </c>
      <c r="W44" s="231">
        <v>26.623780315181339</v>
      </c>
      <c r="DA44" s="73" t="s">
        <v>1485</v>
      </c>
    </row>
    <row r="45" spans="1:105" ht="12" customHeight="1" x14ac:dyDescent="0.25">
      <c r="A45" s="146" t="s">
        <v>79</v>
      </c>
      <c r="B45" s="327">
        <v>14.95356459132006</v>
      </c>
      <c r="C45" s="327">
        <v>15.95548053707496</v>
      </c>
      <c r="D45" s="327">
        <v>14.99212110457194</v>
      </c>
      <c r="E45" s="327">
        <v>11.942375451592079</v>
      </c>
      <c r="F45" s="327">
        <v>20.031135562219202</v>
      </c>
      <c r="G45" s="327">
        <v>8.3164557317285492</v>
      </c>
      <c r="H45" s="327">
        <v>7.8969387130626236</v>
      </c>
      <c r="I45" s="327">
        <v>6.4470662853848602</v>
      </c>
      <c r="J45" s="327">
        <v>7.1146246260606674</v>
      </c>
      <c r="K45" s="327">
        <v>8.2212418511768171</v>
      </c>
      <c r="L45" s="327">
        <v>7.9977349236271502</v>
      </c>
      <c r="M45" s="327">
        <v>8.2559390863195006</v>
      </c>
      <c r="N45" s="327">
        <v>9.1519466841017572</v>
      </c>
      <c r="O45" s="327">
        <v>9.4838918693203986</v>
      </c>
      <c r="P45" s="327">
        <v>9.1115127696945919</v>
      </c>
      <c r="Q45" s="327">
        <v>10.27902176274903</v>
      </c>
      <c r="R45" s="327">
        <v>10.588387401828591</v>
      </c>
      <c r="S45" s="327">
        <v>9.2521265695503487</v>
      </c>
      <c r="T45" s="327">
        <v>54.886491706305698</v>
      </c>
      <c r="U45" s="327">
        <v>10.85203912756347</v>
      </c>
      <c r="V45" s="327">
        <v>11.470452264122279</v>
      </c>
      <c r="W45" s="327">
        <v>12.393261101461441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3034.7626815460721</v>
      </c>
      <c r="C48" s="225">
        <v>2591.8961803637249</v>
      </c>
      <c r="D48" s="225">
        <v>2778.790916879399</v>
      </c>
      <c r="E48" s="225">
        <v>2890.119194230313</v>
      </c>
      <c r="F48" s="225">
        <v>3046.3032992803151</v>
      </c>
      <c r="G48" s="225">
        <v>2881.7972927531559</v>
      </c>
      <c r="H48" s="225">
        <v>2799.5778433893979</v>
      </c>
      <c r="I48" s="225">
        <v>3264.058951493002</v>
      </c>
      <c r="J48" s="225">
        <v>3004.7254168828131</v>
      </c>
      <c r="K48" s="225">
        <v>2656.3777758816418</v>
      </c>
      <c r="L48" s="225">
        <v>2842.0729532845339</v>
      </c>
      <c r="M48" s="225">
        <v>2960.4007584816982</v>
      </c>
      <c r="N48" s="225">
        <v>2807.89012872282</v>
      </c>
      <c r="O48" s="225">
        <v>2923.8036811670531</v>
      </c>
      <c r="P48" s="225">
        <v>2794.7694061666612</v>
      </c>
      <c r="Q48" s="225">
        <v>2883.0362550080681</v>
      </c>
      <c r="R48" s="225">
        <v>3022.61463329362</v>
      </c>
      <c r="S48" s="225">
        <v>3103.062044209265</v>
      </c>
      <c r="T48" s="225">
        <v>3128.2602936738231</v>
      </c>
      <c r="U48" s="225">
        <v>3228.8618678671469</v>
      </c>
      <c r="V48" s="225">
        <v>3619.8231683585409</v>
      </c>
      <c r="W48" s="225">
        <v>3354.610748371204</v>
      </c>
      <c r="DA48" s="89" t="s">
        <v>1487</v>
      </c>
    </row>
    <row r="49" spans="1:105" ht="12" customHeight="1" x14ac:dyDescent="0.25">
      <c r="A49" s="55" t="s">
        <v>92</v>
      </c>
      <c r="B49" s="261">
        <v>21.83678730625628</v>
      </c>
      <c r="C49" s="261">
        <v>18.650119152534931</v>
      </c>
      <c r="D49" s="261">
        <v>19.994929616551971</v>
      </c>
      <c r="E49" s="261">
        <v>20.79599782806843</v>
      </c>
      <c r="F49" s="261">
        <v>21.9198284008292</v>
      </c>
      <c r="G49" s="261">
        <v>20.736117167994049</v>
      </c>
      <c r="H49" s="261">
        <v>20.144502990347981</v>
      </c>
      <c r="I49" s="261">
        <v>23.48670013383796</v>
      </c>
      <c r="J49" s="261">
        <v>21.620652659648549</v>
      </c>
      <c r="K49" s="261">
        <v>19.114099711889509</v>
      </c>
      <c r="L49" s="261">
        <v>20.450278688058539</v>
      </c>
      <c r="M49" s="261">
        <v>21.301712353768181</v>
      </c>
      <c r="N49" s="261">
        <v>20.204314456977421</v>
      </c>
      <c r="O49" s="261">
        <v>21.038376245738782</v>
      </c>
      <c r="P49" s="261">
        <v>20.109903638791781</v>
      </c>
      <c r="Q49" s="261">
        <v>20.745032183130579</v>
      </c>
      <c r="R49" s="261">
        <v>21.749375414879101</v>
      </c>
      <c r="S49" s="261">
        <v>22.328238800865169</v>
      </c>
      <c r="T49" s="261">
        <v>22.509554070554209</v>
      </c>
      <c r="U49" s="261">
        <v>23.233437750715549</v>
      </c>
      <c r="V49" s="261">
        <v>26.046619425751349</v>
      </c>
      <c r="W49" s="261">
        <v>24.1382701365442</v>
      </c>
      <c r="DA49" s="67" t="s">
        <v>1488</v>
      </c>
    </row>
    <row r="50" spans="1:105" ht="12" customHeight="1" x14ac:dyDescent="0.25">
      <c r="A50" s="202" t="s">
        <v>93</v>
      </c>
      <c r="B50" s="226">
        <v>24.449384276239702</v>
      </c>
      <c r="C50" s="226">
        <v>20.881456762064271</v>
      </c>
      <c r="D50" s="226">
        <v>22.387163043502522</v>
      </c>
      <c r="E50" s="226">
        <v>23.284072660295571</v>
      </c>
      <c r="F50" s="226">
        <v>24.542360573689439</v>
      </c>
      <c r="G50" s="226">
        <v>23.217027758115581</v>
      </c>
      <c r="H50" s="226">
        <v>22.554631675318369</v>
      </c>
      <c r="I50" s="226">
        <v>26.296695979105639</v>
      </c>
      <c r="J50" s="226">
        <v>24.2073908476181</v>
      </c>
      <c r="K50" s="226">
        <v>21.40094888484164</v>
      </c>
      <c r="L50" s="226">
        <v>22.896990989937819</v>
      </c>
      <c r="M50" s="226">
        <v>23.850291884740152</v>
      </c>
      <c r="N50" s="226">
        <v>22.621599105611072</v>
      </c>
      <c r="O50" s="226">
        <v>23.555449717313099</v>
      </c>
      <c r="P50" s="226">
        <v>22.51589278804331</v>
      </c>
      <c r="Q50" s="226">
        <v>23.22700938351884</v>
      </c>
      <c r="R50" s="226">
        <v>24.351514251101829</v>
      </c>
      <c r="S50" s="226">
        <v>24.99963401198643</v>
      </c>
      <c r="T50" s="226">
        <v>25.20264220369544</v>
      </c>
      <c r="U50" s="226">
        <v>26.01313277721</v>
      </c>
      <c r="V50" s="226">
        <v>29.16288914233796</v>
      </c>
      <c r="W50" s="226">
        <v>27.02622112195812</v>
      </c>
      <c r="DA50" s="174" t="s">
        <v>1489</v>
      </c>
    </row>
    <row r="51" spans="1:105" ht="12" customHeight="1" x14ac:dyDescent="0.25">
      <c r="A51" s="202" t="s">
        <v>94</v>
      </c>
      <c r="B51" s="226">
        <v>35.830394923501842</v>
      </c>
      <c r="C51" s="226">
        <v>34.437832639358263</v>
      </c>
      <c r="D51" s="226">
        <v>36.019070484655273</v>
      </c>
      <c r="E51" s="226">
        <v>29.569428012315921</v>
      </c>
      <c r="F51" s="226">
        <v>30.934698844010111</v>
      </c>
      <c r="G51" s="226">
        <v>29.750245451922321</v>
      </c>
      <c r="H51" s="226">
        <v>29.106929614549429</v>
      </c>
      <c r="I51" s="226">
        <v>34.812910995718127</v>
      </c>
      <c r="J51" s="226">
        <v>30.382554195343481</v>
      </c>
      <c r="K51" s="226">
        <v>27.026970203624678</v>
      </c>
      <c r="L51" s="226">
        <v>29.581921372079758</v>
      </c>
      <c r="M51" s="226">
        <v>31.7330744271996</v>
      </c>
      <c r="N51" s="226">
        <v>29.829826311447061</v>
      </c>
      <c r="O51" s="226">
        <v>30.53833575508844</v>
      </c>
      <c r="P51" s="226">
        <v>29.00945386170277</v>
      </c>
      <c r="Q51" s="226">
        <v>30.488234932715869</v>
      </c>
      <c r="R51" s="226">
        <v>31.69865883880729</v>
      </c>
      <c r="S51" s="226">
        <v>32.94605397665287</v>
      </c>
      <c r="T51" s="226">
        <v>32.219468825991171</v>
      </c>
      <c r="U51" s="226">
        <v>33.265825236293693</v>
      </c>
      <c r="V51" s="226">
        <v>33.84175042224804</v>
      </c>
      <c r="W51" s="226">
        <v>34.689082021264667</v>
      </c>
      <c r="DA51" s="174" t="s">
        <v>1490</v>
      </c>
    </row>
    <row r="52" spans="1:105" ht="12" customHeight="1" x14ac:dyDescent="0.25">
      <c r="A52" s="202" t="s">
        <v>95</v>
      </c>
      <c r="B52" s="226">
        <v>17.98290690453242</v>
      </c>
      <c r="C52" s="226">
        <v>15.358640068009681</v>
      </c>
      <c r="D52" s="226">
        <v>16.466110733886008</v>
      </c>
      <c r="E52" s="226">
        <v>17.12580187204869</v>
      </c>
      <c r="F52" s="226">
        <v>18.05129243451043</v>
      </c>
      <c r="G52" s="226">
        <v>17.076489291383911</v>
      </c>
      <c r="H52" s="226">
        <v>16.589286548104791</v>
      </c>
      <c r="I52" s="226">
        <v>19.341633733844638</v>
      </c>
      <c r="J52" s="226">
        <v>17.804916929437631</v>
      </c>
      <c r="K52" s="226">
        <v>15.74073469975964</v>
      </c>
      <c r="L52" s="226">
        <v>16.841097211847529</v>
      </c>
      <c r="M52" s="226">
        <v>17.54226502243726</v>
      </c>
      <c r="N52" s="226">
        <v>16.638542146977269</v>
      </c>
      <c r="O52" s="226">
        <v>17.325403968250129</v>
      </c>
      <c r="P52" s="226">
        <v>16.560793486865229</v>
      </c>
      <c r="Q52" s="226">
        <v>17.083830933952679</v>
      </c>
      <c r="R52" s="226">
        <v>17.910921960825309</v>
      </c>
      <c r="S52" s="226">
        <v>18.38762424466573</v>
      </c>
      <c r="T52" s="226">
        <v>18.536939964485651</v>
      </c>
      <c r="U52" s="226">
        <v>19.133068536307309</v>
      </c>
      <c r="V52" s="226">
        <v>21.449763911785521</v>
      </c>
      <c r="W52" s="226">
        <v>19.87821095723022</v>
      </c>
      <c r="DA52" s="174" t="s">
        <v>1491</v>
      </c>
    </row>
    <row r="53" spans="1:105" ht="12" customHeight="1" x14ac:dyDescent="0.25">
      <c r="A53" s="56" t="s">
        <v>96</v>
      </c>
      <c r="B53" s="262">
        <v>25.637032048103809</v>
      </c>
      <c r="C53" s="262">
        <v>22.87982887851183</v>
      </c>
      <c r="D53" s="262">
        <v>24.369139504828009</v>
      </c>
      <c r="E53" s="262">
        <v>23.46087967793293</v>
      </c>
      <c r="F53" s="262">
        <v>24.575574074094259</v>
      </c>
      <c r="G53" s="262">
        <v>23.2270459630627</v>
      </c>
      <c r="H53" s="262">
        <v>22.6497826171253</v>
      </c>
      <c r="I53" s="262">
        <v>26.455370473870911</v>
      </c>
      <c r="J53" s="262">
        <v>24.10229653887982</v>
      </c>
      <c r="K53" s="262">
        <v>21.263848035557839</v>
      </c>
      <c r="L53" s="262">
        <v>22.894426601774391</v>
      </c>
      <c r="M53" s="262">
        <v>24.009428107134969</v>
      </c>
      <c r="N53" s="262">
        <v>22.678953962699978</v>
      </c>
      <c r="O53" s="262">
        <v>23.40987892804019</v>
      </c>
      <c r="P53" s="262">
        <v>22.362353343704029</v>
      </c>
      <c r="Q53" s="262">
        <v>23.161070668663911</v>
      </c>
      <c r="R53" s="262">
        <v>24.22186724892174</v>
      </c>
      <c r="S53" s="262">
        <v>24.944168966266961</v>
      </c>
      <c r="T53" s="262">
        <v>25.068864112954081</v>
      </c>
      <c r="U53" s="262">
        <v>25.992008443571951</v>
      </c>
      <c r="V53" s="262">
        <v>28.74617039209874</v>
      </c>
      <c r="W53" s="262">
        <v>27.088985373844849</v>
      </c>
      <c r="DA53" s="68" t="s">
        <v>1492</v>
      </c>
    </row>
    <row r="54" spans="1:105" ht="12" customHeight="1" x14ac:dyDescent="0.25">
      <c r="A54" s="37" t="s">
        <v>160</v>
      </c>
      <c r="B54" s="228">
        <v>1.1923057778122159</v>
      </c>
      <c r="C54" s="228">
        <v>0.79528512550599395</v>
      </c>
      <c r="D54" s="228">
        <v>0.83501446277898184</v>
      </c>
      <c r="E54" s="228">
        <v>1.1396551956931891</v>
      </c>
      <c r="F54" s="228">
        <v>1.1058559636082259</v>
      </c>
      <c r="G54" s="228">
        <v>1.2268973763358739</v>
      </c>
      <c r="H54" s="228">
        <v>1.02289788175951</v>
      </c>
      <c r="I54" s="228">
        <v>1.6241005384089851</v>
      </c>
      <c r="J54" s="228">
        <v>1.896329781788167</v>
      </c>
      <c r="K54" s="228">
        <v>1.853493328897436</v>
      </c>
      <c r="L54" s="228">
        <v>1.8483753618926351</v>
      </c>
      <c r="M54" s="228">
        <v>1.2470721376239939</v>
      </c>
      <c r="N54" s="228">
        <v>0.85265932351947782</v>
      </c>
      <c r="O54" s="228">
        <v>0.73968585281838972</v>
      </c>
      <c r="P54" s="228">
        <v>0.51079870702333163</v>
      </c>
      <c r="Q54" s="228">
        <v>0.49854144025687719</v>
      </c>
      <c r="R54" s="228">
        <v>0.56658005549063395</v>
      </c>
      <c r="S54" s="228">
        <v>0.54645242274629546</v>
      </c>
      <c r="T54" s="228">
        <v>0.5213142969094624</v>
      </c>
      <c r="U54" s="228">
        <v>0.53218661465975348</v>
      </c>
      <c r="V54" s="228">
        <v>0.61108541662124161</v>
      </c>
      <c r="W54" s="228">
        <v>0.60874195677608656</v>
      </c>
      <c r="DA54" s="69" t="s">
        <v>1493</v>
      </c>
    </row>
    <row r="55" spans="1:105" ht="12" customHeight="1" x14ac:dyDescent="0.25">
      <c r="A55" s="37" t="s">
        <v>162</v>
      </c>
      <c r="B55" s="228">
        <v>14.633529275626801</v>
      </c>
      <c r="C55" s="228">
        <v>11.009227965450471</v>
      </c>
      <c r="D55" s="228">
        <v>11.889632400541039</v>
      </c>
      <c r="E55" s="228">
        <v>15.354584137180369</v>
      </c>
      <c r="F55" s="228">
        <v>16.304487710172381</v>
      </c>
      <c r="G55" s="228">
        <v>15.15262393784746</v>
      </c>
      <c r="H55" s="228">
        <v>14.926579103553079</v>
      </c>
      <c r="I55" s="228">
        <v>15.98146870651512</v>
      </c>
      <c r="J55" s="228">
        <v>15.09392615025684</v>
      </c>
      <c r="K55" s="228">
        <v>13.04890970614005</v>
      </c>
      <c r="L55" s="228">
        <v>14.02801425660148</v>
      </c>
      <c r="M55" s="228">
        <v>14.64489933487388</v>
      </c>
      <c r="N55" s="228">
        <v>14.28493587233446</v>
      </c>
      <c r="O55" s="228">
        <v>15.0235396500584</v>
      </c>
      <c r="P55" s="228">
        <v>14.641727871138579</v>
      </c>
      <c r="Q55" s="228">
        <v>14.852400408818809</v>
      </c>
      <c r="R55" s="228">
        <v>15.64612987400943</v>
      </c>
      <c r="S55" s="228">
        <v>15.84641246906831</v>
      </c>
      <c r="T55" s="228">
        <v>15.7470816848171</v>
      </c>
      <c r="U55" s="228">
        <v>16.35740803945022</v>
      </c>
      <c r="V55" s="228">
        <v>19.496213981599709</v>
      </c>
      <c r="W55" s="228">
        <v>17.010718123225661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0.72045680512330645</v>
      </c>
      <c r="U57" s="228">
        <v>0.78032294695727467</v>
      </c>
      <c r="V57" s="228">
        <v>0.85843771428814042</v>
      </c>
      <c r="W57" s="228">
        <v>0.86750418003492979</v>
      </c>
      <c r="DA57" s="69" t="s">
        <v>1496</v>
      </c>
    </row>
    <row r="58" spans="1:105" ht="12" customHeight="1" x14ac:dyDescent="0.25">
      <c r="A58" s="37" t="s">
        <v>38</v>
      </c>
      <c r="B58" s="228">
        <v>9.8111969946647886</v>
      </c>
      <c r="C58" s="228">
        <v>11.075315787555359</v>
      </c>
      <c r="D58" s="228">
        <v>11.644492641507981</v>
      </c>
      <c r="E58" s="228">
        <v>6.9666403450593712</v>
      </c>
      <c r="F58" s="228">
        <v>7.1652304003136473</v>
      </c>
      <c r="G58" s="228">
        <v>6.8475246488793688</v>
      </c>
      <c r="H58" s="228">
        <v>6.7003056318127054</v>
      </c>
      <c r="I58" s="228">
        <v>8.8498012289468058</v>
      </c>
      <c r="J58" s="228">
        <v>7.1120406068348139</v>
      </c>
      <c r="K58" s="228">
        <v>6.361445000520356</v>
      </c>
      <c r="L58" s="228">
        <v>7.0180369832802709</v>
      </c>
      <c r="M58" s="228">
        <v>8.1174566346370938</v>
      </c>
      <c r="N58" s="228">
        <v>7.5413587668460416</v>
      </c>
      <c r="O58" s="228">
        <v>7.6466534251634011</v>
      </c>
      <c r="P58" s="228">
        <v>7.2098267655421084</v>
      </c>
      <c r="Q58" s="228">
        <v>7.8101288195882264</v>
      </c>
      <c r="R58" s="228">
        <v>8.0091573194216767</v>
      </c>
      <c r="S58" s="228">
        <v>8.5513040744523483</v>
      </c>
      <c r="T58" s="228">
        <v>8.0800113261042146</v>
      </c>
      <c r="U58" s="228">
        <v>8.3220908425047124</v>
      </c>
      <c r="V58" s="228">
        <v>7.7804332795896523</v>
      </c>
      <c r="W58" s="228">
        <v>8.6020211138081741</v>
      </c>
      <c r="DA58" s="69" t="s">
        <v>1497</v>
      </c>
    </row>
    <row r="59" spans="1:105" ht="12" customHeight="1" x14ac:dyDescent="0.25">
      <c r="A59" s="57" t="s">
        <v>1498</v>
      </c>
      <c r="B59" s="263">
        <v>152.79407687815569</v>
      </c>
      <c r="C59" s="263">
        <v>146.8556754411822</v>
      </c>
      <c r="D59" s="263">
        <v>153.5986593634299</v>
      </c>
      <c r="E59" s="263">
        <v>126.09499467150511</v>
      </c>
      <c r="F59" s="263">
        <v>131.9170152454553</v>
      </c>
      <c r="G59" s="263">
        <v>126.8660672155594</v>
      </c>
      <c r="H59" s="263">
        <v>124.12273017664729</v>
      </c>
      <c r="I59" s="263">
        <v>148.45514849581471</v>
      </c>
      <c r="J59" s="263">
        <v>129.5624659284201</v>
      </c>
      <c r="K59" s="263">
        <v>115.2530127533592</v>
      </c>
      <c r="L59" s="263">
        <v>126.148270985548</v>
      </c>
      <c r="M59" s="263">
        <v>135.3215844804844</v>
      </c>
      <c r="N59" s="263">
        <v>127.205429480313</v>
      </c>
      <c r="O59" s="263">
        <v>130.22677620651481</v>
      </c>
      <c r="P59" s="263">
        <v>123.7070574578285</v>
      </c>
      <c r="Q59" s="263">
        <v>130.01312774069129</v>
      </c>
      <c r="R59" s="263">
        <v>135.17482366275269</v>
      </c>
      <c r="S59" s="263">
        <v>140.49417861254699</v>
      </c>
      <c r="T59" s="263">
        <v>137.39575037568969</v>
      </c>
      <c r="U59" s="263">
        <v>141.85780171894311</v>
      </c>
      <c r="V59" s="263">
        <v>144.3137600561775</v>
      </c>
      <c r="W59" s="263">
        <v>147.927095877841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459.45962307277512</v>
      </c>
      <c r="C60" s="263">
        <f t="shared" si="1"/>
        <v>382.75687774056024</v>
      </c>
      <c r="D60" s="263">
        <f t="shared" si="1"/>
        <v>412.0746736838048</v>
      </c>
      <c r="E60" s="263">
        <f t="shared" si="1"/>
        <v>437.68201314449971</v>
      </c>
      <c r="F60" s="263">
        <f t="shared" si="1"/>
        <v>462.7228499240934</v>
      </c>
      <c r="G60" s="263">
        <f t="shared" si="1"/>
        <v>430.3380669581631</v>
      </c>
      <c r="H60" s="263">
        <f t="shared" si="1"/>
        <v>418.27518949318886</v>
      </c>
      <c r="I60" s="263">
        <f t="shared" si="1"/>
        <v>482.20419894027464</v>
      </c>
      <c r="J60" s="263">
        <f t="shared" si="1"/>
        <v>448.8526917884513</v>
      </c>
      <c r="K60" s="263">
        <f t="shared" si="1"/>
        <v>395.56004932140581</v>
      </c>
      <c r="L60" s="263">
        <f t="shared" si="1"/>
        <v>423.17738251002254</v>
      </c>
      <c r="M60" s="263">
        <f t="shared" si="1"/>
        <v>437.79896259980143</v>
      </c>
      <c r="N60" s="263">
        <f t="shared" si="1"/>
        <v>415.37200445274692</v>
      </c>
      <c r="O60" s="263">
        <f t="shared" si="1"/>
        <v>431.3007062009533</v>
      </c>
      <c r="P60" s="263">
        <f t="shared" si="1"/>
        <v>412.69695197202248</v>
      </c>
      <c r="Q60" s="263">
        <f t="shared" si="1"/>
        <v>424.69645842392151</v>
      </c>
      <c r="R60" s="263">
        <f t="shared" si="1"/>
        <v>446.12573981221055</v>
      </c>
      <c r="S60" s="263">
        <f t="shared" si="1"/>
        <v>456.16616099493427</v>
      </c>
      <c r="T60" s="263">
        <f t="shared" si="1"/>
        <v>477.92148749222054</v>
      </c>
      <c r="U60" s="263">
        <f t="shared" si="1"/>
        <v>474.22495873107192</v>
      </c>
      <c r="V60" s="263">
        <f t="shared" si="1"/>
        <v>543.62718220124339</v>
      </c>
      <c r="W60" s="263">
        <f t="shared" si="1"/>
        <v>493.91270178485684</v>
      </c>
      <c r="DA60" s="70"/>
    </row>
    <row r="61" spans="1:105" ht="12" customHeight="1" x14ac:dyDescent="0.25">
      <c r="A61" s="60" t="s">
        <v>1501</v>
      </c>
      <c r="B61" s="264">
        <v>372.44845950214813</v>
      </c>
      <c r="C61" s="264">
        <v>309.66653932359111</v>
      </c>
      <c r="D61" s="264">
        <v>333.76264533115398</v>
      </c>
      <c r="E61" s="264">
        <v>360.4322676581337</v>
      </c>
      <c r="F61" s="264">
        <v>377.78549438020218</v>
      </c>
      <c r="G61" s="264">
        <v>354.51104545152629</v>
      </c>
      <c r="H61" s="264">
        <v>345.2572970913385</v>
      </c>
      <c r="I61" s="264">
        <v>397.86052886863899</v>
      </c>
      <c r="J61" s="264">
        <v>370.19362284891918</v>
      </c>
      <c r="K61" s="264">
        <v>325.42461374199092</v>
      </c>
      <c r="L61" s="264">
        <v>347.91223281804338</v>
      </c>
      <c r="M61" s="264">
        <v>360.23466942258062</v>
      </c>
      <c r="N61" s="264">
        <v>341.20504164499749</v>
      </c>
      <c r="O61" s="264">
        <v>353.62529282979972</v>
      </c>
      <c r="P61" s="264">
        <v>338.75393503144068</v>
      </c>
      <c r="Q61" s="264">
        <v>348.09768950031651</v>
      </c>
      <c r="R61" s="264">
        <v>365.23256357381268</v>
      </c>
      <c r="S61" s="264">
        <v>374.06703724877963</v>
      </c>
      <c r="T61" s="264">
        <v>373.07811119157952</v>
      </c>
      <c r="U61" s="264">
        <v>387.22199524087051</v>
      </c>
      <c r="V61" s="264">
        <v>444.64121748882383</v>
      </c>
      <c r="W61" s="264">
        <v>402.97446643357688</v>
      </c>
      <c r="DA61" s="72" t="s">
        <v>1502</v>
      </c>
    </row>
    <row r="62" spans="1:105" ht="12" customHeight="1" x14ac:dyDescent="0.25">
      <c r="A62" s="59" t="s">
        <v>30</v>
      </c>
      <c r="B62" s="232">
        <v>129.53537083022479</v>
      </c>
      <c r="C62" s="232">
        <v>99.209435909738858</v>
      </c>
      <c r="D62" s="232">
        <v>98.587734595485273</v>
      </c>
      <c r="E62" s="232">
        <v>121.9591251745624</v>
      </c>
      <c r="F62" s="232">
        <v>127.06492678710801</v>
      </c>
      <c r="G62" s="232">
        <v>103.069447862717</v>
      </c>
      <c r="H62" s="232">
        <v>100.4359259992442</v>
      </c>
      <c r="I62" s="232">
        <v>126.14305047439839</v>
      </c>
      <c r="J62" s="232">
        <v>123.3096785559425</v>
      </c>
      <c r="K62" s="232">
        <v>102.1649641052345</v>
      </c>
      <c r="L62" s="232">
        <v>109.09813592010011</v>
      </c>
      <c r="M62" s="232">
        <v>124.4477587053664</v>
      </c>
      <c r="N62" s="232">
        <v>120.3378968698056</v>
      </c>
      <c r="O62" s="232">
        <v>119.7750142520533</v>
      </c>
      <c r="P62" s="232">
        <v>118.6845350825121</v>
      </c>
      <c r="Q62" s="232">
        <v>119.6973377307676</v>
      </c>
      <c r="R62" s="232">
        <v>122.13978516560189</v>
      </c>
      <c r="S62" s="232">
        <v>129.44845433595421</v>
      </c>
      <c r="T62" s="232">
        <v>122.99050503162429</v>
      </c>
      <c r="U62" s="232">
        <v>127.1811596523863</v>
      </c>
      <c r="V62" s="232">
        <v>162.91610036838051</v>
      </c>
      <c r="W62" s="232">
        <v>133.41906380230469</v>
      </c>
      <c r="DA62" s="71" t="s">
        <v>1503</v>
      </c>
    </row>
    <row r="63" spans="1:105" ht="12" customHeight="1" x14ac:dyDescent="0.25">
      <c r="A63" s="59" t="s">
        <v>33</v>
      </c>
      <c r="B63" s="297">
        <v>8.2300717504792598</v>
      </c>
      <c r="C63" s="297">
        <v>8.4739603563232784</v>
      </c>
      <c r="D63" s="297">
        <v>8.4108373277259663</v>
      </c>
      <c r="E63" s="297">
        <v>15.65108018648648</v>
      </c>
      <c r="F63" s="297">
        <v>6.7734693720018537</v>
      </c>
      <c r="G63" s="297">
        <v>4.7264491627681178</v>
      </c>
      <c r="H63" s="297">
        <v>4.2341308219191136</v>
      </c>
      <c r="I63" s="297">
        <v>3.7991319792074769</v>
      </c>
      <c r="J63" s="297">
        <v>2.9477020064153452</v>
      </c>
      <c r="K63" s="297">
        <v>3.110648856175545</v>
      </c>
      <c r="L63" s="297">
        <v>2.3976031756616489</v>
      </c>
      <c r="M63" s="297">
        <v>2.0688487423069271</v>
      </c>
      <c r="N63" s="297">
        <v>1.802377059395291</v>
      </c>
      <c r="O63" s="297">
        <v>1.353248322546095</v>
      </c>
      <c r="P63" s="297">
        <v>0.91717819927228172</v>
      </c>
      <c r="Q63" s="297">
        <v>0.93961333250805068</v>
      </c>
      <c r="R63" s="297">
        <v>1.1218160862752611</v>
      </c>
      <c r="S63" s="297">
        <v>1.126155101766128</v>
      </c>
      <c r="T63" s="297">
        <v>1.0526802873204799</v>
      </c>
      <c r="U63" s="297">
        <v>1.2201923932746499</v>
      </c>
      <c r="V63" s="297">
        <v>1.341571664035742</v>
      </c>
      <c r="W63" s="297">
        <v>1.023279695707241</v>
      </c>
      <c r="DA63" s="122" t="s">
        <v>1504</v>
      </c>
    </row>
    <row r="64" spans="1:105" ht="12" customHeight="1" x14ac:dyDescent="0.25">
      <c r="A64" s="59" t="s">
        <v>160</v>
      </c>
      <c r="B64" s="297">
        <v>15.29521912493357</v>
      </c>
      <c r="C64" s="297">
        <v>11.552605555929659</v>
      </c>
      <c r="D64" s="297">
        <v>11.50076117525365</v>
      </c>
      <c r="E64" s="297">
        <v>13.73074474704997</v>
      </c>
      <c r="F64" s="297">
        <v>13.92513780581403</v>
      </c>
      <c r="G64" s="297">
        <v>16.851349509784541</v>
      </c>
      <c r="H64" s="297">
        <v>13.842577281971071</v>
      </c>
      <c r="I64" s="297">
        <v>22.3576961001861</v>
      </c>
      <c r="J64" s="297">
        <v>24.847152637186149</v>
      </c>
      <c r="K64" s="297">
        <v>25.167414545738179</v>
      </c>
      <c r="L64" s="297">
        <v>25.784395177141281</v>
      </c>
      <c r="M64" s="297">
        <v>17.269918521925231</v>
      </c>
      <c r="N64" s="297">
        <v>11.91662201905736</v>
      </c>
      <c r="O64" s="297">
        <v>10.62758984925639</v>
      </c>
      <c r="P64" s="297">
        <v>7.2059699833278099</v>
      </c>
      <c r="Q64" s="297">
        <v>7.1541773641951663</v>
      </c>
      <c r="R64" s="297">
        <v>8.1715115513574919</v>
      </c>
      <c r="S64" s="297">
        <v>7.8999447299736207</v>
      </c>
      <c r="T64" s="297">
        <v>7.7877893651827259</v>
      </c>
      <c r="U64" s="297">
        <v>7.9813196962511999</v>
      </c>
      <c r="V64" s="297">
        <v>7.6634609169960468</v>
      </c>
      <c r="W64" s="297">
        <v>9.1518001022198039</v>
      </c>
      <c r="DA64" s="122" t="s">
        <v>1505</v>
      </c>
    </row>
    <row r="65" spans="1:105" ht="12" customHeight="1" x14ac:dyDescent="0.25">
      <c r="A65" s="59" t="s">
        <v>70</v>
      </c>
      <c r="B65" s="297">
        <v>31.664949340186279</v>
      </c>
      <c r="C65" s="297">
        <v>30.506424650577991</v>
      </c>
      <c r="D65" s="297">
        <v>51.505881918127592</v>
      </c>
      <c r="E65" s="297">
        <v>24.096876879328288</v>
      </c>
      <c r="F65" s="297">
        <v>24.712909608561841</v>
      </c>
      <c r="G65" s="297">
        <v>21.74357069507159</v>
      </c>
      <c r="H65" s="297">
        <v>24.747642092069039</v>
      </c>
      <c r="I65" s="297">
        <v>25.556523646107081</v>
      </c>
      <c r="J65" s="297">
        <v>21.317008784728529</v>
      </c>
      <c r="K65" s="297">
        <v>17.798687961510989</v>
      </c>
      <c r="L65" s="297">
        <v>14.944647500337661</v>
      </c>
      <c r="M65" s="297">
        <v>13.640133679832999</v>
      </c>
      <c r="N65" s="297">
        <v>7.5043059338182854</v>
      </c>
      <c r="O65" s="297">
        <v>6.0156196569038434</v>
      </c>
      <c r="P65" s="297">
        <v>5.3915951221810072</v>
      </c>
      <c r="Q65" s="297">
        <v>7.1714067434783404</v>
      </c>
      <c r="R65" s="297">
        <v>8.1428471529430233</v>
      </c>
      <c r="S65" s="297">
        <v>6.5043182874140024</v>
      </c>
      <c r="T65" s="297">
        <v>6.0052565039566979</v>
      </c>
      <c r="U65" s="297">
        <v>5.5236778802696538</v>
      </c>
      <c r="V65" s="297">
        <v>28.223210921518401</v>
      </c>
      <c r="W65" s="297">
        <v>3.6419264142002379</v>
      </c>
      <c r="DA65" s="122" t="s">
        <v>1506</v>
      </c>
    </row>
    <row r="66" spans="1:105" ht="12" customHeight="1" x14ac:dyDescent="0.25">
      <c r="A66" s="59" t="s">
        <v>162</v>
      </c>
      <c r="B66" s="297">
        <v>187.7228484563243</v>
      </c>
      <c r="C66" s="297">
        <v>159.92411285102139</v>
      </c>
      <c r="D66" s="297">
        <v>163.75743031456159</v>
      </c>
      <c r="E66" s="297">
        <v>184.9944406707065</v>
      </c>
      <c r="F66" s="297">
        <v>205.3090508067165</v>
      </c>
      <c r="G66" s="297">
        <v>208.1202282211851</v>
      </c>
      <c r="H66" s="297">
        <v>201.99702089613501</v>
      </c>
      <c r="I66" s="297">
        <v>220.00412666874001</v>
      </c>
      <c r="J66" s="297">
        <v>197.77208086464671</v>
      </c>
      <c r="K66" s="297">
        <v>177.18289827333169</v>
      </c>
      <c r="L66" s="297">
        <v>195.68745104480271</v>
      </c>
      <c r="M66" s="297">
        <v>202.80800977314911</v>
      </c>
      <c r="N66" s="297">
        <v>199.643839762921</v>
      </c>
      <c r="O66" s="297">
        <v>215.85382074904001</v>
      </c>
      <c r="P66" s="297">
        <v>206.5546566441476</v>
      </c>
      <c r="Q66" s="297">
        <v>213.13515432936731</v>
      </c>
      <c r="R66" s="297">
        <v>225.656603617635</v>
      </c>
      <c r="S66" s="297">
        <v>229.08816479367161</v>
      </c>
      <c r="T66" s="297">
        <v>235.24188000349531</v>
      </c>
      <c r="U66" s="297">
        <v>245.31564561868871</v>
      </c>
      <c r="V66" s="297">
        <v>244.4968736178931</v>
      </c>
      <c r="W66" s="297">
        <v>255.738396419145</v>
      </c>
      <c r="DA66" s="122" t="s">
        <v>1507</v>
      </c>
    </row>
    <row r="67" spans="1:105" ht="12" customHeight="1" x14ac:dyDescent="0.25">
      <c r="A67" s="60" t="s">
        <v>1508</v>
      </c>
      <c r="B67" s="264">
        <v>87.011163570626962</v>
      </c>
      <c r="C67" s="264">
        <v>73.090338416969132</v>
      </c>
      <c r="D67" s="264">
        <v>78.312028352650827</v>
      </c>
      <c r="E67" s="264">
        <v>77.24974548636601</v>
      </c>
      <c r="F67" s="264">
        <v>84.937355543891215</v>
      </c>
      <c r="G67" s="264">
        <v>75.827021506636797</v>
      </c>
      <c r="H67" s="264">
        <v>73.017892401850375</v>
      </c>
      <c r="I67" s="264">
        <v>84.343670071635657</v>
      </c>
      <c r="J67" s="264">
        <v>78.659068939532119</v>
      </c>
      <c r="K67" s="264">
        <v>70.135435579414874</v>
      </c>
      <c r="L67" s="264">
        <v>75.265149691979161</v>
      </c>
      <c r="M67" s="264">
        <v>77.56429317722079</v>
      </c>
      <c r="N67" s="264">
        <v>74.166962807749414</v>
      </c>
      <c r="O67" s="264">
        <v>77.675413371153553</v>
      </c>
      <c r="P67" s="264">
        <v>73.943016940581828</v>
      </c>
      <c r="Q67" s="264">
        <v>76.598768923605022</v>
      </c>
      <c r="R67" s="264">
        <v>80.893176238397857</v>
      </c>
      <c r="S67" s="264">
        <v>82.09912374615466</v>
      </c>
      <c r="T67" s="264">
        <v>104.843376300641</v>
      </c>
      <c r="U67" s="264">
        <v>87.002963490201395</v>
      </c>
      <c r="V67" s="264">
        <v>98.985964712419545</v>
      </c>
      <c r="W67" s="264">
        <v>90.938235351279928</v>
      </c>
      <c r="DA67" s="72" t="s">
        <v>1509</v>
      </c>
    </row>
    <row r="68" spans="1:105" ht="12" customHeight="1" x14ac:dyDescent="0.25">
      <c r="A68" s="147" t="s">
        <v>30</v>
      </c>
      <c r="B68" s="231">
        <v>20.317128141628331</v>
      </c>
      <c r="C68" s="231">
        <v>15.399657395827131</v>
      </c>
      <c r="D68" s="231">
        <v>15.31942141728565</v>
      </c>
      <c r="E68" s="231">
        <v>19.042110621739951</v>
      </c>
      <c r="F68" s="231">
        <v>18.192686712620478</v>
      </c>
      <c r="G68" s="231">
        <v>14.901231323113009</v>
      </c>
      <c r="H68" s="231">
        <v>14.978480480381259</v>
      </c>
      <c r="I68" s="231">
        <v>17.99387875548133</v>
      </c>
      <c r="J68" s="231">
        <v>17.720807836568721</v>
      </c>
      <c r="K68" s="231">
        <v>14.07957278070311</v>
      </c>
      <c r="L68" s="231">
        <v>15.368699866410751</v>
      </c>
      <c r="M68" s="231">
        <v>17.356064143226739</v>
      </c>
      <c r="N68" s="231">
        <v>16.30280311999946</v>
      </c>
      <c r="O68" s="231">
        <v>15.477418894601289</v>
      </c>
      <c r="P68" s="231">
        <v>15.416963609870519</v>
      </c>
      <c r="Q68" s="231">
        <v>15.361643680042601</v>
      </c>
      <c r="R68" s="231">
        <v>15.685425235220441</v>
      </c>
      <c r="S68" s="231">
        <v>16.665120857133061</v>
      </c>
      <c r="T68" s="231">
        <v>11.7166233877954</v>
      </c>
      <c r="U68" s="231">
        <v>15.16623580545833</v>
      </c>
      <c r="V68" s="231">
        <v>20.394917825179789</v>
      </c>
      <c r="W68" s="231">
        <v>15.995022366823941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1.290855318493956</v>
      </c>
      <c r="C70" s="231">
        <v>1.315359623573765</v>
      </c>
      <c r="D70" s="231">
        <v>1.306949206454038</v>
      </c>
      <c r="E70" s="231">
        <v>2.4436843068054381</v>
      </c>
      <c r="F70" s="231">
        <v>0.96980031672172295</v>
      </c>
      <c r="G70" s="231">
        <v>0.68332482391048088</v>
      </c>
      <c r="H70" s="231">
        <v>0.63145577876160841</v>
      </c>
      <c r="I70" s="231">
        <v>0.54193330471111067</v>
      </c>
      <c r="J70" s="231">
        <v>0.4236136321728905</v>
      </c>
      <c r="K70" s="231">
        <v>0.42868518918698961</v>
      </c>
      <c r="L70" s="231">
        <v>0.3377513583961092</v>
      </c>
      <c r="M70" s="231">
        <v>0.28853128290662122</v>
      </c>
      <c r="N70" s="231">
        <v>0.24417742965140499</v>
      </c>
      <c r="O70" s="231">
        <v>0.17486778262773911</v>
      </c>
      <c r="P70" s="231">
        <v>0.1191402309670492</v>
      </c>
      <c r="Q70" s="231">
        <v>0.1205875208642663</v>
      </c>
      <c r="R70" s="231">
        <v>0.1440657712397368</v>
      </c>
      <c r="S70" s="231">
        <v>0.1449805713871459</v>
      </c>
      <c r="T70" s="231">
        <v>0.1002830134823736</v>
      </c>
      <c r="U70" s="231">
        <v>0.14550681575014771</v>
      </c>
      <c r="V70" s="231">
        <v>0.16794683756074641</v>
      </c>
      <c r="W70" s="231">
        <v>0.1226764838089906</v>
      </c>
      <c r="DA70" s="73" t="s">
        <v>1512</v>
      </c>
    </row>
    <row r="71" spans="1:105" ht="12" customHeight="1" x14ac:dyDescent="0.25">
      <c r="A71" s="147" t="s">
        <v>160</v>
      </c>
      <c r="B71" s="231">
        <v>2.3989966981516568</v>
      </c>
      <c r="C71" s="231">
        <v>1.7932383745464049</v>
      </c>
      <c r="D71" s="231">
        <v>1.787088503313029</v>
      </c>
      <c r="E71" s="231">
        <v>2.1438523769169748</v>
      </c>
      <c r="F71" s="231">
        <v>1.9937497776683499</v>
      </c>
      <c r="G71" s="231">
        <v>2.4362782799262299</v>
      </c>
      <c r="H71" s="231">
        <v>2.064408443027975</v>
      </c>
      <c r="I71" s="231">
        <v>3.1892495969113761</v>
      </c>
      <c r="J71" s="231">
        <v>3.5707790525924459</v>
      </c>
      <c r="K71" s="231">
        <v>3.4683753662738419</v>
      </c>
      <c r="L71" s="231">
        <v>3.632258492524842</v>
      </c>
      <c r="M71" s="231">
        <v>2.4085432854156239</v>
      </c>
      <c r="N71" s="231">
        <v>1.6144069963457091</v>
      </c>
      <c r="O71" s="231">
        <v>1.3733052837781969</v>
      </c>
      <c r="P71" s="231">
        <v>0.93604593833180538</v>
      </c>
      <c r="Q71" s="231">
        <v>0.91814843651567046</v>
      </c>
      <c r="R71" s="231">
        <v>1.049401170337537</v>
      </c>
      <c r="S71" s="231">
        <v>1.017034420109836</v>
      </c>
      <c r="T71" s="231">
        <v>0.74189950672909388</v>
      </c>
      <c r="U71" s="231">
        <v>0.95176500106573447</v>
      </c>
      <c r="V71" s="231">
        <v>0.95936285796922904</v>
      </c>
      <c r="W71" s="231">
        <v>1.0971688989559429</v>
      </c>
      <c r="DA71" s="73" t="s">
        <v>1513</v>
      </c>
    </row>
    <row r="72" spans="1:105" ht="12" customHeight="1" x14ac:dyDescent="0.25">
      <c r="A72" s="147" t="s">
        <v>70</v>
      </c>
      <c r="B72" s="231">
        <v>4.9665263566190516</v>
      </c>
      <c r="C72" s="231">
        <v>4.7353206243197663</v>
      </c>
      <c r="D72" s="231">
        <v>8.0034328185981334</v>
      </c>
      <c r="E72" s="231">
        <v>3.7623703393891099</v>
      </c>
      <c r="F72" s="231">
        <v>3.5383030835814369</v>
      </c>
      <c r="G72" s="231">
        <v>3.1435695391449232</v>
      </c>
      <c r="H72" s="231">
        <v>3.6907318802866098</v>
      </c>
      <c r="I72" s="231">
        <v>3.6455515081504579</v>
      </c>
      <c r="J72" s="231">
        <v>3.0634628258579402</v>
      </c>
      <c r="K72" s="231">
        <v>2.4528753545784161</v>
      </c>
      <c r="L72" s="231">
        <v>2.105258720554172</v>
      </c>
      <c r="M72" s="231">
        <v>1.9023165827345709</v>
      </c>
      <c r="N72" s="231">
        <v>1.016647501523523</v>
      </c>
      <c r="O72" s="231">
        <v>0.77734297025059462</v>
      </c>
      <c r="P72" s="231">
        <v>0.7003610515896761</v>
      </c>
      <c r="Q72" s="231">
        <v>0.92035961005047162</v>
      </c>
      <c r="R72" s="231">
        <v>1.0457200333711261</v>
      </c>
      <c r="S72" s="231">
        <v>0.83736226059292795</v>
      </c>
      <c r="T72" s="231">
        <v>0.57208748582565494</v>
      </c>
      <c r="U72" s="231">
        <v>0.65869348474675626</v>
      </c>
      <c r="V72" s="231">
        <v>3.5331687058893131</v>
      </c>
      <c r="W72" s="231">
        <v>0.43661447467339709</v>
      </c>
      <c r="DA72" s="73" t="s">
        <v>1514</v>
      </c>
    </row>
    <row r="73" spans="1:105" ht="12" customHeight="1" x14ac:dyDescent="0.25">
      <c r="A73" s="147" t="s">
        <v>34</v>
      </c>
      <c r="B73" s="231">
        <v>2.9832308853133829</v>
      </c>
      <c r="C73" s="231">
        <v>2.4411574705712198</v>
      </c>
      <c r="D73" s="231">
        <v>3.0325557614355372</v>
      </c>
      <c r="E73" s="231">
        <v>3.769837152570775</v>
      </c>
      <c r="F73" s="231">
        <v>4.6692108160988628</v>
      </c>
      <c r="G73" s="231">
        <v>5.0004348024483889</v>
      </c>
      <c r="H73" s="231">
        <v>3.759759646463305</v>
      </c>
      <c r="I73" s="231">
        <v>4.6447378800647634</v>
      </c>
      <c r="J73" s="231">
        <v>3.8873269587316002</v>
      </c>
      <c r="K73" s="231">
        <v>3.1554158378540391</v>
      </c>
      <c r="L73" s="231">
        <v>2.891847705617546</v>
      </c>
      <c r="M73" s="231">
        <v>2.8225181390304899</v>
      </c>
      <c r="N73" s="231">
        <v>3.1297219325168539</v>
      </c>
      <c r="O73" s="231">
        <v>3.6838380971722211</v>
      </c>
      <c r="P73" s="231">
        <v>3.6124046926215532</v>
      </c>
      <c r="Q73" s="231">
        <v>3.9143294154909731</v>
      </c>
      <c r="R73" s="231">
        <v>4.3598618278076806</v>
      </c>
      <c r="S73" s="231">
        <v>2.9345712983565249</v>
      </c>
      <c r="T73" s="231">
        <v>3.4213837826439648</v>
      </c>
      <c r="U73" s="231">
        <v>4.4739150301073449</v>
      </c>
      <c r="V73" s="231">
        <v>4.299982374048045</v>
      </c>
      <c r="W73" s="231">
        <v>4.4948117348057064</v>
      </c>
      <c r="DA73" s="73" t="s">
        <v>1515</v>
      </c>
    </row>
    <row r="74" spans="1:105" ht="12" customHeight="1" x14ac:dyDescent="0.25">
      <c r="A74" s="147" t="s">
        <v>162</v>
      </c>
      <c r="B74" s="231">
        <v>29.443611754486831</v>
      </c>
      <c r="C74" s="231">
        <v>24.824015222483151</v>
      </c>
      <c r="D74" s="231">
        <v>25.44605670770164</v>
      </c>
      <c r="E74" s="231">
        <v>28.884141294195231</v>
      </c>
      <c r="F74" s="231">
        <v>29.395391277800169</v>
      </c>
      <c r="G74" s="231">
        <v>30.088913136254</v>
      </c>
      <c r="H74" s="231">
        <v>30.124762673176239</v>
      </c>
      <c r="I74" s="231">
        <v>31.382843256880921</v>
      </c>
      <c r="J74" s="231">
        <v>28.421783930372921</v>
      </c>
      <c r="K74" s="231">
        <v>24.41795515305693</v>
      </c>
      <c r="L74" s="231">
        <v>27.566572768329291</v>
      </c>
      <c r="M74" s="231">
        <v>28.2845497821822</v>
      </c>
      <c r="N74" s="231">
        <v>27.046793225054959</v>
      </c>
      <c r="O74" s="231">
        <v>27.89279571031901</v>
      </c>
      <c r="P74" s="231">
        <v>26.831175794876959</v>
      </c>
      <c r="Q74" s="231">
        <v>27.353209006728271</v>
      </c>
      <c r="R74" s="231">
        <v>28.979253402805369</v>
      </c>
      <c r="S74" s="231">
        <v>29.492680872937761</v>
      </c>
      <c r="T74" s="231">
        <v>22.410189407135171</v>
      </c>
      <c r="U74" s="231">
        <v>29.253664130679891</v>
      </c>
      <c r="V74" s="231">
        <v>30.607740024926962</v>
      </c>
      <c r="W74" s="231">
        <v>30.6593469793876</v>
      </c>
      <c r="DA74" s="73" t="s">
        <v>1516</v>
      </c>
    </row>
    <row r="75" spans="1:105" ht="12" customHeight="1" x14ac:dyDescent="0.25">
      <c r="A75" s="147" t="s">
        <v>36</v>
      </c>
      <c r="B75" s="231">
        <v>14.33909955755022</v>
      </c>
      <c r="C75" s="231">
        <v>11.88186817908937</v>
      </c>
      <c r="D75" s="231">
        <v>12.15946189539714</v>
      </c>
      <c r="E75" s="231">
        <v>0.25322575134610292</v>
      </c>
      <c r="F75" s="231">
        <v>0.25910379302121589</v>
      </c>
      <c r="G75" s="231">
        <v>0.25391669738772632</v>
      </c>
      <c r="H75" s="231">
        <v>0</v>
      </c>
      <c r="I75" s="231">
        <v>0</v>
      </c>
      <c r="J75" s="231">
        <v>0</v>
      </c>
      <c r="K75" s="231">
        <v>0</v>
      </c>
      <c r="L75" s="231">
        <v>1.149228949596649</v>
      </c>
      <c r="M75" s="231">
        <v>0.49561208246522348</v>
      </c>
      <c r="N75" s="231">
        <v>0.49636692396362969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7.7072585103039071</v>
      </c>
      <c r="F76" s="231">
        <v>9.7651206510460273</v>
      </c>
      <c r="G76" s="231">
        <v>12.851285850283841</v>
      </c>
      <c r="H76" s="231">
        <v>12.21819867885389</v>
      </c>
      <c r="I76" s="231">
        <v>17.689102673907801</v>
      </c>
      <c r="J76" s="231">
        <v>16.051009613047739</v>
      </c>
      <c r="K76" s="231">
        <v>16.070822684452391</v>
      </c>
      <c r="L76" s="231">
        <v>15.68942668539254</v>
      </c>
      <c r="M76" s="231">
        <v>17.429766785009239</v>
      </c>
      <c r="N76" s="231">
        <v>17.250365535621849</v>
      </c>
      <c r="O76" s="231">
        <v>20.320063242913651</v>
      </c>
      <c r="P76" s="231">
        <v>19.43577287181509</v>
      </c>
      <c r="Q76" s="231">
        <v>19.778936920355591</v>
      </c>
      <c r="R76" s="231">
        <v>20.083098452236481</v>
      </c>
      <c r="S76" s="231">
        <v>22.776009063560089</v>
      </c>
      <c r="T76" s="231">
        <v>18.851838224723789</v>
      </c>
      <c r="U76" s="231">
        <v>25.97186035511972</v>
      </c>
      <c r="V76" s="231">
        <v>27.038612194479072</v>
      </c>
      <c r="W76" s="231">
        <v>26.020266520308159</v>
      </c>
      <c r="DA76" s="73" t="s">
        <v>1518</v>
      </c>
    </row>
    <row r="77" spans="1:105" ht="12" customHeight="1" x14ac:dyDescent="0.25">
      <c r="A77" s="147" t="s">
        <v>79</v>
      </c>
      <c r="B77" s="231">
        <v>11.27171485838355</v>
      </c>
      <c r="C77" s="231">
        <v>10.699721526558321</v>
      </c>
      <c r="D77" s="231">
        <v>11.25706204246565</v>
      </c>
      <c r="E77" s="231">
        <v>9.2432651330985163</v>
      </c>
      <c r="F77" s="231">
        <v>16.153989115332941</v>
      </c>
      <c r="G77" s="231">
        <v>6.4680670541681824</v>
      </c>
      <c r="H77" s="231">
        <v>5.5500948208995071</v>
      </c>
      <c r="I77" s="231">
        <v>5.2563730955279109</v>
      </c>
      <c r="J77" s="231">
        <v>5.5202850901878682</v>
      </c>
      <c r="K77" s="231">
        <v>6.061733213309159</v>
      </c>
      <c r="L77" s="231">
        <v>6.5241051451572591</v>
      </c>
      <c r="M77" s="231">
        <v>6.576391094250079</v>
      </c>
      <c r="N77" s="231">
        <v>7.0656801430720106</v>
      </c>
      <c r="O77" s="231">
        <v>7.9757813894908578</v>
      </c>
      <c r="P77" s="231">
        <v>6.8911527505091854</v>
      </c>
      <c r="Q77" s="231">
        <v>8.2315543335571757</v>
      </c>
      <c r="R77" s="231">
        <v>9.5463503453794942</v>
      </c>
      <c r="S77" s="231">
        <v>8.2313644020773005</v>
      </c>
      <c r="T77" s="231">
        <v>47.029071492305498</v>
      </c>
      <c r="U77" s="231">
        <v>10.381322867273459</v>
      </c>
      <c r="V77" s="231">
        <v>11.98423389236639</v>
      </c>
      <c r="W77" s="231">
        <v>12.112327892516189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1938.4402230320795</v>
      </c>
      <c r="C79" s="263">
        <f t="shared" si="2"/>
        <v>1631.4067818849092</v>
      </c>
      <c r="D79" s="263">
        <f t="shared" si="2"/>
        <v>1755.3177727147847</v>
      </c>
      <c r="E79" s="263">
        <f t="shared" si="2"/>
        <v>1888.1165878203717</v>
      </c>
      <c r="F79" s="263">
        <f t="shared" si="2"/>
        <v>1992.3120721382963</v>
      </c>
      <c r="G79" s="263">
        <f t="shared" si="2"/>
        <v>1888.9445611077633</v>
      </c>
      <c r="H79" s="263">
        <f t="shared" si="2"/>
        <v>1832.2942244640324</v>
      </c>
      <c r="I79" s="263">
        <f t="shared" si="2"/>
        <v>2135.6758465337966</v>
      </c>
      <c r="J79" s="263">
        <f t="shared" si="2"/>
        <v>1975.373667977567</v>
      </c>
      <c r="K79" s="263">
        <f t="shared" si="2"/>
        <v>1747.0261799030372</v>
      </c>
      <c r="L79" s="263">
        <f t="shared" si="2"/>
        <v>1862.7077819636247</v>
      </c>
      <c r="M79" s="263">
        <f t="shared" si="2"/>
        <v>1935.3035630728025</v>
      </c>
      <c r="N79" s="263">
        <f t="shared" si="2"/>
        <v>1838.4317554117497</v>
      </c>
      <c r="O79" s="263">
        <f t="shared" si="2"/>
        <v>1921.7219687092861</v>
      </c>
      <c r="P79" s="263">
        <f t="shared" si="2"/>
        <v>1837.866273175008</v>
      </c>
      <c r="Q79" s="263">
        <f t="shared" si="2"/>
        <v>1892.1032634385085</v>
      </c>
      <c r="R79" s="263">
        <f t="shared" si="2"/>
        <v>1985.3326861026205</v>
      </c>
      <c r="S79" s="263">
        <f t="shared" si="2"/>
        <v>2036.4733792217362</v>
      </c>
      <c r="T79" s="263">
        <f t="shared" si="2"/>
        <v>2046.8523981625951</v>
      </c>
      <c r="U79" s="263">
        <f t="shared" si="2"/>
        <v>2130.3833403894087</v>
      </c>
      <c r="V79" s="263">
        <f t="shared" si="2"/>
        <v>2404.7149853587439</v>
      </c>
      <c r="W79" s="263">
        <f t="shared" si="2"/>
        <v>2210.447766618649</v>
      </c>
      <c r="DA79" s="70"/>
    </row>
    <row r="80" spans="1:105" ht="12" customHeight="1" x14ac:dyDescent="0.25">
      <c r="A80" s="60" t="s">
        <v>1523</v>
      </c>
      <c r="B80" s="264">
        <v>1787.2321421186909</v>
      </c>
      <c r="C80" s="264">
        <v>1486.075462056272</v>
      </c>
      <c r="D80" s="264">
        <v>1603.313460847811</v>
      </c>
      <c r="E80" s="264">
        <v>1763.3304537854331</v>
      </c>
      <c r="F80" s="264">
        <v>1861.764349853263</v>
      </c>
      <c r="G80" s="264">
        <v>1763.395358228707</v>
      </c>
      <c r="H80" s="264">
        <v>1709.459882903084</v>
      </c>
      <c r="I80" s="264">
        <v>1988.761656112234</v>
      </c>
      <c r="J80" s="264">
        <v>1847.156054888643</v>
      </c>
      <c r="K80" s="264">
        <v>1632.969488478939</v>
      </c>
      <c r="L80" s="264">
        <v>1737.8689246204981</v>
      </c>
      <c r="M80" s="264">
        <v>1801.38661083538</v>
      </c>
      <c r="N80" s="264">
        <v>1712.5467128336929</v>
      </c>
      <c r="O80" s="264">
        <v>1792.846940854462</v>
      </c>
      <c r="P80" s="264">
        <v>1715.443289667885</v>
      </c>
      <c r="Q80" s="264">
        <v>1763.4396663875959</v>
      </c>
      <c r="R80" s="264">
        <v>1851.5609713119361</v>
      </c>
      <c r="S80" s="264">
        <v>1897.437524157493</v>
      </c>
      <c r="T80" s="264">
        <v>1910.8828097830001</v>
      </c>
      <c r="U80" s="264">
        <v>1989.9980165681291</v>
      </c>
      <c r="V80" s="264">
        <v>2261.8991959424361</v>
      </c>
      <c r="W80" s="264">
        <v>2064.0561476515331</v>
      </c>
      <c r="DA80" s="72" t="s">
        <v>1524</v>
      </c>
    </row>
    <row r="81" spans="1:105" ht="12" customHeight="1" x14ac:dyDescent="0.25">
      <c r="A81" s="59" t="s">
        <v>30</v>
      </c>
      <c r="B81" s="232">
        <v>591.38791472958314</v>
      </c>
      <c r="C81" s="232">
        <v>453.09087165888252</v>
      </c>
      <c r="D81" s="232">
        <v>447.42888935214432</v>
      </c>
      <c r="E81" s="232">
        <v>495.58554435424742</v>
      </c>
      <c r="F81" s="232">
        <v>494.28471386484563</v>
      </c>
      <c r="G81" s="232">
        <v>380.24379988328332</v>
      </c>
      <c r="H81" s="232">
        <v>379.51604181737969</v>
      </c>
      <c r="I81" s="232">
        <v>452.48146645401971</v>
      </c>
      <c r="J81" s="232">
        <v>447.54774102153073</v>
      </c>
      <c r="K81" s="232">
        <v>358.82915943170161</v>
      </c>
      <c r="L81" s="232">
        <v>395.14822428813221</v>
      </c>
      <c r="M81" s="232">
        <v>443.52342028021047</v>
      </c>
      <c r="N81" s="232">
        <v>419.1779477931783</v>
      </c>
      <c r="O81" s="232">
        <v>398.11749830772948</v>
      </c>
      <c r="P81" s="232">
        <v>394.42492898686538</v>
      </c>
      <c r="Q81" s="232">
        <v>396.23278451134701</v>
      </c>
      <c r="R81" s="232">
        <v>407.06115262245248</v>
      </c>
      <c r="S81" s="232">
        <v>428.07614498840621</v>
      </c>
      <c r="T81" s="232">
        <v>387.25872938649798</v>
      </c>
      <c r="U81" s="232">
        <v>393.89366928584741</v>
      </c>
      <c r="V81" s="232">
        <v>530.23368380452246</v>
      </c>
      <c r="W81" s="232">
        <v>418.82961214671332</v>
      </c>
      <c r="DA81" s="71" t="s">
        <v>1525</v>
      </c>
    </row>
    <row r="82" spans="1:105" ht="12" customHeight="1" x14ac:dyDescent="0.25">
      <c r="A82" s="59" t="s">
        <v>33</v>
      </c>
      <c r="B82" s="297">
        <v>37.574022750665662</v>
      </c>
      <c r="C82" s="297">
        <v>38.700694636974831</v>
      </c>
      <c r="D82" s="297">
        <v>38.171600346706001</v>
      </c>
      <c r="E82" s="297">
        <v>63.598759689772521</v>
      </c>
      <c r="F82" s="297">
        <v>26.348910396192199</v>
      </c>
      <c r="G82" s="297">
        <v>17.43681592240495</v>
      </c>
      <c r="H82" s="297">
        <v>15.999459895294869</v>
      </c>
      <c r="I82" s="297">
        <v>13.627677487893409</v>
      </c>
      <c r="J82" s="297">
        <v>10.69857118780272</v>
      </c>
      <c r="K82" s="297">
        <v>10.92538449089971</v>
      </c>
      <c r="L82" s="297">
        <v>8.6840038963098163</v>
      </c>
      <c r="M82" s="297">
        <v>7.3732374112320036</v>
      </c>
      <c r="N82" s="297">
        <v>6.2782941746457466</v>
      </c>
      <c r="O82" s="297">
        <v>4.4980319152994506</v>
      </c>
      <c r="P82" s="297">
        <v>3.0480630510518418</v>
      </c>
      <c r="Q82" s="297">
        <v>3.1103917109758048</v>
      </c>
      <c r="R82" s="297">
        <v>3.7387305740752321</v>
      </c>
      <c r="S82" s="297">
        <v>3.7241088516355729</v>
      </c>
      <c r="T82" s="297">
        <v>3.3145618063209179</v>
      </c>
      <c r="U82" s="297">
        <v>3.7790664933020501</v>
      </c>
      <c r="V82" s="297">
        <v>4.366336316060603</v>
      </c>
      <c r="W82" s="297">
        <v>3.2122833563404689</v>
      </c>
      <c r="DA82" s="122" t="s">
        <v>1526</v>
      </c>
    </row>
    <row r="83" spans="1:105" ht="12" customHeight="1" x14ac:dyDescent="0.25">
      <c r="A83" s="59" t="s">
        <v>160</v>
      </c>
      <c r="B83" s="297">
        <v>69.829635609580734</v>
      </c>
      <c r="C83" s="297">
        <v>52.760910020995183</v>
      </c>
      <c r="D83" s="297">
        <v>52.194857914745548</v>
      </c>
      <c r="E83" s="297">
        <v>55.795403583915551</v>
      </c>
      <c r="F83" s="297">
        <v>54.169021538158027</v>
      </c>
      <c r="G83" s="297">
        <v>62.1679974389344</v>
      </c>
      <c r="H83" s="297">
        <v>52.30678252166836</v>
      </c>
      <c r="I83" s="297">
        <v>80.198180398362311</v>
      </c>
      <c r="J83" s="297">
        <v>90.181785921571674</v>
      </c>
      <c r="K83" s="297">
        <v>88.394316834627148</v>
      </c>
      <c r="L83" s="297">
        <v>93.389844681239083</v>
      </c>
      <c r="M83" s="297">
        <v>61.548825069153693</v>
      </c>
      <c r="N83" s="297">
        <v>41.509659820461948</v>
      </c>
      <c r="O83" s="297">
        <v>35.324808853062102</v>
      </c>
      <c r="P83" s="297">
        <v>23.947637297307409</v>
      </c>
      <c r="Q83" s="297">
        <v>23.68239487731271</v>
      </c>
      <c r="R83" s="297">
        <v>27.233590645777959</v>
      </c>
      <c r="S83" s="297">
        <v>26.124513444184839</v>
      </c>
      <c r="T83" s="297">
        <v>24.521319052351831</v>
      </c>
      <c r="U83" s="297">
        <v>24.719001694059511</v>
      </c>
      <c r="V83" s="297">
        <v>24.94182652004751</v>
      </c>
      <c r="W83" s="297">
        <v>28.729364290373319</v>
      </c>
      <c r="DA83" s="122" t="s">
        <v>1527</v>
      </c>
    </row>
    <row r="84" spans="1:105" ht="12" customHeight="1" x14ac:dyDescent="0.25">
      <c r="A84" s="59" t="s">
        <v>70</v>
      </c>
      <c r="B84" s="297">
        <v>144.5649033178297</v>
      </c>
      <c r="C84" s="297">
        <v>139.32326506424121</v>
      </c>
      <c r="D84" s="297">
        <v>233.7534140153156</v>
      </c>
      <c r="E84" s="297">
        <v>97.918575821089959</v>
      </c>
      <c r="F84" s="297">
        <v>96.133636271650772</v>
      </c>
      <c r="G84" s="297">
        <v>80.21637949528133</v>
      </c>
      <c r="H84" s="297">
        <v>93.513621521903346</v>
      </c>
      <c r="I84" s="297">
        <v>91.672535691566537</v>
      </c>
      <c r="J84" s="297">
        <v>77.369264429743453</v>
      </c>
      <c r="K84" s="297">
        <v>62.51348782971781</v>
      </c>
      <c r="L84" s="297">
        <v>54.128797642293229</v>
      </c>
      <c r="M84" s="297">
        <v>48.612516655134868</v>
      </c>
      <c r="N84" s="297">
        <v>26.140057644130248</v>
      </c>
      <c r="O84" s="297">
        <v>19.99518400004116</v>
      </c>
      <c r="P84" s="297">
        <v>17.917915941733519</v>
      </c>
      <c r="Q84" s="297">
        <v>23.739429102619621</v>
      </c>
      <c r="R84" s="297">
        <v>27.13805942274524</v>
      </c>
      <c r="S84" s="297">
        <v>21.509283463730231</v>
      </c>
      <c r="T84" s="297">
        <v>18.908679192465311</v>
      </c>
      <c r="U84" s="297">
        <v>17.107421839518231</v>
      </c>
      <c r="V84" s="297">
        <v>91.856465149058877</v>
      </c>
      <c r="W84" s="297">
        <v>11.4327486946435</v>
      </c>
      <c r="DA84" s="122" t="s">
        <v>1528</v>
      </c>
    </row>
    <row r="85" spans="1:105" ht="12" customHeight="1" x14ac:dyDescent="0.25">
      <c r="A85" s="59" t="s">
        <v>34</v>
      </c>
      <c r="B85" s="297">
        <v>86.835436589463455</v>
      </c>
      <c r="C85" s="297">
        <v>71.824076196488562</v>
      </c>
      <c r="D85" s="297">
        <v>88.57077687715703</v>
      </c>
      <c r="E85" s="297">
        <v>98.112905365158582</v>
      </c>
      <c r="F85" s="297">
        <v>126.8597414261544</v>
      </c>
      <c r="G85" s="297">
        <v>127.59914191804999</v>
      </c>
      <c r="H85" s="297">
        <v>95.262606983358381</v>
      </c>
      <c r="I85" s="297">
        <v>116.79848663124</v>
      </c>
      <c r="J85" s="297">
        <v>98.176359398370096</v>
      </c>
      <c r="K85" s="297">
        <v>80.418293252936365</v>
      </c>
      <c r="L85" s="297">
        <v>74.352970369598012</v>
      </c>
      <c r="M85" s="297">
        <v>72.127694879157104</v>
      </c>
      <c r="N85" s="297">
        <v>80.4714629244543</v>
      </c>
      <c r="O85" s="297">
        <v>94.757428057237533</v>
      </c>
      <c r="P85" s="297">
        <v>92.419136505378475</v>
      </c>
      <c r="Q85" s="297">
        <v>100.9648235630967</v>
      </c>
      <c r="R85" s="297">
        <v>113.1451876049241</v>
      </c>
      <c r="S85" s="297">
        <v>75.380189520581368</v>
      </c>
      <c r="T85" s="297">
        <v>113.08383760038021</v>
      </c>
      <c r="U85" s="297">
        <v>116.195398112421</v>
      </c>
      <c r="V85" s="297">
        <v>111.792335425402</v>
      </c>
      <c r="W85" s="297">
        <v>117.69663163872031</v>
      </c>
      <c r="DA85" s="122" t="s">
        <v>1529</v>
      </c>
    </row>
    <row r="86" spans="1:105" ht="12" customHeight="1" x14ac:dyDescent="0.25">
      <c r="A86" s="59" t="s">
        <v>162</v>
      </c>
      <c r="B86" s="297">
        <v>857.04022912156847</v>
      </c>
      <c r="C86" s="297">
        <v>730.37564447868942</v>
      </c>
      <c r="D86" s="297">
        <v>743.19392234174279</v>
      </c>
      <c r="E86" s="297">
        <v>751.73194667539212</v>
      </c>
      <c r="F86" s="297">
        <v>798.65567940623146</v>
      </c>
      <c r="G86" s="297">
        <v>767.79713147202472</v>
      </c>
      <c r="H86" s="297">
        <v>763.28374599722997</v>
      </c>
      <c r="I86" s="297">
        <v>789.16586753394938</v>
      </c>
      <c r="J86" s="297">
        <v>717.80616951283582</v>
      </c>
      <c r="K86" s="297">
        <v>622.31109274999278</v>
      </c>
      <c r="L86" s="297">
        <v>708.7705774593187</v>
      </c>
      <c r="M86" s="297">
        <v>722.79407110712987</v>
      </c>
      <c r="N86" s="297">
        <v>695.42760192919184</v>
      </c>
      <c r="O86" s="297">
        <v>717.47170019893917</v>
      </c>
      <c r="P86" s="297">
        <v>686.44415822275721</v>
      </c>
      <c r="Q86" s="297">
        <v>705.5389641759183</v>
      </c>
      <c r="R86" s="297">
        <v>752.05664592352412</v>
      </c>
      <c r="S86" s="297">
        <v>757.57705219741365</v>
      </c>
      <c r="T86" s="297">
        <v>740.7032886418375</v>
      </c>
      <c r="U86" s="297">
        <v>759.7688214990178</v>
      </c>
      <c r="V86" s="297">
        <v>795.74994542568447</v>
      </c>
      <c r="W86" s="297">
        <v>802.81490763543104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200.5873182958567</v>
      </c>
      <c r="F87" s="297">
        <v>265.31264695003023</v>
      </c>
      <c r="G87" s="297">
        <v>327.93409209872851</v>
      </c>
      <c r="H87" s="297">
        <v>309.57762416624922</v>
      </c>
      <c r="I87" s="297">
        <v>444.81744191520312</v>
      </c>
      <c r="J87" s="297">
        <v>405.37616341678881</v>
      </c>
      <c r="K87" s="297">
        <v>409.57775388906362</v>
      </c>
      <c r="L87" s="297">
        <v>403.39450628360692</v>
      </c>
      <c r="M87" s="297">
        <v>445.40684543336198</v>
      </c>
      <c r="N87" s="297">
        <v>443.54168854763037</v>
      </c>
      <c r="O87" s="297">
        <v>522.68228952215304</v>
      </c>
      <c r="P87" s="297">
        <v>497.24144966279113</v>
      </c>
      <c r="Q87" s="297">
        <v>510.17087844632601</v>
      </c>
      <c r="R87" s="297">
        <v>521.18760451843696</v>
      </c>
      <c r="S87" s="297">
        <v>585.04623169154127</v>
      </c>
      <c r="T87" s="297">
        <v>623.09239410314592</v>
      </c>
      <c r="U87" s="297">
        <v>674.53463764396338</v>
      </c>
      <c r="V87" s="297">
        <v>702.95860330165988</v>
      </c>
      <c r="W87" s="297">
        <v>681.34059988931131</v>
      </c>
      <c r="DA87" s="122" t="s">
        <v>1531</v>
      </c>
    </row>
    <row r="88" spans="1:105" ht="12" customHeight="1" x14ac:dyDescent="0.25">
      <c r="A88" s="60" t="s">
        <v>1532</v>
      </c>
      <c r="B88" s="264">
        <v>151.20808091338861</v>
      </c>
      <c r="C88" s="264">
        <v>145.33131982863711</v>
      </c>
      <c r="D88" s="264">
        <v>152.00431186697361</v>
      </c>
      <c r="E88" s="264">
        <v>124.7861340349386</v>
      </c>
      <c r="F88" s="264">
        <v>130.54772228503339</v>
      </c>
      <c r="G88" s="264">
        <v>125.5492028790563</v>
      </c>
      <c r="H88" s="264">
        <v>122.8343415609484</v>
      </c>
      <c r="I88" s="264">
        <v>146.91419042156269</v>
      </c>
      <c r="J88" s="264">
        <v>128.21761308892411</v>
      </c>
      <c r="K88" s="264">
        <v>114.0566914240982</v>
      </c>
      <c r="L88" s="264">
        <v>124.83885734312661</v>
      </c>
      <c r="M88" s="264">
        <v>133.91695223742249</v>
      </c>
      <c r="N88" s="264">
        <v>125.8850425780567</v>
      </c>
      <c r="O88" s="264">
        <v>128.875027854824</v>
      </c>
      <c r="P88" s="264">
        <v>122.42298350712301</v>
      </c>
      <c r="Q88" s="264">
        <v>128.6635970509125</v>
      </c>
      <c r="R88" s="264">
        <v>133.7717147906844</v>
      </c>
      <c r="S88" s="264">
        <v>139.03585506424321</v>
      </c>
      <c r="T88" s="264">
        <v>135.969588379595</v>
      </c>
      <c r="U88" s="264">
        <v>140.3853238212796</v>
      </c>
      <c r="V88" s="264">
        <v>142.81578941630781</v>
      </c>
      <c r="W88" s="264">
        <v>146.39161896711579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358.33225310442731</v>
      </c>
      <c r="C89" s="263">
        <f t="shared" si="3"/>
        <v>318.66896779659476</v>
      </c>
      <c r="D89" s="263">
        <f t="shared" si="3"/>
        <v>338.56339773395501</v>
      </c>
      <c r="E89" s="263">
        <f t="shared" si="3"/>
        <v>323.98941854327558</v>
      </c>
      <c r="F89" s="263">
        <f t="shared" si="3"/>
        <v>339.32760764533691</v>
      </c>
      <c r="G89" s="263">
        <f t="shared" si="3"/>
        <v>321.6416718391913</v>
      </c>
      <c r="H89" s="263">
        <f t="shared" si="3"/>
        <v>313.84056581008406</v>
      </c>
      <c r="I89" s="263">
        <f t="shared" si="3"/>
        <v>367.33044620673769</v>
      </c>
      <c r="J89" s="263">
        <f t="shared" si="3"/>
        <v>332.81878001744622</v>
      </c>
      <c r="K89" s="263">
        <f t="shared" si="3"/>
        <v>293.99193236816677</v>
      </c>
      <c r="L89" s="263">
        <f t="shared" si="3"/>
        <v>317.37480296164097</v>
      </c>
      <c r="M89" s="263">
        <f t="shared" si="3"/>
        <v>333.53987653332933</v>
      </c>
      <c r="N89" s="263">
        <f t="shared" si="3"/>
        <v>314.9077033942981</v>
      </c>
      <c r="O89" s="263">
        <f t="shared" si="3"/>
        <v>324.68678543586816</v>
      </c>
      <c r="P89" s="263">
        <f t="shared" si="3"/>
        <v>309.94072644269471</v>
      </c>
      <c r="Q89" s="263">
        <f t="shared" si="3"/>
        <v>321.51822730296476</v>
      </c>
      <c r="R89" s="263">
        <f t="shared" si="3"/>
        <v>336.04904600150167</v>
      </c>
      <c r="S89" s="263">
        <f t="shared" si="3"/>
        <v>346.32260537961048</v>
      </c>
      <c r="T89" s="263">
        <f t="shared" si="3"/>
        <v>342.55318846563762</v>
      </c>
      <c r="U89" s="263">
        <f t="shared" si="3"/>
        <v>354.75829428362408</v>
      </c>
      <c r="V89" s="263">
        <f t="shared" si="3"/>
        <v>387.920047448155</v>
      </c>
      <c r="W89" s="263">
        <f t="shared" si="3"/>
        <v>369.5024144790151</v>
      </c>
      <c r="DA89" s="70"/>
    </row>
    <row r="90" spans="1:105" ht="12" customHeight="1" x14ac:dyDescent="0.25">
      <c r="A90" s="60" t="s">
        <v>1535</v>
      </c>
      <c r="B90" s="264">
        <v>198.43147497612441</v>
      </c>
      <c r="C90" s="264">
        <v>164.9827958232643</v>
      </c>
      <c r="D90" s="264">
        <v>177.82061467920241</v>
      </c>
      <c r="E90" s="264">
        <v>192.02954039867689</v>
      </c>
      <c r="F90" s="264">
        <v>201.27491727218569</v>
      </c>
      <c r="G90" s="264">
        <v>188.87485731128001</v>
      </c>
      <c r="H90" s="264">
        <v>183.94468539266219</v>
      </c>
      <c r="I90" s="264">
        <v>211.9704070832104</v>
      </c>
      <c r="J90" s="264">
        <v>197.2301528830528</v>
      </c>
      <c r="K90" s="264">
        <v>173.37831437046501</v>
      </c>
      <c r="L90" s="264">
        <v>185.35917053490451</v>
      </c>
      <c r="M90" s="264">
        <v>191.9242648677058</v>
      </c>
      <c r="N90" s="264">
        <v>181.78574231024939</v>
      </c>
      <c r="O90" s="264">
        <v>188.40294987091059</v>
      </c>
      <c r="P90" s="264">
        <v>180.4798523589204</v>
      </c>
      <c r="Q90" s="264">
        <v>185.457977341776</v>
      </c>
      <c r="R90" s="264">
        <v>194.5870212381555</v>
      </c>
      <c r="S90" s="264">
        <v>199.29381380833999</v>
      </c>
      <c r="T90" s="264">
        <v>198.76693807247369</v>
      </c>
      <c r="U90" s="264">
        <v>206.30245527542749</v>
      </c>
      <c r="V90" s="264">
        <v>236.89401948238739</v>
      </c>
      <c r="W90" s="264">
        <v>214.694988560344</v>
      </c>
      <c r="DA90" s="72" t="s">
        <v>1536</v>
      </c>
    </row>
    <row r="91" spans="1:105" ht="12" customHeight="1" x14ac:dyDescent="0.25">
      <c r="A91" s="59" t="s">
        <v>30</v>
      </c>
      <c r="B91" s="232">
        <v>69.013293086992874</v>
      </c>
      <c r="C91" s="232">
        <v>52.856373001068157</v>
      </c>
      <c r="D91" s="232">
        <v>52.525145671126097</v>
      </c>
      <c r="E91" s="232">
        <v>64.976853784104932</v>
      </c>
      <c r="F91" s="232">
        <v>67.697100623807771</v>
      </c>
      <c r="G91" s="232">
        <v>54.912893428830898</v>
      </c>
      <c r="H91" s="232">
        <v>53.509817071771188</v>
      </c>
      <c r="I91" s="232">
        <v>67.205947360021796</v>
      </c>
      <c r="J91" s="232">
        <v>65.696395757400964</v>
      </c>
      <c r="K91" s="232">
        <v>54.431006495188839</v>
      </c>
      <c r="L91" s="232">
        <v>58.124831706133847</v>
      </c>
      <c r="M91" s="232">
        <v>66.302737163653788</v>
      </c>
      <c r="N91" s="232">
        <v>64.113102799026521</v>
      </c>
      <c r="O91" s="232">
        <v>63.813212639114688</v>
      </c>
      <c r="P91" s="232">
        <v>63.232231876482317</v>
      </c>
      <c r="Q91" s="232">
        <v>63.771828478980559</v>
      </c>
      <c r="R91" s="232">
        <v>65.073105030623893</v>
      </c>
      <c r="S91" s="232">
        <v>68.966986094124834</v>
      </c>
      <c r="T91" s="232">
        <v>65.526347871343305</v>
      </c>
      <c r="U91" s="232">
        <v>67.759026665678604</v>
      </c>
      <c r="V91" s="232">
        <v>86.797733400934177</v>
      </c>
      <c r="W91" s="232">
        <v>71.082430185410075</v>
      </c>
      <c r="DA91" s="71" t="s">
        <v>1537</v>
      </c>
    </row>
    <row r="92" spans="1:105" ht="12" customHeight="1" x14ac:dyDescent="0.25">
      <c r="A92" s="59" t="s">
        <v>33</v>
      </c>
      <c r="B92" s="297">
        <v>4.3847819340960781</v>
      </c>
      <c r="C92" s="297">
        <v>4.5147198477934234</v>
      </c>
      <c r="D92" s="297">
        <v>4.4810894343765781</v>
      </c>
      <c r="E92" s="297">
        <v>8.3385146243468284</v>
      </c>
      <c r="F92" s="297">
        <v>3.6087396360520572</v>
      </c>
      <c r="G92" s="297">
        <v>2.518137086729813</v>
      </c>
      <c r="H92" s="297">
        <v>2.2558418562352358</v>
      </c>
      <c r="I92" s="297">
        <v>2.0240850593684749</v>
      </c>
      <c r="J92" s="297">
        <v>1.570463891043977</v>
      </c>
      <c r="K92" s="297">
        <v>1.657278006972527</v>
      </c>
      <c r="L92" s="297">
        <v>1.277384621727069</v>
      </c>
      <c r="M92" s="297">
        <v>1.102232260504479</v>
      </c>
      <c r="N92" s="297">
        <v>0.96026263294794156</v>
      </c>
      <c r="O92" s="297">
        <v>0.7209777723627262</v>
      </c>
      <c r="P92" s="297">
        <v>0.48865022328410251</v>
      </c>
      <c r="Q92" s="297">
        <v>0.50060311627018228</v>
      </c>
      <c r="R92" s="297">
        <v>0.59767630922436255</v>
      </c>
      <c r="S92" s="297">
        <v>0.59998803107964349</v>
      </c>
      <c r="T92" s="297">
        <v>0.56084243809334011</v>
      </c>
      <c r="U92" s="297">
        <v>0.65008881141778385</v>
      </c>
      <c r="V92" s="297">
        <v>0.71475673288225972</v>
      </c>
      <c r="W92" s="297">
        <v>0.54517851840151466</v>
      </c>
      <c r="DA92" s="122" t="s">
        <v>1538</v>
      </c>
    </row>
    <row r="93" spans="1:105" ht="12" customHeight="1" x14ac:dyDescent="0.25">
      <c r="A93" s="59" t="s">
        <v>160</v>
      </c>
      <c r="B93" s="297">
        <v>8.1489205113119585</v>
      </c>
      <c r="C93" s="297">
        <v>6.1549470854161799</v>
      </c>
      <c r="D93" s="297">
        <v>6.1273256611243019</v>
      </c>
      <c r="E93" s="297">
        <v>7.3154066372560331</v>
      </c>
      <c r="F93" s="297">
        <v>7.4189745280381114</v>
      </c>
      <c r="G93" s="297">
        <v>8.9779889089471521</v>
      </c>
      <c r="H93" s="297">
        <v>7.3749882902030661</v>
      </c>
      <c r="I93" s="297">
        <v>11.9116363648224</v>
      </c>
      <c r="J93" s="297">
        <v>13.237958222043099</v>
      </c>
      <c r="K93" s="297">
        <v>13.40858597273267</v>
      </c>
      <c r="L93" s="297">
        <v>13.737298237738861</v>
      </c>
      <c r="M93" s="297">
        <v>9.2009922919371085</v>
      </c>
      <c r="N93" s="297">
        <v>6.3488861979327824</v>
      </c>
      <c r="O93" s="297">
        <v>5.6621212289295864</v>
      </c>
      <c r="P93" s="297">
        <v>3.8391654360357741</v>
      </c>
      <c r="Q93" s="297">
        <v>3.811571589034485</v>
      </c>
      <c r="R93" s="297">
        <v>4.3535824851786069</v>
      </c>
      <c r="S93" s="297">
        <v>4.2088982918440152</v>
      </c>
      <c r="T93" s="297">
        <v>4.149144642999044</v>
      </c>
      <c r="U93" s="297">
        <v>4.2522528934610477</v>
      </c>
      <c r="V93" s="297">
        <v>4.0829054715760966</v>
      </c>
      <c r="W93" s="297">
        <v>4.8758563678785967</v>
      </c>
      <c r="DA93" s="122" t="s">
        <v>1539</v>
      </c>
    </row>
    <row r="94" spans="1:105" ht="12" customHeight="1" x14ac:dyDescent="0.25">
      <c r="A94" s="59" t="s">
        <v>70</v>
      </c>
      <c r="B94" s="297">
        <v>16.870314381260531</v>
      </c>
      <c r="C94" s="297">
        <v>16.25308062155451</v>
      </c>
      <c r="D94" s="297">
        <v>27.441080391691649</v>
      </c>
      <c r="E94" s="297">
        <v>12.838229557654021</v>
      </c>
      <c r="F94" s="297">
        <v>13.166436803453291</v>
      </c>
      <c r="G94" s="297">
        <v>11.58444529489538</v>
      </c>
      <c r="H94" s="297">
        <v>13.184941425384411</v>
      </c>
      <c r="I94" s="297">
        <v>13.615893831694001</v>
      </c>
      <c r="J94" s="297">
        <v>11.35718349026569</v>
      </c>
      <c r="K94" s="297">
        <v>9.482707780731328</v>
      </c>
      <c r="L94" s="297">
        <v>7.9621444815591946</v>
      </c>
      <c r="M94" s="297">
        <v>7.2671312658366993</v>
      </c>
      <c r="N94" s="297">
        <v>3.9981115698803351</v>
      </c>
      <c r="O94" s="297">
        <v>3.2049757515721788</v>
      </c>
      <c r="P94" s="297">
        <v>2.872510666304112</v>
      </c>
      <c r="Q94" s="297">
        <v>3.820750983006616</v>
      </c>
      <c r="R94" s="297">
        <v>4.3383107913064167</v>
      </c>
      <c r="S94" s="297">
        <v>3.4653424884908022</v>
      </c>
      <c r="T94" s="297">
        <v>3.1994545158891148</v>
      </c>
      <c r="U94" s="297">
        <v>2.9428811453268442</v>
      </c>
      <c r="V94" s="297">
        <v>15.03663991309074</v>
      </c>
      <c r="W94" s="297">
        <v>1.940329760231142</v>
      </c>
      <c r="DA94" s="122" t="s">
        <v>1540</v>
      </c>
    </row>
    <row r="95" spans="1:105" ht="12" customHeight="1" x14ac:dyDescent="0.25">
      <c r="A95" s="59" t="s">
        <v>162</v>
      </c>
      <c r="B95" s="297">
        <v>100.01416506246299</v>
      </c>
      <c r="C95" s="297">
        <v>85.203675267432047</v>
      </c>
      <c r="D95" s="297">
        <v>87.24597352088378</v>
      </c>
      <c r="E95" s="297">
        <v>98.560535795315104</v>
      </c>
      <c r="F95" s="297">
        <v>109.3836656808345</v>
      </c>
      <c r="G95" s="297">
        <v>110.8813925918768</v>
      </c>
      <c r="H95" s="297">
        <v>107.61909674906831</v>
      </c>
      <c r="I95" s="297">
        <v>117.2128444673038</v>
      </c>
      <c r="J95" s="297">
        <v>105.3681515222991</v>
      </c>
      <c r="K95" s="297">
        <v>94.398736114839636</v>
      </c>
      <c r="L95" s="297">
        <v>104.2575114877455</v>
      </c>
      <c r="M95" s="297">
        <v>108.0511718857738</v>
      </c>
      <c r="N95" s="297">
        <v>106.3653791104618</v>
      </c>
      <c r="O95" s="297">
        <v>115.00166247893139</v>
      </c>
      <c r="P95" s="297">
        <v>110.0472941568141</v>
      </c>
      <c r="Q95" s="297">
        <v>113.5532231744842</v>
      </c>
      <c r="R95" s="297">
        <v>120.22434662182221</v>
      </c>
      <c r="S95" s="297">
        <v>122.0525989028007</v>
      </c>
      <c r="T95" s="297">
        <v>125.33114860414889</v>
      </c>
      <c r="U95" s="297">
        <v>130.69820575954321</v>
      </c>
      <c r="V95" s="297">
        <v>130.26198396390421</v>
      </c>
      <c r="W95" s="297">
        <v>136.25119372842269</v>
      </c>
      <c r="DA95" s="122" t="s">
        <v>1541</v>
      </c>
    </row>
    <row r="96" spans="1:105" ht="12" customHeight="1" x14ac:dyDescent="0.25">
      <c r="A96" s="61" t="s">
        <v>1542</v>
      </c>
      <c r="B96" s="265">
        <v>159.9007781283029</v>
      </c>
      <c r="C96" s="265">
        <v>153.68617197333049</v>
      </c>
      <c r="D96" s="265">
        <v>160.74278305475261</v>
      </c>
      <c r="E96" s="265">
        <v>131.95987814459869</v>
      </c>
      <c r="F96" s="265">
        <v>138.05269037315119</v>
      </c>
      <c r="G96" s="265">
        <v>132.76681452791129</v>
      </c>
      <c r="H96" s="265">
        <v>129.89588041742189</v>
      </c>
      <c r="I96" s="265">
        <v>155.36003912352729</v>
      </c>
      <c r="J96" s="265">
        <v>135.58862713439339</v>
      </c>
      <c r="K96" s="265">
        <v>120.61361799770179</v>
      </c>
      <c r="L96" s="265">
        <v>132.01563242673649</v>
      </c>
      <c r="M96" s="265">
        <v>141.6156116656235</v>
      </c>
      <c r="N96" s="265">
        <v>133.12196108404871</v>
      </c>
      <c r="O96" s="265">
        <v>136.2838355649576</v>
      </c>
      <c r="P96" s="265">
        <v>129.46087408377431</v>
      </c>
      <c r="Q96" s="265">
        <v>136.06024996118879</v>
      </c>
      <c r="R96" s="265">
        <v>141.46202476334619</v>
      </c>
      <c r="S96" s="265">
        <v>147.02879157127049</v>
      </c>
      <c r="T96" s="265">
        <v>143.7862503931639</v>
      </c>
      <c r="U96" s="265">
        <v>148.45583900819659</v>
      </c>
      <c r="V96" s="265">
        <v>151.02602796576761</v>
      </c>
      <c r="W96" s="265">
        <v>154.8074259186711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1303.6388769921889</v>
      </c>
      <c r="C99" s="225">
        <v>1318.2498806840181</v>
      </c>
      <c r="D99" s="225">
        <v>1274.301745621362</v>
      </c>
      <c r="E99" s="225">
        <v>1268.3715866467901</v>
      </c>
      <c r="F99" s="225">
        <v>1256.008431817058</v>
      </c>
      <c r="G99" s="225">
        <v>1225.0503608504209</v>
      </c>
      <c r="H99" s="225">
        <v>1291.1945233410729</v>
      </c>
      <c r="I99" s="225">
        <v>1323.153373566611</v>
      </c>
      <c r="J99" s="225">
        <v>1284.5927951588949</v>
      </c>
      <c r="K99" s="225">
        <v>1167.7921717982581</v>
      </c>
      <c r="L99" s="225">
        <v>1199.9071926959591</v>
      </c>
      <c r="M99" s="225">
        <v>1184.3104906632359</v>
      </c>
      <c r="N99" s="225">
        <v>1130.684883534866</v>
      </c>
      <c r="O99" s="225">
        <v>1131.4173490589501</v>
      </c>
      <c r="P99" s="225">
        <v>1146.2467113493899</v>
      </c>
      <c r="Q99" s="225">
        <v>1109.2035423101891</v>
      </c>
      <c r="R99" s="225">
        <v>1114.1559879737761</v>
      </c>
      <c r="S99" s="225">
        <v>1124.3418634276541</v>
      </c>
      <c r="T99" s="225">
        <v>1145.189989432841</v>
      </c>
      <c r="U99" s="225">
        <v>1089.373268401016</v>
      </c>
      <c r="V99" s="225">
        <v>1098.5939354303321</v>
      </c>
      <c r="W99" s="225">
        <v>1088.949559184618</v>
      </c>
      <c r="DA99" s="89" t="s">
        <v>1544</v>
      </c>
    </row>
    <row r="100" spans="1:105" ht="12" customHeight="1" x14ac:dyDescent="0.25">
      <c r="A100" s="55" t="s">
        <v>92</v>
      </c>
      <c r="B100" s="261">
        <v>11.06803387187189</v>
      </c>
      <c r="C100" s="261">
        <v>11.192082860144129</v>
      </c>
      <c r="D100" s="261">
        <v>10.818958480330281</v>
      </c>
      <c r="E100" s="261">
        <v>10.768610794669771</v>
      </c>
      <c r="F100" s="261">
        <v>10.663646284302731</v>
      </c>
      <c r="G100" s="261">
        <v>10.400808941757809</v>
      </c>
      <c r="H100" s="261">
        <v>10.96237997480524</v>
      </c>
      <c r="I100" s="261">
        <v>11.233714040583131</v>
      </c>
      <c r="J100" s="261">
        <v>10.906330594549511</v>
      </c>
      <c r="K100" s="261">
        <v>9.9146807761623545</v>
      </c>
      <c r="L100" s="261">
        <v>10.187340747696901</v>
      </c>
      <c r="M100" s="261">
        <v>10.05492307479917</v>
      </c>
      <c r="N100" s="261">
        <v>9.5996359193055376</v>
      </c>
      <c r="O100" s="261">
        <v>9.6058546301584347</v>
      </c>
      <c r="P100" s="261">
        <v>9.7317575063505455</v>
      </c>
      <c r="Q100" s="261">
        <v>9.4172570285833235</v>
      </c>
      <c r="R100" s="261">
        <v>9.4593038233829283</v>
      </c>
      <c r="S100" s="261">
        <v>9.5457829983505906</v>
      </c>
      <c r="T100" s="261">
        <v>9.7227858239527247</v>
      </c>
      <c r="U100" s="261">
        <v>9.2488958764374711</v>
      </c>
      <c r="V100" s="261">
        <v>9.3271803283685308</v>
      </c>
      <c r="W100" s="261">
        <v>9.2452985397501184</v>
      </c>
      <c r="DA100" s="67" t="s">
        <v>1545</v>
      </c>
    </row>
    <row r="101" spans="1:105" ht="12" customHeight="1" x14ac:dyDescent="0.25">
      <c r="A101" s="202" t="s">
        <v>93</v>
      </c>
      <c r="B101" s="226">
        <v>12.40936247771686</v>
      </c>
      <c r="C101" s="226">
        <v>12.54844489093357</v>
      </c>
      <c r="D101" s="226">
        <v>12.13010178392968</v>
      </c>
      <c r="E101" s="226">
        <v>12.073652491443919</v>
      </c>
      <c r="F101" s="226">
        <v>11.95596739294138</v>
      </c>
      <c r="G101" s="226">
        <v>11.661276945290259</v>
      </c>
      <c r="H101" s="226">
        <v>12.290904446140409</v>
      </c>
      <c r="I101" s="226">
        <v>12.5951213299853</v>
      </c>
      <c r="J101" s="226">
        <v>12.228062473998239</v>
      </c>
      <c r="K101" s="226">
        <v>11.11623518924427</v>
      </c>
      <c r="L101" s="226">
        <v>11.421938664595491</v>
      </c>
      <c r="M101" s="226">
        <v>11.27347337071707</v>
      </c>
      <c r="N101" s="226">
        <v>10.7630102289004</v>
      </c>
      <c r="O101" s="226">
        <v>10.76998258171491</v>
      </c>
      <c r="P101" s="226">
        <v>10.911143554453311</v>
      </c>
      <c r="Q101" s="226">
        <v>10.55852894618517</v>
      </c>
      <c r="R101" s="226">
        <v>10.605671367660809</v>
      </c>
      <c r="S101" s="226">
        <v>10.702630903687799</v>
      </c>
      <c r="T101" s="226">
        <v>10.90108459906897</v>
      </c>
      <c r="U101" s="226">
        <v>10.369764203654571</v>
      </c>
      <c r="V101" s="226">
        <v>10.457535902912809</v>
      </c>
      <c r="W101" s="226">
        <v>10.36573090782041</v>
      </c>
      <c r="DA101" s="174" t="s">
        <v>1546</v>
      </c>
    </row>
    <row r="102" spans="1:105" ht="12" customHeight="1" x14ac:dyDescent="0.25">
      <c r="A102" s="202" t="s">
        <v>94</v>
      </c>
      <c r="B102" s="226">
        <v>25.111314807362429</v>
      </c>
      <c r="C102" s="226">
        <v>28.038231490123071</v>
      </c>
      <c r="D102" s="226">
        <v>26.561743529764868</v>
      </c>
      <c r="E102" s="226">
        <v>21.797600721495549</v>
      </c>
      <c r="F102" s="226">
        <v>21.555343652913841</v>
      </c>
      <c r="G102" s="226">
        <v>21.404528964279109</v>
      </c>
      <c r="H102" s="226">
        <v>22.635704491006209</v>
      </c>
      <c r="I102" s="226">
        <v>23.82842724784334</v>
      </c>
      <c r="J102" s="226">
        <v>22.082905502761822</v>
      </c>
      <c r="K102" s="226">
        <v>20.249958113902132</v>
      </c>
      <c r="L102" s="226">
        <v>21.16598118206932</v>
      </c>
      <c r="M102" s="226">
        <v>21.431268229035918</v>
      </c>
      <c r="N102" s="226">
        <v>20.34969292768897</v>
      </c>
      <c r="O102" s="226">
        <v>20.1833498534161</v>
      </c>
      <c r="P102" s="226">
        <v>20.3241056956618</v>
      </c>
      <c r="Q102" s="226">
        <v>19.989353491434589</v>
      </c>
      <c r="R102" s="226">
        <v>19.947191457146982</v>
      </c>
      <c r="S102" s="226">
        <v>20.343535303934178</v>
      </c>
      <c r="T102" s="226">
        <v>20.427074761333891</v>
      </c>
      <c r="U102" s="226">
        <v>19.357736713491061</v>
      </c>
      <c r="V102" s="226">
        <v>17.858367844803229</v>
      </c>
      <c r="W102" s="226">
        <v>19.378355994162099</v>
      </c>
      <c r="DA102" s="174" t="s">
        <v>1547</v>
      </c>
    </row>
    <row r="103" spans="1:105" ht="12" customHeight="1" x14ac:dyDescent="0.25">
      <c r="A103" s="202" t="s">
        <v>95</v>
      </c>
      <c r="B103" s="226">
        <v>9.9339745476234729</v>
      </c>
      <c r="C103" s="226">
        <v>10.045313156306859</v>
      </c>
      <c r="D103" s="226">
        <v>9.7104200637235074</v>
      </c>
      <c r="E103" s="226">
        <v>9.6652311319156308</v>
      </c>
      <c r="F103" s="226">
        <v>9.5710215562619148</v>
      </c>
      <c r="G103" s="226">
        <v>9.3351152063869147</v>
      </c>
      <c r="H103" s="226">
        <v>9.8391462216111485</v>
      </c>
      <c r="I103" s="226">
        <v>10.08267869852115</v>
      </c>
      <c r="J103" s="226">
        <v>9.7888398055560302</v>
      </c>
      <c r="K103" s="226">
        <v>8.8987969876488116</v>
      </c>
      <c r="L103" s="226">
        <v>9.1435195145886237</v>
      </c>
      <c r="M103" s="226">
        <v>9.0246696983114418</v>
      </c>
      <c r="N103" s="226">
        <v>8.616032440159584</v>
      </c>
      <c r="O103" s="226">
        <v>8.6216139658439861</v>
      </c>
      <c r="P103" s="226">
        <v>8.7346165083049012</v>
      </c>
      <c r="Q103" s="226">
        <v>8.4523405614183513</v>
      </c>
      <c r="R103" s="226">
        <v>8.490079133072884</v>
      </c>
      <c r="S103" s="226">
        <v>8.567697428514812</v>
      </c>
      <c r="T103" s="226">
        <v>8.7265640876472617</v>
      </c>
      <c r="U103" s="226">
        <v>8.3012301275701219</v>
      </c>
      <c r="V103" s="226">
        <v>8.3714933524536477</v>
      </c>
      <c r="W103" s="226">
        <v>8.298001383286806</v>
      </c>
      <c r="DA103" s="174" t="s">
        <v>1548</v>
      </c>
    </row>
    <row r="104" spans="1:105" ht="12" customHeight="1" x14ac:dyDescent="0.25">
      <c r="A104" s="56" t="s">
        <v>96</v>
      </c>
      <c r="B104" s="262">
        <v>10.549622749120379</v>
      </c>
      <c r="C104" s="262">
        <v>10.937521096804881</v>
      </c>
      <c r="D104" s="262">
        <v>10.551533881158059</v>
      </c>
      <c r="E104" s="262">
        <v>10.15456648574351</v>
      </c>
      <c r="F104" s="262">
        <v>10.05458282630123</v>
      </c>
      <c r="G104" s="262">
        <v>9.8120652363453917</v>
      </c>
      <c r="H104" s="262">
        <v>10.342201235541109</v>
      </c>
      <c r="I104" s="262">
        <v>10.63212838519933</v>
      </c>
      <c r="J104" s="262">
        <v>10.285885462978779</v>
      </c>
      <c r="K104" s="262">
        <v>9.3544864891436124</v>
      </c>
      <c r="L104" s="262">
        <v>9.6181849519091394</v>
      </c>
      <c r="M104" s="262">
        <v>9.5206996098727945</v>
      </c>
      <c r="N104" s="262">
        <v>9.0840910976909903</v>
      </c>
      <c r="O104" s="262">
        <v>9.0844444993116547</v>
      </c>
      <c r="P104" s="262">
        <v>9.1990022109967402</v>
      </c>
      <c r="Q104" s="262">
        <v>8.9161306421395921</v>
      </c>
      <c r="R104" s="262">
        <v>8.9495214605685405</v>
      </c>
      <c r="S104" s="262">
        <v>9.0436425138972485</v>
      </c>
      <c r="T104" s="262">
        <v>9.3319796721255184</v>
      </c>
      <c r="U104" s="262">
        <v>8.8807049677820356</v>
      </c>
      <c r="V104" s="262">
        <v>8.9067706081048996</v>
      </c>
      <c r="W104" s="262">
        <v>8.8852200348858759</v>
      </c>
      <c r="DA104" s="68" t="s">
        <v>1549</v>
      </c>
    </row>
    <row r="105" spans="1:105" ht="12" customHeight="1" x14ac:dyDescent="0.25">
      <c r="A105" s="37" t="s">
        <v>160</v>
      </c>
      <c r="B105" s="228">
        <v>0.49063308630710839</v>
      </c>
      <c r="C105" s="228">
        <v>0.38017975940223458</v>
      </c>
      <c r="D105" s="228">
        <v>0.36155086204516401</v>
      </c>
      <c r="E105" s="228">
        <v>0.49327666372095541</v>
      </c>
      <c r="F105" s="228">
        <v>0.45243786967234312</v>
      </c>
      <c r="G105" s="228">
        <v>0.51829221477638232</v>
      </c>
      <c r="H105" s="228">
        <v>0.46706919511743539</v>
      </c>
      <c r="I105" s="228">
        <v>0.65270850967255833</v>
      </c>
      <c r="J105" s="228">
        <v>0.80927686305925595</v>
      </c>
      <c r="K105" s="228">
        <v>0.81539701910468509</v>
      </c>
      <c r="L105" s="228">
        <v>0.77652157009503353</v>
      </c>
      <c r="M105" s="228">
        <v>0.49451403678505967</v>
      </c>
      <c r="N105" s="228">
        <v>0.34153404883160549</v>
      </c>
      <c r="O105" s="228">
        <v>0.28704270951209149</v>
      </c>
      <c r="P105" s="228">
        <v>0.21012271665069779</v>
      </c>
      <c r="Q105" s="228">
        <v>0.19191947882896249</v>
      </c>
      <c r="R105" s="228">
        <v>0.20934060589277101</v>
      </c>
      <c r="S105" s="228">
        <v>0.19811926261619359</v>
      </c>
      <c r="T105" s="228">
        <v>0.1940612227034901</v>
      </c>
      <c r="U105" s="228">
        <v>0.18183251682363941</v>
      </c>
      <c r="V105" s="228">
        <v>0.18933992088558821</v>
      </c>
      <c r="W105" s="228">
        <v>0.19966809962712251</v>
      </c>
      <c r="DA105" s="69" t="s">
        <v>1550</v>
      </c>
    </row>
    <row r="106" spans="1:105" ht="12" customHeight="1" x14ac:dyDescent="0.25">
      <c r="A106" s="37" t="s">
        <v>162</v>
      </c>
      <c r="B106" s="228">
        <v>6.021688199180212</v>
      </c>
      <c r="C106" s="228">
        <v>5.2628742885720747</v>
      </c>
      <c r="D106" s="228">
        <v>5.1480627407450577</v>
      </c>
      <c r="E106" s="228">
        <v>6.6459206825307877</v>
      </c>
      <c r="F106" s="228">
        <v>6.6706405973704852</v>
      </c>
      <c r="G106" s="228">
        <v>6.4010952928068097</v>
      </c>
      <c r="H106" s="228">
        <v>6.8156806383849471</v>
      </c>
      <c r="I106" s="228">
        <v>6.4227801020414947</v>
      </c>
      <c r="J106" s="228">
        <v>6.4414772807130074</v>
      </c>
      <c r="K106" s="228">
        <v>5.7405343256790129</v>
      </c>
      <c r="L106" s="228">
        <v>5.8933135987583212</v>
      </c>
      <c r="M106" s="228">
        <v>5.8072889850602181</v>
      </c>
      <c r="N106" s="228">
        <v>5.7218537945967611</v>
      </c>
      <c r="O106" s="228">
        <v>5.8300392135171677</v>
      </c>
      <c r="P106" s="228">
        <v>6.023037244304045</v>
      </c>
      <c r="Q106" s="228">
        <v>5.7176088398004623</v>
      </c>
      <c r="R106" s="228">
        <v>5.7809488279035666</v>
      </c>
      <c r="S106" s="228">
        <v>5.7452020025931034</v>
      </c>
      <c r="T106" s="228">
        <v>5.8619108355243563</v>
      </c>
      <c r="U106" s="228">
        <v>5.5888453234135769</v>
      </c>
      <c r="V106" s="228">
        <v>6.040745716457784</v>
      </c>
      <c r="W106" s="228">
        <v>5.5795361616686652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0.26819277609714293</v>
      </c>
      <c r="U108" s="228">
        <v>0.26661340490721441</v>
      </c>
      <c r="V108" s="228">
        <v>0.26598004875849268</v>
      </c>
      <c r="W108" s="228">
        <v>0.28454242247979689</v>
      </c>
      <c r="DA108" s="69" t="s">
        <v>1553</v>
      </c>
    </row>
    <row r="109" spans="1:105" ht="12" customHeight="1" x14ac:dyDescent="0.25">
      <c r="A109" s="37" t="s">
        <v>38</v>
      </c>
      <c r="B109" s="228">
        <v>4.0373014636330593</v>
      </c>
      <c r="C109" s="228">
        <v>5.2944670488305681</v>
      </c>
      <c r="D109" s="228">
        <v>5.0419202783678427</v>
      </c>
      <c r="E109" s="228">
        <v>3.015369139491765</v>
      </c>
      <c r="F109" s="228">
        <v>2.931504359258402</v>
      </c>
      <c r="G109" s="228">
        <v>2.8926777287621999</v>
      </c>
      <c r="H109" s="228">
        <v>3.0594514020387291</v>
      </c>
      <c r="I109" s="228">
        <v>3.5566397734852742</v>
      </c>
      <c r="J109" s="228">
        <v>3.0351313192065161</v>
      </c>
      <c r="K109" s="228">
        <v>2.798555144359915</v>
      </c>
      <c r="L109" s="228">
        <v>2.948349783055785</v>
      </c>
      <c r="M109" s="228">
        <v>3.2188965880275169</v>
      </c>
      <c r="N109" s="228">
        <v>3.0207032542626231</v>
      </c>
      <c r="O109" s="228">
        <v>2.9673625762823952</v>
      </c>
      <c r="P109" s="228">
        <v>2.9658422500419981</v>
      </c>
      <c r="Q109" s="228">
        <v>3.006602323510168</v>
      </c>
      <c r="R109" s="228">
        <v>2.959232026772201</v>
      </c>
      <c r="S109" s="228">
        <v>3.1003212486879521</v>
      </c>
      <c r="T109" s="228">
        <v>3.0078148378005301</v>
      </c>
      <c r="U109" s="228">
        <v>2.8434137226376048</v>
      </c>
      <c r="V109" s="228">
        <v>2.4107049220030352</v>
      </c>
      <c r="W109" s="228">
        <v>2.8214733511102921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940.64575074100617</v>
      </c>
      <c r="C110" s="263">
        <f t="shared" si="4"/>
        <v>927.57079147665945</v>
      </c>
      <c r="D110" s="263">
        <f t="shared" si="4"/>
        <v>901.45238667962349</v>
      </c>
      <c r="E110" s="263">
        <f t="shared" si="4"/>
        <v>938.57043360718831</v>
      </c>
      <c r="F110" s="263">
        <f t="shared" si="4"/>
        <v>929.68601514476234</v>
      </c>
      <c r="G110" s="263">
        <f t="shared" si="4"/>
        <v>903.40526226038071</v>
      </c>
      <c r="H110" s="263">
        <f t="shared" si="4"/>
        <v>951.51575486949525</v>
      </c>
      <c r="I110" s="263">
        <f t="shared" si="4"/>
        <v>969.44895696727258</v>
      </c>
      <c r="J110" s="263">
        <f t="shared" si="4"/>
        <v>950.51474542704943</v>
      </c>
      <c r="K110" s="263">
        <f t="shared" si="4"/>
        <v>862.54118532282132</v>
      </c>
      <c r="L110" s="263">
        <f t="shared" si="4"/>
        <v>883.08323901116012</v>
      </c>
      <c r="M110" s="263">
        <f t="shared" si="4"/>
        <v>866.80560262530207</v>
      </c>
      <c r="N110" s="263">
        <f t="shared" si="4"/>
        <v>828.54370159460188</v>
      </c>
      <c r="O110" s="263">
        <f t="shared" si="4"/>
        <v>830.67138007013011</v>
      </c>
      <c r="P110" s="263">
        <f t="shared" si="4"/>
        <v>842.65651466086877</v>
      </c>
      <c r="Q110" s="263">
        <f t="shared" si="4"/>
        <v>812.56623250595521</v>
      </c>
      <c r="R110" s="263">
        <f t="shared" si="4"/>
        <v>817.36097953659942</v>
      </c>
      <c r="S110" s="263">
        <f t="shared" si="4"/>
        <v>822.93192650536923</v>
      </c>
      <c r="T110" s="263">
        <f t="shared" si="4"/>
        <v>840.67404418018134</v>
      </c>
      <c r="U110" s="263">
        <f t="shared" si="4"/>
        <v>800.34738153699993</v>
      </c>
      <c r="V110" s="263">
        <f t="shared" si="4"/>
        <v>821.85898518749525</v>
      </c>
      <c r="W110" s="263">
        <f t="shared" si="4"/>
        <v>799.78008541523843</v>
      </c>
      <c r="DA110" s="70"/>
    </row>
    <row r="111" spans="1:105" ht="12" customHeight="1" x14ac:dyDescent="0.25">
      <c r="A111" s="60" t="s">
        <v>1556</v>
      </c>
      <c r="B111" s="264">
        <v>814.43939945761235</v>
      </c>
      <c r="C111" s="264">
        <v>786.6541202488313</v>
      </c>
      <c r="D111" s="264">
        <v>767.95636067169573</v>
      </c>
      <c r="E111" s="264">
        <v>829.01839800506775</v>
      </c>
      <c r="F111" s="264">
        <v>821.35153349920893</v>
      </c>
      <c r="G111" s="264">
        <v>795.8287565200535</v>
      </c>
      <c r="H111" s="264">
        <v>837.75151375132634</v>
      </c>
      <c r="I111" s="264">
        <v>849.69023931978427</v>
      </c>
      <c r="J111" s="264">
        <v>839.52880340770048</v>
      </c>
      <c r="K111" s="264">
        <v>760.76740936554484</v>
      </c>
      <c r="L111" s="264">
        <v>776.70564481450947</v>
      </c>
      <c r="M111" s="264">
        <v>759.09470865931462</v>
      </c>
      <c r="N111" s="264">
        <v>726.26867084280252</v>
      </c>
      <c r="O111" s="264">
        <v>729.23236896231549</v>
      </c>
      <c r="P111" s="264">
        <v>740.51008216122636</v>
      </c>
      <c r="Q111" s="264">
        <v>712.10222303368857</v>
      </c>
      <c r="R111" s="264">
        <v>717.10887121530573</v>
      </c>
      <c r="S111" s="264">
        <v>720.68784320624718</v>
      </c>
      <c r="T111" s="264">
        <v>738.01010193749164</v>
      </c>
      <c r="U111" s="264">
        <v>703.05779959133395</v>
      </c>
      <c r="V111" s="264">
        <v>732.10504506690495</v>
      </c>
      <c r="W111" s="264">
        <v>702.38687352428519</v>
      </c>
      <c r="DA111" s="72" t="s">
        <v>1557</v>
      </c>
    </row>
    <row r="112" spans="1:105" ht="12" customHeight="1" x14ac:dyDescent="0.25">
      <c r="A112" s="59" t="s">
        <v>30</v>
      </c>
      <c r="B112" s="232">
        <v>283.25720495261947</v>
      </c>
      <c r="C112" s="232">
        <v>252.0243604505348</v>
      </c>
      <c r="D112" s="232">
        <v>226.84107681282481</v>
      </c>
      <c r="E112" s="232">
        <v>280.51417047436382</v>
      </c>
      <c r="F112" s="232">
        <v>276.25457838654683</v>
      </c>
      <c r="G112" s="232">
        <v>231.37679793113881</v>
      </c>
      <c r="H112" s="232">
        <v>243.7033185097998</v>
      </c>
      <c r="I112" s="232">
        <v>269.3972157803758</v>
      </c>
      <c r="J112" s="232">
        <v>279.64292331666462</v>
      </c>
      <c r="K112" s="232">
        <v>238.83803433469089</v>
      </c>
      <c r="L112" s="232">
        <v>243.5589496854499</v>
      </c>
      <c r="M112" s="232">
        <v>262.23915451884932</v>
      </c>
      <c r="N112" s="232">
        <v>256.14405927384792</v>
      </c>
      <c r="O112" s="232">
        <v>246.99539076114289</v>
      </c>
      <c r="P112" s="232">
        <v>259.44228461009868</v>
      </c>
      <c r="Q112" s="232">
        <v>244.8644241553242</v>
      </c>
      <c r="R112" s="232">
        <v>239.81301835065841</v>
      </c>
      <c r="S112" s="232">
        <v>249.3989527864114</v>
      </c>
      <c r="T112" s="232">
        <v>243.2955256094406</v>
      </c>
      <c r="U112" s="232">
        <v>230.91587604433471</v>
      </c>
      <c r="V112" s="232">
        <v>268.24256121805797</v>
      </c>
      <c r="W112" s="232">
        <v>232.55021570475759</v>
      </c>
      <c r="DA112" s="71" t="s">
        <v>1558</v>
      </c>
    </row>
    <row r="113" spans="1:105" ht="12" customHeight="1" x14ac:dyDescent="0.25">
      <c r="A113" s="59" t="s">
        <v>33</v>
      </c>
      <c r="B113" s="297">
        <v>17.996838281766959</v>
      </c>
      <c r="C113" s="297">
        <v>21.526626169194</v>
      </c>
      <c r="D113" s="297">
        <v>19.35254323620731</v>
      </c>
      <c r="E113" s="297">
        <v>35.998534502900192</v>
      </c>
      <c r="F113" s="297">
        <v>14.72634481355882</v>
      </c>
      <c r="G113" s="297">
        <v>10.61023121344555</v>
      </c>
      <c r="H113" s="297">
        <v>10.27393058848364</v>
      </c>
      <c r="I113" s="297">
        <v>8.1136104900872414</v>
      </c>
      <c r="J113" s="297">
        <v>6.6848281156326168</v>
      </c>
      <c r="K113" s="297">
        <v>7.2719768936556246</v>
      </c>
      <c r="L113" s="297">
        <v>5.3525910988462879</v>
      </c>
      <c r="M113" s="297">
        <v>4.359525238975305</v>
      </c>
      <c r="N113" s="297">
        <v>3.8364321493423881</v>
      </c>
      <c r="O113" s="297">
        <v>2.7906162258578382</v>
      </c>
      <c r="P113" s="297">
        <v>2.0049352449191962</v>
      </c>
      <c r="Q113" s="297">
        <v>1.922163700171492</v>
      </c>
      <c r="R113" s="297">
        <v>2.2026082764042592</v>
      </c>
      <c r="S113" s="297">
        <v>2.1696813955509531</v>
      </c>
      <c r="T113" s="297">
        <v>2.082375413748236</v>
      </c>
      <c r="U113" s="297">
        <v>2.2154365961575229</v>
      </c>
      <c r="V113" s="297">
        <v>2.2089076426749772</v>
      </c>
      <c r="W113" s="297">
        <v>1.783582549459525</v>
      </c>
      <c r="DA113" s="122" t="s">
        <v>1559</v>
      </c>
    </row>
    <row r="114" spans="1:105" ht="12" customHeight="1" x14ac:dyDescent="0.25">
      <c r="A114" s="59" t="s">
        <v>160</v>
      </c>
      <c r="B114" s="297">
        <v>33.446316559705473</v>
      </c>
      <c r="C114" s="297">
        <v>29.347390196023259</v>
      </c>
      <c r="D114" s="297">
        <v>26.462166514587249</v>
      </c>
      <c r="E114" s="297">
        <v>31.58163415161421</v>
      </c>
      <c r="F114" s="297">
        <v>30.274940306423101</v>
      </c>
      <c r="G114" s="297">
        <v>37.828972321513596</v>
      </c>
      <c r="H114" s="297">
        <v>33.588399636700728</v>
      </c>
      <c r="I114" s="297">
        <v>47.748180006764088</v>
      </c>
      <c r="J114" s="297">
        <v>56.348621462068138</v>
      </c>
      <c r="K114" s="297">
        <v>58.835588814956949</v>
      </c>
      <c r="L114" s="297">
        <v>57.563038585905723</v>
      </c>
      <c r="M114" s="297">
        <v>36.39156605882529</v>
      </c>
      <c r="N114" s="297">
        <v>25.365009828083089</v>
      </c>
      <c r="O114" s="297">
        <v>21.915803759724771</v>
      </c>
      <c r="P114" s="297">
        <v>15.75212233006282</v>
      </c>
      <c r="Q114" s="297">
        <v>14.63527555248551</v>
      </c>
      <c r="R114" s="297">
        <v>16.044197613098468</v>
      </c>
      <c r="S114" s="297">
        <v>15.220250815916611</v>
      </c>
      <c r="T114" s="297">
        <v>15.40553318689563</v>
      </c>
      <c r="U114" s="297">
        <v>14.4912456741793</v>
      </c>
      <c r="V114" s="297">
        <v>12.61794493927427</v>
      </c>
      <c r="W114" s="297">
        <v>15.95164159607358</v>
      </c>
      <c r="DA114" s="122" t="s">
        <v>1560</v>
      </c>
    </row>
    <row r="115" spans="1:105" ht="12" customHeight="1" x14ac:dyDescent="0.25">
      <c r="A115" s="59" t="s">
        <v>70</v>
      </c>
      <c r="B115" s="297">
        <v>69.242284849155865</v>
      </c>
      <c r="C115" s="297">
        <v>77.496279377994341</v>
      </c>
      <c r="D115" s="297">
        <v>118.51017537264021</v>
      </c>
      <c r="E115" s="297">
        <v>55.424433548146823</v>
      </c>
      <c r="F115" s="297">
        <v>53.728865999793449</v>
      </c>
      <c r="G115" s="297">
        <v>48.811339027603758</v>
      </c>
      <c r="H115" s="297">
        <v>60.049055585701588</v>
      </c>
      <c r="I115" s="297">
        <v>54.579751237932193</v>
      </c>
      <c r="J115" s="297">
        <v>48.342925897938201</v>
      </c>
      <c r="K115" s="297">
        <v>41.609211961207038</v>
      </c>
      <c r="L115" s="297">
        <v>33.363564078374978</v>
      </c>
      <c r="M115" s="297">
        <v>28.742800681465731</v>
      </c>
      <c r="N115" s="297">
        <v>15.97321736477298</v>
      </c>
      <c r="O115" s="297">
        <v>12.405177633296789</v>
      </c>
      <c r="P115" s="297">
        <v>11.785931125894569</v>
      </c>
      <c r="Q115" s="297">
        <v>14.67052163328154</v>
      </c>
      <c r="R115" s="297">
        <v>15.98791704985973</v>
      </c>
      <c r="S115" s="297">
        <v>12.531398523002689</v>
      </c>
      <c r="T115" s="297">
        <v>11.879388877816041</v>
      </c>
      <c r="U115" s="297">
        <v>10.02903983731091</v>
      </c>
      <c r="V115" s="297">
        <v>46.469725007332123</v>
      </c>
      <c r="W115" s="297">
        <v>6.3478992361846407</v>
      </c>
      <c r="DA115" s="122" t="s">
        <v>1561</v>
      </c>
    </row>
    <row r="116" spans="1:105" ht="12" customHeight="1" x14ac:dyDescent="0.25">
      <c r="A116" s="59" t="s">
        <v>162</v>
      </c>
      <c r="B116" s="297">
        <v>410.49675481436458</v>
      </c>
      <c r="C116" s="297">
        <v>406.25946405508489</v>
      </c>
      <c r="D116" s="297">
        <v>376.79039873543633</v>
      </c>
      <c r="E116" s="297">
        <v>425.49962532804273</v>
      </c>
      <c r="F116" s="297">
        <v>446.36680399288679</v>
      </c>
      <c r="G116" s="297">
        <v>467.20141602635181</v>
      </c>
      <c r="H116" s="297">
        <v>490.1368094306406</v>
      </c>
      <c r="I116" s="297">
        <v>469.85148180462511</v>
      </c>
      <c r="J116" s="297">
        <v>448.50950461539702</v>
      </c>
      <c r="K116" s="297">
        <v>414.21259736103428</v>
      </c>
      <c r="L116" s="297">
        <v>436.8675013659327</v>
      </c>
      <c r="M116" s="297">
        <v>427.36166216119892</v>
      </c>
      <c r="N116" s="297">
        <v>424.94995222675618</v>
      </c>
      <c r="O116" s="297">
        <v>445.12538058229319</v>
      </c>
      <c r="P116" s="297">
        <v>451.52480885025102</v>
      </c>
      <c r="Q116" s="297">
        <v>436.0098379924259</v>
      </c>
      <c r="R116" s="297">
        <v>443.06112992528489</v>
      </c>
      <c r="S116" s="297">
        <v>441.36755968536539</v>
      </c>
      <c r="T116" s="297">
        <v>465.34727884959108</v>
      </c>
      <c r="U116" s="297">
        <v>445.40620143935149</v>
      </c>
      <c r="V116" s="297">
        <v>402.56590625956568</v>
      </c>
      <c r="W116" s="297">
        <v>445.75353443780978</v>
      </c>
      <c r="DA116" s="122" t="s">
        <v>1562</v>
      </c>
    </row>
    <row r="117" spans="1:105" ht="12" customHeight="1" x14ac:dyDescent="0.25">
      <c r="A117" s="60" t="s">
        <v>1563</v>
      </c>
      <c r="B117" s="264">
        <v>126.2063512833938</v>
      </c>
      <c r="C117" s="264">
        <v>140.9166712278282</v>
      </c>
      <c r="D117" s="264">
        <v>133.49602600792781</v>
      </c>
      <c r="E117" s="264">
        <v>109.5520356021206</v>
      </c>
      <c r="F117" s="264">
        <v>108.3344816455534</v>
      </c>
      <c r="G117" s="264">
        <v>107.57650574032721</v>
      </c>
      <c r="H117" s="264">
        <v>113.7642411181689</v>
      </c>
      <c r="I117" s="264">
        <v>119.7587176474883</v>
      </c>
      <c r="J117" s="264">
        <v>110.985942019349</v>
      </c>
      <c r="K117" s="264">
        <v>101.7737759572765</v>
      </c>
      <c r="L117" s="264">
        <v>106.37759419665061</v>
      </c>
      <c r="M117" s="264">
        <v>107.7108939659874</v>
      </c>
      <c r="N117" s="264">
        <v>102.27503075179941</v>
      </c>
      <c r="O117" s="264">
        <v>101.43901110781459</v>
      </c>
      <c r="P117" s="264">
        <v>102.1464324996424</v>
      </c>
      <c r="Q117" s="264">
        <v>100.4640094722666</v>
      </c>
      <c r="R117" s="264">
        <v>100.2521083212937</v>
      </c>
      <c r="S117" s="264">
        <v>102.2440832991221</v>
      </c>
      <c r="T117" s="264">
        <v>102.6639422426897</v>
      </c>
      <c r="U117" s="264">
        <v>97.289581945665958</v>
      </c>
      <c r="V117" s="264">
        <v>89.753940120590343</v>
      </c>
      <c r="W117" s="264">
        <v>97.393211890953253</v>
      </c>
      <c r="DA117" s="72" t="s">
        <v>1564</v>
      </c>
    </row>
    <row r="118" spans="1:105" ht="12" customHeight="1" x14ac:dyDescent="0.25">
      <c r="A118" s="57" t="s">
        <v>1565</v>
      </c>
      <c r="B118" s="263">
        <v>103.3983624895782</v>
      </c>
      <c r="C118" s="263">
        <v>115.4502360956606</v>
      </c>
      <c r="D118" s="263">
        <v>109.37064852695811</v>
      </c>
      <c r="E118" s="263">
        <v>89.753811701786375</v>
      </c>
      <c r="F118" s="263">
        <v>88.756293874263875</v>
      </c>
      <c r="G118" s="263">
        <v>88.135299236434946</v>
      </c>
      <c r="H118" s="263">
        <v>93.204788204949722</v>
      </c>
      <c r="I118" s="263">
        <v>98.115944028811896</v>
      </c>
      <c r="J118" s="263">
        <v>90.928582812725168</v>
      </c>
      <c r="K118" s="263">
        <v>83.38123772181531</v>
      </c>
      <c r="L118" s="263">
        <v>87.153054768344347</v>
      </c>
      <c r="M118" s="263">
        <v>88.245400846455709</v>
      </c>
      <c r="N118" s="263">
        <v>83.79190584126151</v>
      </c>
      <c r="O118" s="263">
        <v>83.106971514913397</v>
      </c>
      <c r="P118" s="263">
        <v>83.686547841788141</v>
      </c>
      <c r="Q118" s="263">
        <v>82.308171997177965</v>
      </c>
      <c r="R118" s="263">
        <v>82.134565583574755</v>
      </c>
      <c r="S118" s="263">
        <v>83.766551206589668</v>
      </c>
      <c r="T118" s="263">
        <v>84.110533318424984</v>
      </c>
      <c r="U118" s="263">
        <v>79.707426434418494</v>
      </c>
      <c r="V118" s="263">
        <v>73.533624426061749</v>
      </c>
      <c r="W118" s="263">
        <v>79.792328394887434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98.259301086439564</v>
      </c>
      <c r="C119" s="263">
        <f t="shared" si="5"/>
        <v>99.450125870487881</v>
      </c>
      <c r="D119" s="263">
        <f t="shared" si="5"/>
        <v>96.113681682588165</v>
      </c>
      <c r="E119" s="263">
        <f t="shared" si="5"/>
        <v>95.499663117106735</v>
      </c>
      <c r="F119" s="263">
        <f t="shared" si="5"/>
        <v>94.567637320582392</v>
      </c>
      <c r="G119" s="263">
        <f t="shared" si="5"/>
        <v>92.25219858703494</v>
      </c>
      <c r="H119" s="263">
        <f t="shared" si="5"/>
        <v>97.236294422337565</v>
      </c>
      <c r="I119" s="263">
        <f t="shared" si="5"/>
        <v>99.666791273454763</v>
      </c>
      <c r="J119" s="263">
        <f t="shared" si="5"/>
        <v>96.721169184843248</v>
      </c>
      <c r="K119" s="263">
        <f t="shared" si="5"/>
        <v>87.933871384207777</v>
      </c>
      <c r="L119" s="263">
        <f t="shared" si="5"/>
        <v>90.366592677687194</v>
      </c>
      <c r="M119" s="263">
        <f t="shared" si="5"/>
        <v>89.2124032226738</v>
      </c>
      <c r="N119" s="263">
        <f t="shared" si="5"/>
        <v>85.168651349976955</v>
      </c>
      <c r="O119" s="263">
        <f t="shared" si="5"/>
        <v>85.216761976307566</v>
      </c>
      <c r="P119" s="263">
        <f t="shared" si="5"/>
        <v>86.328872989062404</v>
      </c>
      <c r="Q119" s="263">
        <f t="shared" si="5"/>
        <v>83.551312124428463</v>
      </c>
      <c r="R119" s="263">
        <f t="shared" si="5"/>
        <v>83.919370937195254</v>
      </c>
      <c r="S119" s="263">
        <f t="shared" si="5"/>
        <v>84.694558567584394</v>
      </c>
      <c r="T119" s="263">
        <f t="shared" si="5"/>
        <v>86.243447105972535</v>
      </c>
      <c r="U119" s="263">
        <f t="shared" si="5"/>
        <v>82.036578799181214</v>
      </c>
      <c r="V119" s="263">
        <f t="shared" si="5"/>
        <v>82.66535906149177</v>
      </c>
      <c r="W119" s="263">
        <f t="shared" si="5"/>
        <v>82.005230100686845</v>
      </c>
      <c r="DA119" s="70"/>
    </row>
    <row r="120" spans="1:105" ht="12" customHeight="1" x14ac:dyDescent="0.25">
      <c r="A120" s="60" t="s">
        <v>1568</v>
      </c>
      <c r="B120" s="264">
        <v>68.107866029939416</v>
      </c>
      <c r="C120" s="264">
        <v>65.784309390591687</v>
      </c>
      <c r="D120" s="264">
        <v>64.22070072285328</v>
      </c>
      <c r="E120" s="264">
        <v>69.327041429093811</v>
      </c>
      <c r="F120" s="264">
        <v>68.685896389963247</v>
      </c>
      <c r="G120" s="264">
        <v>66.551542530896484</v>
      </c>
      <c r="H120" s="264">
        <v>70.057352214237824</v>
      </c>
      <c r="I120" s="264">
        <v>71.055733581993678</v>
      </c>
      <c r="J120" s="264">
        <v>70.205978871903653</v>
      </c>
      <c r="K120" s="264">
        <v>63.619521392898051</v>
      </c>
      <c r="L120" s="264">
        <v>64.952363597529384</v>
      </c>
      <c r="M120" s="264">
        <v>63.479641033863359</v>
      </c>
      <c r="N120" s="264">
        <v>60.73454865818799</v>
      </c>
      <c r="O120" s="264">
        <v>60.982389264390733</v>
      </c>
      <c r="P120" s="264">
        <v>61.925493171430418</v>
      </c>
      <c r="Q120" s="264">
        <v>59.549873002582657</v>
      </c>
      <c r="R120" s="264">
        <v>59.968556238977797</v>
      </c>
      <c r="S120" s="264">
        <v>60.267849403142328</v>
      </c>
      <c r="T120" s="264">
        <v>61.716431185641113</v>
      </c>
      <c r="U120" s="264">
        <v>58.793528969447522</v>
      </c>
      <c r="V120" s="264">
        <v>61.222618113104453</v>
      </c>
      <c r="W120" s="264">
        <v>58.737422471258718</v>
      </c>
      <c r="DA120" s="72" t="s">
        <v>1569</v>
      </c>
    </row>
    <row r="121" spans="1:105" ht="12" customHeight="1" x14ac:dyDescent="0.25">
      <c r="A121" s="59" t="s">
        <v>30</v>
      </c>
      <c r="B121" s="232">
        <v>23.687512882819661</v>
      </c>
      <c r="C121" s="232">
        <v>21.07565202429716</v>
      </c>
      <c r="D121" s="232">
        <v>18.96968845066187</v>
      </c>
      <c r="E121" s="232">
        <v>23.458125374203359</v>
      </c>
      <c r="F121" s="232">
        <v>23.101915044186871</v>
      </c>
      <c r="G121" s="232">
        <v>19.348990196723069</v>
      </c>
      <c r="H121" s="232">
        <v>20.37980109897784</v>
      </c>
      <c r="I121" s="232">
        <v>22.5284649704173</v>
      </c>
      <c r="J121" s="232">
        <v>23.38526693349548</v>
      </c>
      <c r="K121" s="232">
        <v>19.972939492065681</v>
      </c>
      <c r="L121" s="232">
        <v>20.367728190233159</v>
      </c>
      <c r="M121" s="232">
        <v>21.92986883452453</v>
      </c>
      <c r="N121" s="232">
        <v>21.420163716301211</v>
      </c>
      <c r="O121" s="232">
        <v>20.655102141639421</v>
      </c>
      <c r="P121" s="232">
        <v>21.695979313493009</v>
      </c>
      <c r="Q121" s="232">
        <v>20.476899087857859</v>
      </c>
      <c r="R121" s="232">
        <v>20.054472974833171</v>
      </c>
      <c r="S121" s="232">
        <v>20.85610111163113</v>
      </c>
      <c r="T121" s="232">
        <v>20.345699231798861</v>
      </c>
      <c r="U121" s="232">
        <v>19.31044539383457</v>
      </c>
      <c r="V121" s="232">
        <v>22.431906456311062</v>
      </c>
      <c r="W121" s="232">
        <v>19.44711779292728</v>
      </c>
      <c r="DA121" s="71" t="s">
        <v>1570</v>
      </c>
    </row>
    <row r="122" spans="1:105" ht="12" customHeight="1" x14ac:dyDescent="0.25">
      <c r="A122" s="59" t="s">
        <v>33</v>
      </c>
      <c r="B122" s="297">
        <v>1.5049938049084539</v>
      </c>
      <c r="C122" s="297">
        <v>1.80017392599676</v>
      </c>
      <c r="D122" s="297">
        <v>1.6183652497018179</v>
      </c>
      <c r="E122" s="297">
        <v>3.0103938572108362</v>
      </c>
      <c r="F122" s="297">
        <v>1.231497297822904</v>
      </c>
      <c r="G122" s="297">
        <v>0.88728542174320579</v>
      </c>
      <c r="H122" s="297">
        <v>0.8591621286830412</v>
      </c>
      <c r="I122" s="297">
        <v>0.67850437570430089</v>
      </c>
      <c r="J122" s="297">
        <v>0.55902179835097032</v>
      </c>
      <c r="K122" s="297">
        <v>0.60812238255633322</v>
      </c>
      <c r="L122" s="297">
        <v>0.44761287054144111</v>
      </c>
      <c r="M122" s="297">
        <v>0.36456728533517219</v>
      </c>
      <c r="N122" s="297">
        <v>0.32082338727027998</v>
      </c>
      <c r="O122" s="297">
        <v>0.2333665539489812</v>
      </c>
      <c r="P122" s="297">
        <v>0.16766362377679561</v>
      </c>
      <c r="Q122" s="297">
        <v>0.16074181561706979</v>
      </c>
      <c r="R122" s="297">
        <v>0.18419412114109621</v>
      </c>
      <c r="S122" s="297">
        <v>0.181440595720501</v>
      </c>
      <c r="T122" s="297">
        <v>0.17413959319509301</v>
      </c>
      <c r="U122" s="297">
        <v>0.18526689522806489</v>
      </c>
      <c r="V122" s="297">
        <v>0.18472090851695891</v>
      </c>
      <c r="W122" s="297">
        <v>0.1491529037185895</v>
      </c>
      <c r="DA122" s="122" t="s">
        <v>1571</v>
      </c>
    </row>
    <row r="123" spans="1:105" ht="12" customHeight="1" x14ac:dyDescent="0.25">
      <c r="A123" s="59" t="s">
        <v>160</v>
      </c>
      <c r="B123" s="297">
        <v>2.7969634683199298</v>
      </c>
      <c r="C123" s="297">
        <v>2.454188882721331</v>
      </c>
      <c r="D123" s="297">
        <v>2.2129107371741989</v>
      </c>
      <c r="E123" s="297">
        <v>2.6410285519550771</v>
      </c>
      <c r="F123" s="297">
        <v>2.5317556835136799</v>
      </c>
      <c r="G123" s="297">
        <v>3.1634650541707079</v>
      </c>
      <c r="H123" s="297">
        <v>2.8088452304001521</v>
      </c>
      <c r="I123" s="297">
        <v>3.9929633183756268</v>
      </c>
      <c r="J123" s="297">
        <v>4.7121791554609649</v>
      </c>
      <c r="K123" s="297">
        <v>4.9201529339940082</v>
      </c>
      <c r="L123" s="297">
        <v>4.8137353410161774</v>
      </c>
      <c r="M123" s="297">
        <v>3.043261300232762</v>
      </c>
      <c r="N123" s="297">
        <v>2.1211605091424501</v>
      </c>
      <c r="O123" s="297">
        <v>1.832719079405811</v>
      </c>
      <c r="P123" s="297">
        <v>1.3172784102262389</v>
      </c>
      <c r="Q123" s="297">
        <v>1.223881589353055</v>
      </c>
      <c r="R123" s="297">
        <v>1.3417033389083439</v>
      </c>
      <c r="S123" s="297">
        <v>1.272800412409905</v>
      </c>
      <c r="T123" s="297">
        <v>1.288294735141287</v>
      </c>
      <c r="U123" s="297">
        <v>1.211837025125784</v>
      </c>
      <c r="V123" s="297">
        <v>1.055181397252591</v>
      </c>
      <c r="W123" s="297">
        <v>1.3339632997943289</v>
      </c>
      <c r="DA123" s="122" t="s">
        <v>1572</v>
      </c>
    </row>
    <row r="124" spans="1:105" ht="12" customHeight="1" x14ac:dyDescent="0.25">
      <c r="A124" s="59" t="s">
        <v>70</v>
      </c>
      <c r="B124" s="297">
        <v>5.7904176335941777</v>
      </c>
      <c r="C124" s="297">
        <v>6.4806616885310646</v>
      </c>
      <c r="D124" s="297">
        <v>9.9104674366683607</v>
      </c>
      <c r="E124" s="297">
        <v>4.6348935198817411</v>
      </c>
      <c r="F124" s="297">
        <v>4.4931009107510063</v>
      </c>
      <c r="G124" s="297">
        <v>4.0818704761188442</v>
      </c>
      <c r="H124" s="297">
        <v>5.0216296458386207</v>
      </c>
      <c r="I124" s="297">
        <v>4.564256576653956</v>
      </c>
      <c r="J124" s="297">
        <v>4.042699214631285</v>
      </c>
      <c r="K124" s="297">
        <v>3.4795893172070609</v>
      </c>
      <c r="L124" s="297">
        <v>2.7900432543471578</v>
      </c>
      <c r="M124" s="297">
        <v>2.403629808973164</v>
      </c>
      <c r="N124" s="297">
        <v>1.3357675832868161</v>
      </c>
      <c r="O124" s="297">
        <v>1.037388634303358</v>
      </c>
      <c r="P124" s="297">
        <v>0.98560386284737733</v>
      </c>
      <c r="Q124" s="297">
        <v>1.226829058926034</v>
      </c>
      <c r="R124" s="297">
        <v>1.3369968511528321</v>
      </c>
      <c r="S124" s="297">
        <v>1.0479439137409601</v>
      </c>
      <c r="T124" s="297">
        <v>0.99341930995315986</v>
      </c>
      <c r="U124" s="297">
        <v>0.83868302798635297</v>
      </c>
      <c r="V124" s="297">
        <v>3.8860519362831019</v>
      </c>
      <c r="W124" s="297">
        <v>0.53084596722302801</v>
      </c>
      <c r="DA124" s="122" t="s">
        <v>1573</v>
      </c>
    </row>
    <row r="125" spans="1:105" ht="12" customHeight="1" x14ac:dyDescent="0.25">
      <c r="A125" s="59" t="s">
        <v>162</v>
      </c>
      <c r="B125" s="297">
        <v>34.327978240297192</v>
      </c>
      <c r="C125" s="297">
        <v>33.973632869045382</v>
      </c>
      <c r="D125" s="297">
        <v>31.509268848647029</v>
      </c>
      <c r="E125" s="297">
        <v>35.582600125842788</v>
      </c>
      <c r="F125" s="297">
        <v>37.327627453688777</v>
      </c>
      <c r="G125" s="297">
        <v>39.069931382140652</v>
      </c>
      <c r="H125" s="297">
        <v>40.987914110338167</v>
      </c>
      <c r="I125" s="297">
        <v>39.291544340842513</v>
      </c>
      <c r="J125" s="297">
        <v>37.506811769964948</v>
      </c>
      <c r="K125" s="297">
        <v>34.638717267074973</v>
      </c>
      <c r="L125" s="297">
        <v>36.533243941391447</v>
      </c>
      <c r="M125" s="297">
        <v>35.738313804797727</v>
      </c>
      <c r="N125" s="297">
        <v>35.53663346218724</v>
      </c>
      <c r="O125" s="297">
        <v>37.223812855093158</v>
      </c>
      <c r="P125" s="297">
        <v>37.758967961086988</v>
      </c>
      <c r="Q125" s="297">
        <v>36.461521450828648</v>
      </c>
      <c r="R125" s="297">
        <v>37.051188952942347</v>
      </c>
      <c r="S125" s="297">
        <v>36.909563369639827</v>
      </c>
      <c r="T125" s="297">
        <v>38.914878315552713</v>
      </c>
      <c r="U125" s="297">
        <v>37.247296627272753</v>
      </c>
      <c r="V125" s="297">
        <v>33.664757414740741</v>
      </c>
      <c r="W125" s="297">
        <v>37.276342507595487</v>
      </c>
      <c r="DA125" s="122" t="s">
        <v>1574</v>
      </c>
    </row>
    <row r="126" spans="1:105" ht="12" customHeight="1" x14ac:dyDescent="0.25">
      <c r="A126" s="60" t="s">
        <v>1575</v>
      </c>
      <c r="B126" s="264">
        <v>30.151435056500151</v>
      </c>
      <c r="C126" s="264">
        <v>33.665816479896193</v>
      </c>
      <c r="D126" s="264">
        <v>31.892980959734889</v>
      </c>
      <c r="E126" s="264">
        <v>26.172621688012921</v>
      </c>
      <c r="F126" s="264">
        <v>25.881740930619141</v>
      </c>
      <c r="G126" s="264">
        <v>25.700656056138449</v>
      </c>
      <c r="H126" s="264">
        <v>27.178942208099741</v>
      </c>
      <c r="I126" s="264">
        <v>28.611057691461081</v>
      </c>
      <c r="J126" s="264">
        <v>26.515190312939591</v>
      </c>
      <c r="K126" s="264">
        <v>24.314349991309719</v>
      </c>
      <c r="L126" s="264">
        <v>25.41422908015781</v>
      </c>
      <c r="M126" s="264">
        <v>25.73276218881044</v>
      </c>
      <c r="N126" s="264">
        <v>24.434102691788969</v>
      </c>
      <c r="O126" s="264">
        <v>24.234372711916841</v>
      </c>
      <c r="P126" s="264">
        <v>24.40337981763199</v>
      </c>
      <c r="Q126" s="264">
        <v>24.001439121845809</v>
      </c>
      <c r="R126" s="264">
        <v>23.95081469821746</v>
      </c>
      <c r="S126" s="264">
        <v>24.42670916444207</v>
      </c>
      <c r="T126" s="264">
        <v>24.527015920331419</v>
      </c>
      <c r="U126" s="264">
        <v>23.243049829733689</v>
      </c>
      <c r="V126" s="264">
        <v>21.442740948387321</v>
      </c>
      <c r="W126" s="264">
        <v>23.26780762942813</v>
      </c>
      <c r="DA126" s="72" t="s">
        <v>1576</v>
      </c>
    </row>
    <row r="127" spans="1:105" ht="12" customHeight="1" x14ac:dyDescent="0.25">
      <c r="A127" s="132" t="s">
        <v>1577</v>
      </c>
      <c r="B127" s="318">
        <v>92.263154221469918</v>
      </c>
      <c r="C127" s="318">
        <v>103.0171337468973</v>
      </c>
      <c r="D127" s="318">
        <v>97.592270993285879</v>
      </c>
      <c r="E127" s="318">
        <v>80.088016595440294</v>
      </c>
      <c r="F127" s="318">
        <v>79.197923764727918</v>
      </c>
      <c r="G127" s="318">
        <v>78.643805472511332</v>
      </c>
      <c r="H127" s="318">
        <v>83.167349475186072</v>
      </c>
      <c r="I127" s="318">
        <v>87.549611594940004</v>
      </c>
      <c r="J127" s="318">
        <v>81.136273894431852</v>
      </c>
      <c r="K127" s="318">
        <v>74.401719813312226</v>
      </c>
      <c r="L127" s="318">
        <v>77.767341177907412</v>
      </c>
      <c r="M127" s="318">
        <v>78.742049986068295</v>
      </c>
      <c r="N127" s="318">
        <v>74.768162135279624</v>
      </c>
      <c r="O127" s="318">
        <v>74.156989967153606</v>
      </c>
      <c r="P127" s="318">
        <v>74.674150381903402</v>
      </c>
      <c r="Q127" s="318">
        <v>73.444215012866621</v>
      </c>
      <c r="R127" s="318">
        <v>73.28930467457451</v>
      </c>
      <c r="S127" s="318">
        <v>74.745537999726281</v>
      </c>
      <c r="T127" s="318">
        <v>75.052475884133187</v>
      </c>
      <c r="U127" s="318">
        <v>71.123549741481241</v>
      </c>
      <c r="V127" s="318">
        <v>65.614618718639818</v>
      </c>
      <c r="W127" s="318">
        <v>71.199308413899701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1.0000000000000004</v>
      </c>
      <c r="C132" s="234">
        <f t="shared" si="6"/>
        <v>1</v>
      </c>
      <c r="D132" s="234">
        <f t="shared" si="6"/>
        <v>1.0000000000000002</v>
      </c>
      <c r="E132" s="234">
        <f t="shared" si="6"/>
        <v>1</v>
      </c>
      <c r="F132" s="234">
        <f t="shared" si="6"/>
        <v>1</v>
      </c>
      <c r="G132" s="234">
        <f t="shared" si="6"/>
        <v>1.0000000000000002</v>
      </c>
      <c r="H132" s="234">
        <f t="shared" si="6"/>
        <v>0.99999999999999978</v>
      </c>
      <c r="I132" s="234">
        <f t="shared" si="6"/>
        <v>0.99999999999999978</v>
      </c>
      <c r="J132" s="234">
        <f t="shared" si="6"/>
        <v>1.0000000000000002</v>
      </c>
      <c r="K132" s="234">
        <f t="shared" si="6"/>
        <v>1.0000000000000004</v>
      </c>
      <c r="L132" s="234">
        <f t="shared" si="6"/>
        <v>1</v>
      </c>
      <c r="M132" s="234">
        <f t="shared" si="6"/>
        <v>1.0000000000000002</v>
      </c>
      <c r="N132" s="234">
        <f t="shared" si="6"/>
        <v>0.99999999999999978</v>
      </c>
      <c r="O132" s="234">
        <f t="shared" si="6"/>
        <v>1</v>
      </c>
      <c r="P132" s="234">
        <f t="shared" si="6"/>
        <v>0.99999999999999989</v>
      </c>
      <c r="Q132" s="234">
        <f t="shared" si="6"/>
        <v>1.0000000000000004</v>
      </c>
      <c r="R132" s="234">
        <f t="shared" si="6"/>
        <v>0.99999999999999989</v>
      </c>
      <c r="S132" s="234">
        <f t="shared" si="6"/>
        <v>0.99999999999999978</v>
      </c>
      <c r="T132" s="234">
        <f t="shared" si="6"/>
        <v>1</v>
      </c>
      <c r="U132" s="234">
        <f t="shared" si="6"/>
        <v>1.0000000000000002</v>
      </c>
      <c r="V132" s="234">
        <f t="shared" si="6"/>
        <v>0.99999999999999989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4.7308658460070386E-3</v>
      </c>
      <c r="C133" s="268">
        <f t="shared" si="7"/>
        <v>4.7308658460070343E-3</v>
      </c>
      <c r="D133" s="268">
        <f t="shared" si="7"/>
        <v>4.7308658460070022E-3</v>
      </c>
      <c r="E133" s="268">
        <f t="shared" si="7"/>
        <v>4.7308658460064081E-3</v>
      </c>
      <c r="F133" s="268">
        <f t="shared" si="7"/>
        <v>4.7308658460064705E-3</v>
      </c>
      <c r="G133" s="268">
        <f t="shared" si="7"/>
        <v>4.7308658460065382E-3</v>
      </c>
      <c r="H133" s="268">
        <f t="shared" si="7"/>
        <v>4.7308658460065269E-3</v>
      </c>
      <c r="I133" s="268">
        <f t="shared" si="7"/>
        <v>4.7308658460069562E-3</v>
      </c>
      <c r="J133" s="268">
        <f t="shared" si="7"/>
        <v>4.7308658460063976E-3</v>
      </c>
      <c r="K133" s="268">
        <f t="shared" si="7"/>
        <v>4.7308658460064532E-3</v>
      </c>
      <c r="L133" s="268">
        <f t="shared" si="7"/>
        <v>4.7308658460063612E-3</v>
      </c>
      <c r="M133" s="268">
        <f t="shared" si="7"/>
        <v>4.7308658460069987E-3</v>
      </c>
      <c r="N133" s="268">
        <f t="shared" si="7"/>
        <v>4.7308658460070386E-3</v>
      </c>
      <c r="O133" s="268">
        <f t="shared" si="7"/>
        <v>4.7308658460065295E-3</v>
      </c>
      <c r="P133" s="268">
        <f t="shared" si="7"/>
        <v>4.7308658460064679E-3</v>
      </c>
      <c r="Q133" s="268">
        <f t="shared" si="7"/>
        <v>4.7308658460070933E-3</v>
      </c>
      <c r="R133" s="268">
        <f t="shared" si="7"/>
        <v>4.7308658460069848E-3</v>
      </c>
      <c r="S133" s="268">
        <f t="shared" si="7"/>
        <v>4.7308658460070109E-3</v>
      </c>
      <c r="T133" s="268">
        <f t="shared" si="7"/>
        <v>4.730865846006539E-3</v>
      </c>
      <c r="U133" s="268">
        <f t="shared" si="7"/>
        <v>4.7308658460064124E-3</v>
      </c>
      <c r="V133" s="268">
        <f t="shared" si="7"/>
        <v>4.7308658460065035E-3</v>
      </c>
      <c r="W133" s="268">
        <f t="shared" si="7"/>
        <v>4.7308658460064991E-3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1.8915934328327358E-3</v>
      </c>
      <c r="C134" s="269">
        <f t="shared" si="8"/>
        <v>1.8915934328327345E-3</v>
      </c>
      <c r="D134" s="269">
        <f t="shared" si="8"/>
        <v>1.8915934328327206E-3</v>
      </c>
      <c r="E134" s="269">
        <f t="shared" si="8"/>
        <v>1.8915934328324838E-3</v>
      </c>
      <c r="F134" s="269">
        <f t="shared" si="8"/>
        <v>1.8915934328325083E-3</v>
      </c>
      <c r="G134" s="269">
        <f t="shared" si="8"/>
        <v>1.8915934328325348E-3</v>
      </c>
      <c r="H134" s="269">
        <f t="shared" si="8"/>
        <v>1.8915934328325305E-3</v>
      </c>
      <c r="I134" s="269">
        <f t="shared" si="8"/>
        <v>1.8915934328327037E-3</v>
      </c>
      <c r="J134" s="269">
        <f t="shared" si="8"/>
        <v>1.8915934328324791E-3</v>
      </c>
      <c r="K134" s="269">
        <f t="shared" si="8"/>
        <v>1.8915934328325018E-3</v>
      </c>
      <c r="L134" s="269">
        <f t="shared" si="8"/>
        <v>1.8915934328324635E-3</v>
      </c>
      <c r="M134" s="269">
        <f t="shared" si="8"/>
        <v>1.8915934328327189E-3</v>
      </c>
      <c r="N134" s="269">
        <f t="shared" si="8"/>
        <v>1.8915934328327356E-3</v>
      </c>
      <c r="O134" s="269">
        <f t="shared" si="8"/>
        <v>1.8915934328325322E-3</v>
      </c>
      <c r="P134" s="269">
        <f t="shared" si="8"/>
        <v>1.8915934328325081E-3</v>
      </c>
      <c r="Q134" s="269">
        <f t="shared" si="8"/>
        <v>1.8915934328327575E-3</v>
      </c>
      <c r="R134" s="269">
        <f t="shared" si="8"/>
        <v>1.8915934328327137E-3</v>
      </c>
      <c r="S134" s="269">
        <f t="shared" si="8"/>
        <v>1.8915934328327245E-3</v>
      </c>
      <c r="T134" s="269">
        <f t="shared" si="8"/>
        <v>1.8915934328325365E-3</v>
      </c>
      <c r="U134" s="269">
        <f t="shared" si="8"/>
        <v>1.891593432832486E-3</v>
      </c>
      <c r="V134" s="269">
        <f t="shared" si="8"/>
        <v>1.8915934328325211E-3</v>
      </c>
      <c r="W134" s="269">
        <f t="shared" si="8"/>
        <v>1.8915934328325196E-3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9.4957940012223713E-3</v>
      </c>
      <c r="C135" s="269">
        <f t="shared" si="9"/>
        <v>1.0810744639429097E-2</v>
      </c>
      <c r="D135" s="269">
        <f t="shared" si="9"/>
        <v>1.0518142084037828E-2</v>
      </c>
      <c r="E135" s="269">
        <f t="shared" si="9"/>
        <v>8.1027408611079668E-3</v>
      </c>
      <c r="F135" s="269">
        <f t="shared" si="9"/>
        <v>8.0221585457093247E-3</v>
      </c>
      <c r="G135" s="269">
        <f t="shared" si="9"/>
        <v>8.1540803189563155E-3</v>
      </c>
      <c r="H135" s="269">
        <f t="shared" si="9"/>
        <v>8.2252124384836478E-3</v>
      </c>
      <c r="I135" s="269">
        <f t="shared" si="9"/>
        <v>8.4389518554942866E-3</v>
      </c>
      <c r="J135" s="269">
        <f t="shared" si="9"/>
        <v>7.968985519506375E-3</v>
      </c>
      <c r="K135" s="269">
        <f t="shared" si="9"/>
        <v>8.0122524998623573E-3</v>
      </c>
      <c r="L135" s="269">
        <f t="shared" si="9"/>
        <v>8.218928157615742E-3</v>
      </c>
      <c r="M135" s="269">
        <f t="shared" si="9"/>
        <v>8.4832121310048133E-3</v>
      </c>
      <c r="N135" s="269">
        <f t="shared" si="9"/>
        <v>8.3943596134788273E-3</v>
      </c>
      <c r="O135" s="269">
        <f t="shared" si="9"/>
        <v>8.2241930689384516E-3</v>
      </c>
      <c r="P135" s="269">
        <f t="shared" si="9"/>
        <v>8.171348636855081E-3</v>
      </c>
      <c r="Q135" s="269">
        <f t="shared" si="9"/>
        <v>8.3364888966106342E-3</v>
      </c>
      <c r="R135" s="269">
        <f t="shared" si="9"/>
        <v>8.2599074940706736E-3</v>
      </c>
      <c r="S135" s="269">
        <f t="shared" si="9"/>
        <v>8.3705869867073818E-3</v>
      </c>
      <c r="T135" s="269">
        <f t="shared" si="9"/>
        <v>8.0666946907931303E-3</v>
      </c>
      <c r="U135" s="269">
        <f t="shared" si="9"/>
        <v>8.0805754962810575E-3</v>
      </c>
      <c r="V135" s="269">
        <f t="shared" si="9"/>
        <v>7.2937304725283507E-3</v>
      </c>
      <c r="W135" s="269">
        <f t="shared" si="9"/>
        <v>8.1179600451814927E-3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9.4391445249116922E-4</v>
      </c>
      <c r="C136" s="269">
        <f t="shared" si="10"/>
        <v>9.4391445249116847E-4</v>
      </c>
      <c r="D136" s="269">
        <f t="shared" si="10"/>
        <v>9.4391445249116163E-4</v>
      </c>
      <c r="E136" s="269">
        <f t="shared" si="10"/>
        <v>9.4391445249104346E-4</v>
      </c>
      <c r="F136" s="269">
        <f t="shared" si="10"/>
        <v>9.439144524910556E-4</v>
      </c>
      <c r="G136" s="269">
        <f t="shared" si="10"/>
        <v>9.4391445249106883E-4</v>
      </c>
      <c r="H136" s="269">
        <f t="shared" si="10"/>
        <v>9.4391445249106677E-4</v>
      </c>
      <c r="I136" s="269">
        <f t="shared" si="10"/>
        <v>9.4391445249115296E-4</v>
      </c>
      <c r="J136" s="269">
        <f t="shared" si="10"/>
        <v>9.4391445249104118E-4</v>
      </c>
      <c r="K136" s="269">
        <f t="shared" si="10"/>
        <v>9.4391445249105246E-4</v>
      </c>
      <c r="L136" s="269">
        <f t="shared" si="10"/>
        <v>9.4391445249103337E-4</v>
      </c>
      <c r="M136" s="269">
        <f t="shared" si="10"/>
        <v>9.4391445249116098E-4</v>
      </c>
      <c r="N136" s="269">
        <f t="shared" si="10"/>
        <v>9.439144524911689E-4</v>
      </c>
      <c r="O136" s="269">
        <f t="shared" si="10"/>
        <v>9.4391445249106796E-4</v>
      </c>
      <c r="P136" s="269">
        <f t="shared" si="10"/>
        <v>9.4391445249105549E-4</v>
      </c>
      <c r="Q136" s="269">
        <f t="shared" si="10"/>
        <v>9.4391445249117952E-4</v>
      </c>
      <c r="R136" s="269">
        <f t="shared" si="10"/>
        <v>9.4391445249115806E-4</v>
      </c>
      <c r="S136" s="269">
        <f t="shared" si="10"/>
        <v>9.4391445249116369E-4</v>
      </c>
      <c r="T136" s="269">
        <f t="shared" si="10"/>
        <v>9.4391445249106926E-4</v>
      </c>
      <c r="U136" s="269">
        <f t="shared" si="10"/>
        <v>9.43914452491044E-4</v>
      </c>
      <c r="V136" s="269">
        <f t="shared" si="10"/>
        <v>9.4391445249106221E-4</v>
      </c>
      <c r="W136" s="269">
        <f t="shared" si="10"/>
        <v>9.4391445249106135E-4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4.187414961173936E-3</v>
      </c>
      <c r="C137" s="270">
        <f t="shared" si="11"/>
        <v>4.4266087115219666E-3</v>
      </c>
      <c r="D137" s="270">
        <f t="shared" si="11"/>
        <v>4.3857643262595215E-3</v>
      </c>
      <c r="E137" s="270">
        <f t="shared" si="11"/>
        <v>3.9621588456262204E-3</v>
      </c>
      <c r="F137" s="270">
        <f t="shared" si="11"/>
        <v>3.9277838900118609E-3</v>
      </c>
      <c r="G137" s="270">
        <f t="shared" si="11"/>
        <v>3.9235299820952517E-3</v>
      </c>
      <c r="H137" s="270">
        <f t="shared" si="11"/>
        <v>3.9446941008312326E-3</v>
      </c>
      <c r="I137" s="270">
        <f t="shared" si="11"/>
        <v>3.9523971879419986E-3</v>
      </c>
      <c r="J137" s="270">
        <f t="shared" si="11"/>
        <v>3.8961506968475715E-3</v>
      </c>
      <c r="K137" s="270">
        <f t="shared" si="11"/>
        <v>3.8850596287076954E-3</v>
      </c>
      <c r="L137" s="270">
        <f t="shared" si="11"/>
        <v>3.9202804909316546E-3</v>
      </c>
      <c r="M137" s="270">
        <f t="shared" si="11"/>
        <v>3.9557474498358013E-3</v>
      </c>
      <c r="N137" s="270">
        <f t="shared" si="11"/>
        <v>3.9333122954010235E-3</v>
      </c>
      <c r="O137" s="270">
        <f t="shared" si="11"/>
        <v>3.8854888194244665E-3</v>
      </c>
      <c r="P137" s="270">
        <f t="shared" si="11"/>
        <v>3.8821316370934579E-3</v>
      </c>
      <c r="Q137" s="270">
        <f t="shared" si="11"/>
        <v>3.9030857248704095E-3</v>
      </c>
      <c r="R137" s="270">
        <f t="shared" si="11"/>
        <v>3.8899182996105842E-3</v>
      </c>
      <c r="S137" s="270">
        <f t="shared" si="11"/>
        <v>3.905890937374788E-3</v>
      </c>
      <c r="T137" s="270">
        <f t="shared" si="11"/>
        <v>3.868213750955246E-3</v>
      </c>
      <c r="U137" s="270">
        <f t="shared" si="11"/>
        <v>3.8911896180434413E-3</v>
      </c>
      <c r="V137" s="270">
        <f t="shared" si="11"/>
        <v>3.8183475201057152E-3</v>
      </c>
      <c r="W137" s="270">
        <f t="shared" si="11"/>
        <v>3.9070179405842663E-3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3.762585380875233E-2</v>
      </c>
      <c r="C138" s="271">
        <f t="shared" si="12"/>
        <v>4.2836175396659869E-2</v>
      </c>
      <c r="D138" s="271">
        <f t="shared" si="12"/>
        <v>4.1676775669601561E-2</v>
      </c>
      <c r="E138" s="271">
        <f t="shared" si="12"/>
        <v>3.2106061173084316E-2</v>
      </c>
      <c r="F138" s="271">
        <f t="shared" si="12"/>
        <v>3.1786764185558078E-2</v>
      </c>
      <c r="G138" s="271">
        <f t="shared" si="12"/>
        <v>3.2309487125182043E-2</v>
      </c>
      <c r="H138" s="271">
        <f t="shared" si="12"/>
        <v>3.2591338935583324E-2</v>
      </c>
      <c r="I138" s="271">
        <f t="shared" si="12"/>
        <v>3.3438253691376769E-2</v>
      </c>
      <c r="J138" s="271">
        <f t="shared" si="12"/>
        <v>3.1576072956344001E-2</v>
      </c>
      <c r="K138" s="271">
        <f t="shared" si="12"/>
        <v>3.1747512761947469E-2</v>
      </c>
      <c r="L138" s="271">
        <f t="shared" si="12"/>
        <v>3.2566438286601412E-2</v>
      </c>
      <c r="M138" s="271">
        <f t="shared" si="12"/>
        <v>3.3613629300375862E-2</v>
      </c>
      <c r="N138" s="271">
        <f t="shared" si="12"/>
        <v>3.3261562708099102E-2</v>
      </c>
      <c r="O138" s="271">
        <f t="shared" si="12"/>
        <v>3.258729981579199E-2</v>
      </c>
      <c r="P138" s="271">
        <f t="shared" si="12"/>
        <v>3.2377910598216354E-2</v>
      </c>
      <c r="Q138" s="271">
        <f t="shared" si="12"/>
        <v>3.3032257488081689E-2</v>
      </c>
      <c r="R138" s="271">
        <f t="shared" si="12"/>
        <v>3.272881359954885E-2</v>
      </c>
      <c r="S138" s="271">
        <f t="shared" si="12"/>
        <v>3.3167366753612593E-2</v>
      </c>
      <c r="T138" s="271">
        <f t="shared" si="12"/>
        <v>3.1963232892009898E-2</v>
      </c>
      <c r="U138" s="271">
        <f t="shared" si="12"/>
        <v>3.201823378587608E-2</v>
      </c>
      <c r="V138" s="271">
        <f t="shared" si="12"/>
        <v>2.8900462293565649E-2</v>
      </c>
      <c r="W138" s="271">
        <f t="shared" si="12"/>
        <v>3.2166365218745503E-2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0.2947234467126143</v>
      </c>
      <c r="C139" s="271">
        <f t="shared" si="13"/>
        <v>0.29027838132426675</v>
      </c>
      <c r="D139" s="271">
        <f t="shared" si="13"/>
        <v>0.29132583665886425</v>
      </c>
      <c r="E139" s="271">
        <f t="shared" si="13"/>
        <v>0.30066077023215626</v>
      </c>
      <c r="F139" s="271">
        <f t="shared" si="13"/>
        <v>0.30041671298935463</v>
      </c>
      <c r="G139" s="271">
        <f t="shared" si="13"/>
        <v>0.30073789575025534</v>
      </c>
      <c r="H139" s="271">
        <f t="shared" si="13"/>
        <v>0.30058248658172809</v>
      </c>
      <c r="I139" s="271">
        <f t="shared" si="13"/>
        <v>0.29997491510953356</v>
      </c>
      <c r="J139" s="271">
        <f t="shared" si="13"/>
        <v>0.30146463759846237</v>
      </c>
      <c r="K139" s="271">
        <f t="shared" si="13"/>
        <v>0.30122385773815419</v>
      </c>
      <c r="L139" s="271">
        <f t="shared" si="13"/>
        <v>0.30044145391492455</v>
      </c>
      <c r="M139" s="271">
        <f t="shared" si="13"/>
        <v>0.29964645133791906</v>
      </c>
      <c r="N139" s="271">
        <f t="shared" si="13"/>
        <v>0.29987019623247718</v>
      </c>
      <c r="O139" s="271">
        <f t="shared" si="13"/>
        <v>0.3004313003759489</v>
      </c>
      <c r="P139" s="271">
        <f t="shared" si="13"/>
        <v>0.30066618330727046</v>
      </c>
      <c r="Q139" s="271">
        <f t="shared" si="13"/>
        <v>0.30003058640324171</v>
      </c>
      <c r="R139" s="271">
        <f t="shared" si="13"/>
        <v>0.3002108230530508</v>
      </c>
      <c r="S139" s="271">
        <f t="shared" si="13"/>
        <v>0.29996737658851408</v>
      </c>
      <c r="T139" s="271">
        <f t="shared" si="13"/>
        <v>0.29769074219161568</v>
      </c>
      <c r="U139" s="271">
        <f t="shared" si="13"/>
        <v>0.30078118480719856</v>
      </c>
      <c r="V139" s="271">
        <f t="shared" si="13"/>
        <v>0.30333614988350444</v>
      </c>
      <c r="W139" s="271">
        <f t="shared" si="13"/>
        <v>0.30055893340060497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0.55961876321818926</v>
      </c>
      <c r="C140" s="271">
        <f t="shared" si="14"/>
        <v>0.55117850499375043</v>
      </c>
      <c r="D140" s="271">
        <f t="shared" si="14"/>
        <v>0.55316740565778699</v>
      </c>
      <c r="E140" s="271">
        <f t="shared" si="14"/>
        <v>0.57089251046121803</v>
      </c>
      <c r="F140" s="271">
        <f t="shared" si="14"/>
        <v>0.57042909632198169</v>
      </c>
      <c r="G140" s="271">
        <f t="shared" si="14"/>
        <v>0.57103895584088704</v>
      </c>
      <c r="H140" s="271">
        <f t="shared" si="14"/>
        <v>0.57074386602820282</v>
      </c>
      <c r="I140" s="271">
        <f t="shared" si="14"/>
        <v>0.56959021368181306</v>
      </c>
      <c r="J140" s="271">
        <f t="shared" si="14"/>
        <v>0.57241888804108665</v>
      </c>
      <c r="K140" s="271">
        <f t="shared" si="14"/>
        <v>0.57196169697218302</v>
      </c>
      <c r="L140" s="271">
        <f t="shared" si="14"/>
        <v>0.5704760742137065</v>
      </c>
      <c r="M140" s="271">
        <f t="shared" si="14"/>
        <v>0.56896652903207423</v>
      </c>
      <c r="N140" s="271">
        <f t="shared" si="14"/>
        <v>0.56939137423039687</v>
      </c>
      <c r="O140" s="271">
        <f t="shared" si="14"/>
        <v>0.57045679474684619</v>
      </c>
      <c r="P140" s="271">
        <f t="shared" si="14"/>
        <v>0.57090278876935507</v>
      </c>
      <c r="Q140" s="271">
        <f t="shared" si="14"/>
        <v>0.56969592193434326</v>
      </c>
      <c r="R140" s="271">
        <f t="shared" si="14"/>
        <v>0.57003815399011559</v>
      </c>
      <c r="S140" s="271">
        <f t="shared" si="14"/>
        <v>0.56957589959226074</v>
      </c>
      <c r="T140" s="271">
        <f t="shared" si="14"/>
        <v>0.5652530425555945</v>
      </c>
      <c r="U140" s="271">
        <f t="shared" si="14"/>
        <v>0.57112115279120668</v>
      </c>
      <c r="V140" s="271">
        <f t="shared" si="14"/>
        <v>0.57597250212230389</v>
      </c>
      <c r="W140" s="271">
        <f t="shared" si="14"/>
        <v>0.57069914341710148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8.6782353566717124E-2</v>
      </c>
      <c r="C141" s="271">
        <f t="shared" si="15"/>
        <v>9.2903211203041028E-2</v>
      </c>
      <c r="D141" s="271">
        <f t="shared" si="15"/>
        <v>9.1359701872119128E-2</v>
      </c>
      <c r="E141" s="271">
        <f t="shared" si="15"/>
        <v>7.6709384695477278E-2</v>
      </c>
      <c r="F141" s="271">
        <f t="shared" si="15"/>
        <v>7.7851110336054338E-2</v>
      </c>
      <c r="G141" s="271">
        <f t="shared" si="15"/>
        <v>7.6269677251294091E-2</v>
      </c>
      <c r="H141" s="271">
        <f t="shared" si="15"/>
        <v>7.6346028183840495E-2</v>
      </c>
      <c r="I141" s="271">
        <f t="shared" si="15"/>
        <v>7.7038894742509259E-2</v>
      </c>
      <c r="J141" s="271">
        <f t="shared" si="15"/>
        <v>7.5108891456423452E-2</v>
      </c>
      <c r="K141" s="271">
        <f t="shared" si="15"/>
        <v>7.5603246667815538E-2</v>
      </c>
      <c r="L141" s="271">
        <f t="shared" si="15"/>
        <v>7.6810451204890315E-2</v>
      </c>
      <c r="M141" s="271">
        <f t="shared" si="15"/>
        <v>7.7768057017459424E-2</v>
      </c>
      <c r="N141" s="271">
        <f t="shared" si="15"/>
        <v>7.7582821188815917E-2</v>
      </c>
      <c r="O141" s="271">
        <f t="shared" si="15"/>
        <v>7.6848549441720079E-2</v>
      </c>
      <c r="P141" s="271">
        <f t="shared" si="15"/>
        <v>7.6433263319879374E-2</v>
      </c>
      <c r="Q141" s="271">
        <f t="shared" si="15"/>
        <v>7.7435285821521649E-2</v>
      </c>
      <c r="R141" s="271">
        <f t="shared" si="15"/>
        <v>7.7306009832272496E-2</v>
      </c>
      <c r="S141" s="271">
        <f t="shared" si="15"/>
        <v>7.7446505410199387E-2</v>
      </c>
      <c r="T141" s="271">
        <f t="shared" si="15"/>
        <v>8.5591700187701403E-2</v>
      </c>
      <c r="U141" s="271">
        <f t="shared" si="15"/>
        <v>7.65412897700644E-2</v>
      </c>
      <c r="V141" s="271">
        <f t="shared" si="15"/>
        <v>7.311243397666177E-2</v>
      </c>
      <c r="W141" s="271">
        <f t="shared" si="15"/>
        <v>7.6984206246452108E-2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4.5683776986260728E-2</v>
      </c>
      <c r="C142" s="320">
        <f t="shared" si="16"/>
        <v>5.2009936936239044E-2</v>
      </c>
      <c r="D142" s="320">
        <f t="shared" si="16"/>
        <v>5.0602241078011312E-2</v>
      </c>
      <c r="E142" s="320">
        <f t="shared" si="16"/>
        <v>3.8981869913002398E-2</v>
      </c>
      <c r="F142" s="320">
        <f t="shared" si="16"/>
        <v>3.8594192534445709E-2</v>
      </c>
      <c r="G142" s="320">
        <f t="shared" si="16"/>
        <v>3.9228861406566555E-2</v>
      </c>
      <c r="H142" s="320">
        <f t="shared" si="16"/>
        <v>3.9571074378396853E-2</v>
      </c>
      <c r="I142" s="320">
        <f t="shared" si="16"/>
        <v>4.0599363730359446E-2</v>
      </c>
      <c r="J142" s="320">
        <f t="shared" si="16"/>
        <v>3.8338379837747842E-2</v>
      </c>
      <c r="K142" s="320">
        <f t="shared" si="16"/>
        <v>3.8546535056910858E-2</v>
      </c>
      <c r="L142" s="320">
        <f t="shared" si="16"/>
        <v>3.9540841026067225E-2</v>
      </c>
      <c r="M142" s="320">
        <f t="shared" si="16"/>
        <v>4.0812297641469285E-2</v>
      </c>
      <c r="N142" s="320">
        <f t="shared" si="16"/>
        <v>4.0384832745452903E-2</v>
      </c>
      <c r="O142" s="320">
        <f t="shared" si="16"/>
        <v>3.9566170243896533E-2</v>
      </c>
      <c r="P142" s="320">
        <f t="shared" si="16"/>
        <v>3.9311938396622712E-2</v>
      </c>
      <c r="Q142" s="320">
        <f t="shared" si="16"/>
        <v>4.0106419700361461E-2</v>
      </c>
      <c r="R142" s="320">
        <f t="shared" si="16"/>
        <v>3.973799050797585E-2</v>
      </c>
      <c r="S142" s="320">
        <f t="shared" si="16"/>
        <v>4.0270463859642593E-2</v>
      </c>
      <c r="T142" s="320">
        <f t="shared" si="16"/>
        <v>3.8808453639896649E-2</v>
      </c>
      <c r="U142" s="320">
        <f t="shared" si="16"/>
        <v>3.8875233481815971E-2</v>
      </c>
      <c r="V142" s="320">
        <f t="shared" si="16"/>
        <v>3.5089762505587929E-2</v>
      </c>
      <c r="W142" s="320">
        <f t="shared" si="16"/>
        <v>3.9055088625522719E-2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4.1098576580456389E-2</v>
      </c>
      <c r="C143" s="328">
        <f t="shared" si="17"/>
        <v>4.0893274266801977E-2</v>
      </c>
      <c r="D143" s="328">
        <f t="shared" si="17"/>
        <v>4.075746079410783E-2</v>
      </c>
      <c r="E143" s="328">
        <f t="shared" si="17"/>
        <v>3.7727514782474887E-2</v>
      </c>
      <c r="F143" s="328">
        <f t="shared" si="17"/>
        <v>3.9256917801608636E-2</v>
      </c>
      <c r="G143" s="328">
        <f t="shared" si="17"/>
        <v>3.7040815844727543E-2</v>
      </c>
      <c r="H143" s="328">
        <f t="shared" si="17"/>
        <v>3.6774953805443635E-2</v>
      </c>
      <c r="I143" s="328">
        <f t="shared" si="17"/>
        <v>3.6439531012149827E-2</v>
      </c>
      <c r="J143" s="328">
        <f t="shared" si="17"/>
        <v>3.677051161867561E-2</v>
      </c>
      <c r="K143" s="328">
        <f t="shared" si="17"/>
        <v>3.7056711610904673E-2</v>
      </c>
      <c r="L143" s="328">
        <f t="shared" si="17"/>
        <v>3.7269610178823083E-2</v>
      </c>
      <c r="M143" s="328">
        <f t="shared" si="17"/>
        <v>3.6955759375990133E-2</v>
      </c>
      <c r="N143" s="328">
        <f t="shared" si="17"/>
        <v>3.7197988443363007E-2</v>
      </c>
      <c r="O143" s="328">
        <f t="shared" si="17"/>
        <v>3.728237919782354E-2</v>
      </c>
      <c r="P143" s="328">
        <f t="shared" si="17"/>
        <v>3.712132492325667E-2</v>
      </c>
      <c r="Q143" s="328">
        <f t="shared" si="17"/>
        <v>3.7328866121160188E-2</v>
      </c>
      <c r="R143" s="328">
        <f t="shared" si="17"/>
        <v>3.7568019324296646E-2</v>
      </c>
      <c r="S143" s="328">
        <f t="shared" si="17"/>
        <v>3.7176041550556795E-2</v>
      </c>
      <c r="T143" s="328">
        <f t="shared" si="17"/>
        <v>4.6783246547804754E-2</v>
      </c>
      <c r="U143" s="328">
        <f t="shared" si="17"/>
        <v>3.7666056288248435E-2</v>
      </c>
      <c r="V143" s="328">
        <f t="shared" si="17"/>
        <v>3.8022671471073848E-2</v>
      </c>
      <c r="W143" s="328">
        <f t="shared" si="17"/>
        <v>3.7929117620929396E-2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1.0000000000000002</v>
      </c>
      <c r="D146" s="234">
        <f t="shared" si="18"/>
        <v>0.99999999999999967</v>
      </c>
      <c r="E146" s="234">
        <f t="shared" si="18"/>
        <v>1.0000000000000002</v>
      </c>
      <c r="F146" s="234">
        <f t="shared" si="18"/>
        <v>1</v>
      </c>
      <c r="G146" s="234">
        <f t="shared" si="18"/>
        <v>1</v>
      </c>
      <c r="H146" s="234">
        <f t="shared" si="18"/>
        <v>1.0000000000000002</v>
      </c>
      <c r="I146" s="234">
        <f t="shared" si="18"/>
        <v>0.99999999999999978</v>
      </c>
      <c r="J146" s="234">
        <f t="shared" si="18"/>
        <v>0.99999999999999967</v>
      </c>
      <c r="K146" s="234">
        <f t="shared" si="18"/>
        <v>1.0000000000000002</v>
      </c>
      <c r="L146" s="234">
        <f t="shared" si="18"/>
        <v>1</v>
      </c>
      <c r="M146" s="234">
        <f t="shared" si="18"/>
        <v>0.99999999999999989</v>
      </c>
      <c r="N146" s="234">
        <f t="shared" si="18"/>
        <v>1.0000000000000002</v>
      </c>
      <c r="O146" s="234">
        <f t="shared" si="18"/>
        <v>0.99999999999999989</v>
      </c>
      <c r="P146" s="234">
        <f t="shared" si="18"/>
        <v>0.99999999999999978</v>
      </c>
      <c r="Q146" s="234">
        <f t="shared" si="18"/>
        <v>0.99999999999999989</v>
      </c>
      <c r="R146" s="234">
        <f t="shared" si="18"/>
        <v>1.0000000000000002</v>
      </c>
      <c r="S146" s="234">
        <f t="shared" si="18"/>
        <v>1</v>
      </c>
      <c r="T146" s="234">
        <f t="shared" si="18"/>
        <v>1.0000000000000002</v>
      </c>
      <c r="U146" s="234">
        <f t="shared" si="18"/>
        <v>0.99999999999999989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7.1955502283728625E-3</v>
      </c>
      <c r="C147" s="268">
        <f t="shared" si="19"/>
        <v>7.1955502283728547E-3</v>
      </c>
      <c r="D147" s="268">
        <f t="shared" si="19"/>
        <v>7.1955502283728538E-3</v>
      </c>
      <c r="E147" s="268">
        <f t="shared" si="19"/>
        <v>7.195550228372761E-3</v>
      </c>
      <c r="F147" s="268">
        <f t="shared" si="19"/>
        <v>7.1955502283727723E-3</v>
      </c>
      <c r="G147" s="268">
        <f t="shared" si="19"/>
        <v>7.1955502283727862E-3</v>
      </c>
      <c r="H147" s="268">
        <f t="shared" si="19"/>
        <v>7.1955502283727888E-3</v>
      </c>
      <c r="I147" s="268">
        <f t="shared" si="19"/>
        <v>7.1955502283728634E-3</v>
      </c>
      <c r="J147" s="268">
        <f t="shared" si="19"/>
        <v>7.1955502283727558E-3</v>
      </c>
      <c r="K147" s="268">
        <f t="shared" si="19"/>
        <v>7.195550228372774E-3</v>
      </c>
      <c r="L147" s="268">
        <f t="shared" si="19"/>
        <v>7.195550228372748E-3</v>
      </c>
      <c r="M147" s="268">
        <f t="shared" si="19"/>
        <v>7.1955502283728634E-3</v>
      </c>
      <c r="N147" s="268">
        <f t="shared" si="19"/>
        <v>7.195550228372872E-3</v>
      </c>
      <c r="O147" s="268">
        <f t="shared" si="19"/>
        <v>7.1955502283727862E-3</v>
      </c>
      <c r="P147" s="268">
        <f t="shared" si="19"/>
        <v>7.195550228372781E-3</v>
      </c>
      <c r="Q147" s="268">
        <f t="shared" si="19"/>
        <v>7.1955502283728738E-3</v>
      </c>
      <c r="R147" s="268">
        <f t="shared" si="19"/>
        <v>7.1955502283728746E-3</v>
      </c>
      <c r="S147" s="268">
        <f t="shared" si="19"/>
        <v>7.195550228372872E-3</v>
      </c>
      <c r="T147" s="268">
        <f t="shared" si="19"/>
        <v>7.1955502283727905E-3</v>
      </c>
      <c r="U147" s="268">
        <f t="shared" si="19"/>
        <v>7.195550228372761E-3</v>
      </c>
      <c r="V147" s="268">
        <f t="shared" si="19"/>
        <v>7.1955502283727714E-3</v>
      </c>
      <c r="W147" s="268">
        <f t="shared" si="19"/>
        <v>7.1955502283727801E-3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8.0564402695843963E-3</v>
      </c>
      <c r="C148" s="269">
        <f t="shared" si="20"/>
        <v>8.0564402695843876E-3</v>
      </c>
      <c r="D148" s="269">
        <f t="shared" si="20"/>
        <v>8.0564402695843911E-3</v>
      </c>
      <c r="E148" s="269">
        <f t="shared" si="20"/>
        <v>8.0564402695842818E-3</v>
      </c>
      <c r="F148" s="269">
        <f t="shared" si="20"/>
        <v>8.0564402695842991E-3</v>
      </c>
      <c r="G148" s="269">
        <f t="shared" si="20"/>
        <v>8.056440269584313E-3</v>
      </c>
      <c r="H148" s="269">
        <f t="shared" si="20"/>
        <v>8.0564402695843199E-3</v>
      </c>
      <c r="I148" s="269">
        <f t="shared" si="20"/>
        <v>8.0564402695843945E-3</v>
      </c>
      <c r="J148" s="269">
        <f t="shared" si="20"/>
        <v>8.0564402695842766E-3</v>
      </c>
      <c r="K148" s="269">
        <f t="shared" si="20"/>
        <v>8.0564402695843008E-3</v>
      </c>
      <c r="L148" s="269">
        <f t="shared" si="20"/>
        <v>8.0564402695842731E-3</v>
      </c>
      <c r="M148" s="269">
        <f t="shared" si="20"/>
        <v>8.0564402695843997E-3</v>
      </c>
      <c r="N148" s="269">
        <f t="shared" si="20"/>
        <v>8.0564402695844067E-3</v>
      </c>
      <c r="O148" s="269">
        <f t="shared" si="20"/>
        <v>8.056440269584313E-3</v>
      </c>
      <c r="P148" s="269">
        <f t="shared" si="20"/>
        <v>8.0564402695843078E-3</v>
      </c>
      <c r="Q148" s="269">
        <f t="shared" si="20"/>
        <v>8.0564402695844136E-3</v>
      </c>
      <c r="R148" s="269">
        <f t="shared" si="20"/>
        <v>8.0564402695844084E-3</v>
      </c>
      <c r="S148" s="269">
        <f t="shared" si="20"/>
        <v>8.0564402695844067E-3</v>
      </c>
      <c r="T148" s="269">
        <f t="shared" si="20"/>
        <v>8.0564402695843147E-3</v>
      </c>
      <c r="U148" s="269">
        <f t="shared" si="20"/>
        <v>8.05644026958428E-3</v>
      </c>
      <c r="V148" s="269">
        <f t="shared" si="20"/>
        <v>8.0564402695842956E-3</v>
      </c>
      <c r="W148" s="269">
        <f t="shared" si="20"/>
        <v>8.0564402695843078E-3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1.1806654649268292E-2</v>
      </c>
      <c r="C149" s="269">
        <f t="shared" si="21"/>
        <v>1.3286733049055054E-2</v>
      </c>
      <c r="D149" s="269">
        <f t="shared" si="21"/>
        <v>1.2962137693002442E-2</v>
      </c>
      <c r="E149" s="269">
        <f t="shared" si="21"/>
        <v>1.0231214017521084E-2</v>
      </c>
      <c r="F149" s="269">
        <f t="shared" si="21"/>
        <v>1.0154832203122516E-2</v>
      </c>
      <c r="G149" s="269">
        <f t="shared" si="21"/>
        <v>1.0323503851827173E-2</v>
      </c>
      <c r="H149" s="269">
        <f t="shared" si="21"/>
        <v>1.0396899548008352E-2</v>
      </c>
      <c r="I149" s="269">
        <f t="shared" si="21"/>
        <v>1.0665527649184912E-2</v>
      </c>
      <c r="J149" s="269">
        <f t="shared" si="21"/>
        <v>1.0111590904324029E-2</v>
      </c>
      <c r="K149" s="269">
        <f t="shared" si="21"/>
        <v>1.017436994429549E-2</v>
      </c>
      <c r="L149" s="269">
        <f t="shared" si="21"/>
        <v>1.0408572143756003E-2</v>
      </c>
      <c r="M149" s="269">
        <f t="shared" si="21"/>
        <v>1.0719181967604465E-2</v>
      </c>
      <c r="N149" s="269">
        <f t="shared" si="21"/>
        <v>1.0623573196938185E-2</v>
      </c>
      <c r="O149" s="269">
        <f t="shared" si="21"/>
        <v>1.0444728540357705E-2</v>
      </c>
      <c r="P149" s="269">
        <f t="shared" si="21"/>
        <v>1.0379909626065529E-2</v>
      </c>
      <c r="Q149" s="269">
        <f t="shared" si="21"/>
        <v>1.0575043889841942E-2</v>
      </c>
      <c r="R149" s="269">
        <f t="shared" si="21"/>
        <v>1.0487165148230145E-2</v>
      </c>
      <c r="S149" s="269">
        <f t="shared" si="21"/>
        <v>1.0617272071028899E-2</v>
      </c>
      <c r="T149" s="269">
        <f t="shared" si="21"/>
        <v>1.0299484634046448E-2</v>
      </c>
      <c r="U149" s="269">
        <f t="shared" si="21"/>
        <v>1.0302647371616342E-2</v>
      </c>
      <c r="V149" s="269">
        <f t="shared" si="21"/>
        <v>9.3490065255298245E-3</v>
      </c>
      <c r="W149" s="269">
        <f t="shared" si="21"/>
        <v>1.0340717485063681E-2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5.9256386055765503E-3</v>
      </c>
      <c r="C150" s="269">
        <f t="shared" si="22"/>
        <v>5.9256386055765468E-3</v>
      </c>
      <c r="D150" s="269">
        <f t="shared" si="22"/>
        <v>5.9256386055765442E-3</v>
      </c>
      <c r="E150" s="269">
        <f t="shared" si="22"/>
        <v>5.9256386055764653E-3</v>
      </c>
      <c r="F150" s="269">
        <f t="shared" si="22"/>
        <v>5.9256386055764774E-3</v>
      </c>
      <c r="G150" s="269">
        <f t="shared" si="22"/>
        <v>5.9256386055764887E-3</v>
      </c>
      <c r="H150" s="269">
        <f t="shared" si="22"/>
        <v>5.9256386055764904E-3</v>
      </c>
      <c r="I150" s="269">
        <f t="shared" si="22"/>
        <v>5.9256386055765468E-3</v>
      </c>
      <c r="J150" s="269">
        <f t="shared" si="22"/>
        <v>5.9256386055764635E-3</v>
      </c>
      <c r="K150" s="269">
        <f t="shared" si="22"/>
        <v>5.9256386055764792E-3</v>
      </c>
      <c r="L150" s="269">
        <f t="shared" si="22"/>
        <v>5.9256386055764575E-3</v>
      </c>
      <c r="M150" s="269">
        <f t="shared" si="22"/>
        <v>5.9256386055765529E-3</v>
      </c>
      <c r="N150" s="269">
        <f t="shared" si="22"/>
        <v>5.9256386055765563E-3</v>
      </c>
      <c r="O150" s="269">
        <f t="shared" si="22"/>
        <v>5.9256386055764844E-3</v>
      </c>
      <c r="P150" s="269">
        <f t="shared" si="22"/>
        <v>5.9256386055764826E-3</v>
      </c>
      <c r="Q150" s="269">
        <f t="shared" si="22"/>
        <v>5.9256386055765607E-3</v>
      </c>
      <c r="R150" s="269">
        <f t="shared" si="22"/>
        <v>5.9256386055765589E-3</v>
      </c>
      <c r="S150" s="269">
        <f t="shared" si="22"/>
        <v>5.9256386055765572E-3</v>
      </c>
      <c r="T150" s="269">
        <f t="shared" si="22"/>
        <v>5.9256386055764887E-3</v>
      </c>
      <c r="U150" s="269">
        <f t="shared" si="22"/>
        <v>5.9256386055764679E-3</v>
      </c>
      <c r="V150" s="269">
        <f t="shared" si="22"/>
        <v>5.9256386055764748E-3</v>
      </c>
      <c r="W150" s="269">
        <f t="shared" si="22"/>
        <v>5.9256386055764818E-3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8.4477880936122875E-3</v>
      </c>
      <c r="C151" s="270">
        <f t="shared" si="23"/>
        <v>8.8274480482088864E-3</v>
      </c>
      <c r="D151" s="270">
        <f t="shared" si="23"/>
        <v>8.7696916514304422E-3</v>
      </c>
      <c r="E151" s="270">
        <f t="shared" si="23"/>
        <v>8.1176166452819783E-3</v>
      </c>
      <c r="F151" s="270">
        <f t="shared" si="23"/>
        <v>8.0673431565071695E-3</v>
      </c>
      <c r="G151" s="270">
        <f t="shared" si="23"/>
        <v>8.0599166435028798E-3</v>
      </c>
      <c r="H151" s="270">
        <f t="shared" si="23"/>
        <v>8.0904278731194768E-3</v>
      </c>
      <c r="I151" s="270">
        <f t="shared" si="23"/>
        <v>8.1050529010114995E-3</v>
      </c>
      <c r="J151" s="270">
        <f t="shared" si="23"/>
        <v>8.0214639259397688E-3</v>
      </c>
      <c r="K151" s="270">
        <f t="shared" si="23"/>
        <v>8.0048283149411793E-3</v>
      </c>
      <c r="L151" s="270">
        <f t="shared" si="23"/>
        <v>8.0555379746025529E-3</v>
      </c>
      <c r="M151" s="270">
        <f t="shared" si="23"/>
        <v>8.1101952289218751E-3</v>
      </c>
      <c r="N151" s="270">
        <f t="shared" si="23"/>
        <v>8.0768665877306214E-3</v>
      </c>
      <c r="O151" s="270">
        <f t="shared" si="23"/>
        <v>8.0066521151297004E-3</v>
      </c>
      <c r="P151" s="270">
        <f t="shared" si="23"/>
        <v>8.0015021254925284E-3</v>
      </c>
      <c r="Q151" s="270">
        <f t="shared" si="23"/>
        <v>8.0335689946428E-3</v>
      </c>
      <c r="R151" s="270">
        <f t="shared" si="23"/>
        <v>8.0135479336736221E-3</v>
      </c>
      <c r="S151" s="270">
        <f t="shared" si="23"/>
        <v>8.0385659747977539E-3</v>
      </c>
      <c r="T151" s="270">
        <f t="shared" si="23"/>
        <v>8.0136758963600344E-3</v>
      </c>
      <c r="U151" s="270">
        <f t="shared" si="23"/>
        <v>8.0498979229301007E-3</v>
      </c>
      <c r="V151" s="270">
        <f t="shared" si="23"/>
        <v>7.941318969217518E-3</v>
      </c>
      <c r="W151" s="270">
        <f t="shared" si="23"/>
        <v>8.0751501160000825E-3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5.0347949052910498E-2</v>
      </c>
      <c r="C152" s="271">
        <f t="shared" si="24"/>
        <v>5.6659551626243657E-2</v>
      </c>
      <c r="D152" s="271">
        <f t="shared" si="24"/>
        <v>5.5275356785721118E-2</v>
      </c>
      <c r="E152" s="271">
        <f t="shared" si="24"/>
        <v>4.3629686596744779E-2</v>
      </c>
      <c r="F152" s="271">
        <f t="shared" si="24"/>
        <v>4.3303966245455766E-2</v>
      </c>
      <c r="G152" s="271">
        <f t="shared" si="24"/>
        <v>4.4023244637847701E-2</v>
      </c>
      <c r="H152" s="271">
        <f t="shared" si="24"/>
        <v>4.4336231074887406E-2</v>
      </c>
      <c r="I152" s="271">
        <f t="shared" si="24"/>
        <v>4.5481760808244703E-2</v>
      </c>
      <c r="J152" s="271">
        <f t="shared" si="24"/>
        <v>4.311956932917746E-2</v>
      </c>
      <c r="K152" s="271">
        <f t="shared" si="24"/>
        <v>4.3387282411330656E-2</v>
      </c>
      <c r="L152" s="271">
        <f t="shared" si="24"/>
        <v>4.4386007347123391E-2</v>
      </c>
      <c r="M152" s="271">
        <f t="shared" si="24"/>
        <v>4.5710562697560866E-2</v>
      </c>
      <c r="N152" s="271">
        <f t="shared" si="24"/>
        <v>4.5302851482359421E-2</v>
      </c>
      <c r="O152" s="271">
        <f t="shared" si="24"/>
        <v>4.4540191615920682E-2</v>
      </c>
      <c r="P152" s="271">
        <f t="shared" si="24"/>
        <v>4.4263779754017907E-2</v>
      </c>
      <c r="Q152" s="271">
        <f t="shared" si="24"/>
        <v>4.5095904539822533E-2</v>
      </c>
      <c r="R152" s="271">
        <f t="shared" si="24"/>
        <v>4.4721157032002516E-2</v>
      </c>
      <c r="S152" s="271">
        <f t="shared" si="24"/>
        <v>4.5275981147308415E-2</v>
      </c>
      <c r="T152" s="271">
        <f t="shared" si="24"/>
        <v>4.3920817795610086E-2</v>
      </c>
      <c r="U152" s="271">
        <f t="shared" si="24"/>
        <v>4.3934304880204902E-2</v>
      </c>
      <c r="V152" s="271">
        <f t="shared" si="24"/>
        <v>3.9867627048096543E-2</v>
      </c>
      <c r="W152" s="271">
        <f t="shared" si="24"/>
        <v>4.4096649946544601E-2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0.15139886419016513</v>
      </c>
      <c r="C153" s="271">
        <f t="shared" si="25"/>
        <v>0.14767446344507804</v>
      </c>
      <c r="D153" s="271">
        <f t="shared" si="25"/>
        <v>0.14829279568344331</v>
      </c>
      <c r="E153" s="271">
        <f t="shared" si="25"/>
        <v>0.15144081739544368</v>
      </c>
      <c r="F153" s="271">
        <f t="shared" si="25"/>
        <v>0.15189651340147614</v>
      </c>
      <c r="G153" s="271">
        <f t="shared" si="25"/>
        <v>0.149329749195175</v>
      </c>
      <c r="H153" s="271">
        <f t="shared" si="25"/>
        <v>0.14940652230151624</v>
      </c>
      <c r="I153" s="271">
        <f t="shared" si="25"/>
        <v>0.14773146138175944</v>
      </c>
      <c r="J153" s="271">
        <f t="shared" si="25"/>
        <v>0.14938226610207322</v>
      </c>
      <c r="K153" s="271">
        <f t="shared" si="25"/>
        <v>0.14890956132552377</v>
      </c>
      <c r="L153" s="271">
        <f t="shared" si="25"/>
        <v>0.14889743840704858</v>
      </c>
      <c r="M153" s="271">
        <f t="shared" si="25"/>
        <v>0.14788503257387881</v>
      </c>
      <c r="N153" s="271">
        <f t="shared" si="25"/>
        <v>0.14793029121893758</v>
      </c>
      <c r="O153" s="271">
        <f t="shared" si="25"/>
        <v>0.14751356562653931</v>
      </c>
      <c r="P153" s="271">
        <f t="shared" si="25"/>
        <v>0.14766762190161603</v>
      </c>
      <c r="Q153" s="271">
        <f t="shared" si="25"/>
        <v>0.14730874704963881</v>
      </c>
      <c r="R153" s="271">
        <f t="shared" si="25"/>
        <v>0.14759597035566704</v>
      </c>
      <c r="S153" s="271">
        <f t="shared" si="25"/>
        <v>0.14700516924764759</v>
      </c>
      <c r="T153" s="271">
        <f t="shared" si="25"/>
        <v>0.1527754862530798</v>
      </c>
      <c r="U153" s="271">
        <f t="shared" si="25"/>
        <v>0.14687062442975468</v>
      </c>
      <c r="V153" s="271">
        <f t="shared" si="25"/>
        <v>0.15018059085128146</v>
      </c>
      <c r="W153" s="271">
        <f t="shared" si="25"/>
        <v>0.14723398296648008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0.12272737560895626</v>
      </c>
      <c r="C154" s="320">
        <f t="shared" si="26"/>
        <v>0.11947490091217122</v>
      </c>
      <c r="D154" s="320">
        <f t="shared" si="26"/>
        <v>0.12011074431824172</v>
      </c>
      <c r="E154" s="320">
        <f t="shared" si="26"/>
        <v>0.12471190405492007</v>
      </c>
      <c r="F154" s="320">
        <f t="shared" si="26"/>
        <v>0.12401440607356906</v>
      </c>
      <c r="G154" s="320">
        <f t="shared" si="26"/>
        <v>0.12301734280305342</v>
      </c>
      <c r="H154" s="320">
        <f t="shared" si="26"/>
        <v>0.12332477123527373</v>
      </c>
      <c r="I154" s="320">
        <f t="shared" si="26"/>
        <v>0.12189134288970331</v>
      </c>
      <c r="J154" s="320">
        <f t="shared" si="26"/>
        <v>0.12320381115987912</v>
      </c>
      <c r="K154" s="320">
        <f t="shared" si="26"/>
        <v>0.12250690270663167</v>
      </c>
      <c r="L154" s="320">
        <f t="shared" si="26"/>
        <v>0.12241495504750056</v>
      </c>
      <c r="M154" s="320">
        <f t="shared" si="26"/>
        <v>0.12168442680961017</v>
      </c>
      <c r="N154" s="320">
        <f t="shared" si="26"/>
        <v>0.12151652165969755</v>
      </c>
      <c r="O154" s="320">
        <f t="shared" si="26"/>
        <v>0.12094700307944346</v>
      </c>
      <c r="P154" s="320">
        <f t="shared" si="26"/>
        <v>0.12120997685318145</v>
      </c>
      <c r="Q154" s="320">
        <f t="shared" si="26"/>
        <v>0.1207399625639957</v>
      </c>
      <c r="R154" s="320">
        <f t="shared" si="26"/>
        <v>0.12083332077825404</v>
      </c>
      <c r="S154" s="320">
        <f t="shared" si="26"/>
        <v>0.12054771445735012</v>
      </c>
      <c r="T154" s="320">
        <f t="shared" si="26"/>
        <v>0.1192605717452742</v>
      </c>
      <c r="U154" s="320">
        <f t="shared" si="26"/>
        <v>0.11992522786261321</v>
      </c>
      <c r="V154" s="320">
        <f t="shared" si="26"/>
        <v>0.12283506591578963</v>
      </c>
      <c r="W154" s="320">
        <f t="shared" si="26"/>
        <v>0.12012555156488332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2.867148858120885E-2</v>
      </c>
      <c r="C155" s="320">
        <f t="shared" si="27"/>
        <v>2.8199562532906796E-2</v>
      </c>
      <c r="D155" s="320">
        <f t="shared" si="27"/>
        <v>2.8182051365201584E-2</v>
      </c>
      <c r="E155" s="320">
        <f t="shared" si="27"/>
        <v>2.6728913340523627E-2</v>
      </c>
      <c r="F155" s="320">
        <f t="shared" si="27"/>
        <v>2.788210732790709E-2</v>
      </c>
      <c r="G155" s="320">
        <f t="shared" si="27"/>
        <v>2.6312406392121578E-2</v>
      </c>
      <c r="H155" s="320">
        <f t="shared" si="27"/>
        <v>2.6081751066242526E-2</v>
      </c>
      <c r="I155" s="320">
        <f t="shared" si="27"/>
        <v>2.5840118492056127E-2</v>
      </c>
      <c r="J155" s="320">
        <f t="shared" si="27"/>
        <v>2.6178454942194104E-2</v>
      </c>
      <c r="K155" s="320">
        <f t="shared" si="27"/>
        <v>2.6402658618892107E-2</v>
      </c>
      <c r="L155" s="320">
        <f t="shared" si="27"/>
        <v>2.6482483359548017E-2</v>
      </c>
      <c r="M155" s="320">
        <f t="shared" si="27"/>
        <v>2.6200605764268626E-2</v>
      </c>
      <c r="N155" s="320">
        <f t="shared" si="27"/>
        <v>2.6413769559240036E-2</v>
      </c>
      <c r="O155" s="320">
        <f t="shared" si="27"/>
        <v>2.6566562547095832E-2</v>
      </c>
      <c r="P155" s="320">
        <f t="shared" si="27"/>
        <v>2.6457645048434585E-2</v>
      </c>
      <c r="Q155" s="320">
        <f t="shared" si="27"/>
        <v>2.6568784485643128E-2</v>
      </c>
      <c r="R155" s="320">
        <f t="shared" si="27"/>
        <v>2.6762649577413002E-2</v>
      </c>
      <c r="S155" s="320">
        <f t="shared" si="27"/>
        <v>2.6457454790297465E-2</v>
      </c>
      <c r="T155" s="320">
        <f t="shared" si="27"/>
        <v>3.3514914507805596E-2</v>
      </c>
      <c r="U155" s="320">
        <f t="shared" si="27"/>
        <v>2.6945396567141466E-2</v>
      </c>
      <c r="V155" s="320">
        <f t="shared" si="27"/>
        <v>2.7345524935491836E-2</v>
      </c>
      <c r="W155" s="320">
        <f t="shared" si="27"/>
        <v>2.7108431401596751E-2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0.63874524186666659</v>
      </c>
      <c r="C157" s="271">
        <f t="shared" si="29"/>
        <v>0.62942597556356261</v>
      </c>
      <c r="D157" s="271">
        <f t="shared" si="29"/>
        <v>0.63168400402215885</v>
      </c>
      <c r="E157" s="271">
        <f t="shared" si="29"/>
        <v>0.65330059451863154</v>
      </c>
      <c r="F157" s="271">
        <f t="shared" si="29"/>
        <v>0.65400975425164565</v>
      </c>
      <c r="G157" s="271">
        <f t="shared" si="29"/>
        <v>0.65547447277360016</v>
      </c>
      <c r="H157" s="271">
        <f t="shared" si="29"/>
        <v>0.65448947197185525</v>
      </c>
      <c r="I157" s="271">
        <f t="shared" si="29"/>
        <v>0.65430063558040963</v>
      </c>
      <c r="J157" s="271">
        <f t="shared" si="29"/>
        <v>0.65742235775636215</v>
      </c>
      <c r="K157" s="271">
        <f t="shared" si="29"/>
        <v>0.65767233703165806</v>
      </c>
      <c r="L157" s="271">
        <f t="shared" si="29"/>
        <v>0.65540463337189359</v>
      </c>
      <c r="M157" s="271">
        <f t="shared" si="29"/>
        <v>0.65373026186676242</v>
      </c>
      <c r="N157" s="271">
        <f t="shared" si="29"/>
        <v>0.65473778215387923</v>
      </c>
      <c r="O157" s="271">
        <f t="shared" si="29"/>
        <v>0.65726778479949777</v>
      </c>
      <c r="P157" s="271">
        <f t="shared" si="29"/>
        <v>0.65760927149114856</v>
      </c>
      <c r="Q157" s="271">
        <f t="shared" si="29"/>
        <v>0.65628840433476043</v>
      </c>
      <c r="R157" s="271">
        <f t="shared" si="29"/>
        <v>0.6568262669790903</v>
      </c>
      <c r="S157" s="271">
        <f t="shared" si="29"/>
        <v>0.65627865321677081</v>
      </c>
      <c r="T157" s="271">
        <f t="shared" si="29"/>
        <v>0.65431012959563395</v>
      </c>
      <c r="U157" s="271">
        <f t="shared" si="29"/>
        <v>0.6597938925757304</v>
      </c>
      <c r="V157" s="271">
        <f t="shared" si="29"/>
        <v>0.66431835852611421</v>
      </c>
      <c r="W157" s="271">
        <f t="shared" si="29"/>
        <v>0.65892824307318176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0.58891990236553793</v>
      </c>
      <c r="C158" s="320">
        <f t="shared" si="30"/>
        <v>0.57335454765311189</v>
      </c>
      <c r="D158" s="320">
        <f t="shared" si="30"/>
        <v>0.57698240306915316</v>
      </c>
      <c r="E158" s="320">
        <f t="shared" si="30"/>
        <v>0.61012378219751495</v>
      </c>
      <c r="F158" s="320">
        <f t="shared" si="30"/>
        <v>0.6111552813185418</v>
      </c>
      <c r="G158" s="320">
        <f t="shared" si="30"/>
        <v>0.61190818752696807</v>
      </c>
      <c r="H158" s="320">
        <f t="shared" si="30"/>
        <v>0.61061344907397608</v>
      </c>
      <c r="I158" s="320">
        <f t="shared" si="30"/>
        <v>0.60929097349867456</v>
      </c>
      <c r="J158" s="320">
        <f t="shared" si="30"/>
        <v>0.61475036770745417</v>
      </c>
      <c r="K158" s="320">
        <f t="shared" si="30"/>
        <v>0.61473541275090759</v>
      </c>
      <c r="L158" s="320">
        <f t="shared" si="30"/>
        <v>0.61147935087734939</v>
      </c>
      <c r="M158" s="320">
        <f t="shared" si="30"/>
        <v>0.60849417284950902</v>
      </c>
      <c r="N158" s="320">
        <f t="shared" si="30"/>
        <v>0.6099051723269</v>
      </c>
      <c r="O158" s="320">
        <f t="shared" si="30"/>
        <v>0.61318991846225357</v>
      </c>
      <c r="P158" s="320">
        <f t="shared" si="30"/>
        <v>0.6138049478725357</v>
      </c>
      <c r="Q158" s="320">
        <f t="shared" si="30"/>
        <v>0.61166059334993028</v>
      </c>
      <c r="R158" s="320">
        <f t="shared" si="30"/>
        <v>0.61256931363902167</v>
      </c>
      <c r="S158" s="320">
        <f t="shared" si="30"/>
        <v>0.61147263481191716</v>
      </c>
      <c r="T158" s="320">
        <f t="shared" si="30"/>
        <v>0.61084520800500997</v>
      </c>
      <c r="U158" s="320">
        <f t="shared" si="30"/>
        <v>0.61631562389587136</v>
      </c>
      <c r="V158" s="320">
        <f t="shared" si="30"/>
        <v>0.62486455573688304</v>
      </c>
      <c r="W158" s="320">
        <f t="shared" si="30"/>
        <v>0.61528931446180868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4.9825339501128649E-2</v>
      </c>
      <c r="C159" s="320">
        <f t="shared" si="31"/>
        <v>5.6071427910450694E-2</v>
      </c>
      <c r="D159" s="320">
        <f t="shared" si="31"/>
        <v>5.4701600953005663E-2</v>
      </c>
      <c r="E159" s="320">
        <f t="shared" si="31"/>
        <v>4.3176812321116476E-2</v>
      </c>
      <c r="F159" s="320">
        <f t="shared" si="31"/>
        <v>4.2854472933103904E-2</v>
      </c>
      <c r="G159" s="320">
        <f t="shared" si="31"/>
        <v>4.3566285246632155E-2</v>
      </c>
      <c r="H159" s="320">
        <f t="shared" si="31"/>
        <v>4.3876022897879167E-2</v>
      </c>
      <c r="I159" s="320">
        <f t="shared" si="31"/>
        <v>4.5009662081735131E-2</v>
      </c>
      <c r="J159" s="320">
        <f t="shared" si="31"/>
        <v>4.2671990048907926E-2</v>
      </c>
      <c r="K159" s="320">
        <f t="shared" si="31"/>
        <v>4.2936924280750396E-2</v>
      </c>
      <c r="L159" s="320">
        <f t="shared" si="31"/>
        <v>4.3925282494544172E-2</v>
      </c>
      <c r="M159" s="320">
        <f t="shared" si="31"/>
        <v>4.5236089017253373E-2</v>
      </c>
      <c r="N159" s="320">
        <f t="shared" si="31"/>
        <v>4.4832609826979238E-2</v>
      </c>
      <c r="O159" s="320">
        <f t="shared" si="31"/>
        <v>4.4077866337244226E-2</v>
      </c>
      <c r="P159" s="320">
        <f t="shared" si="31"/>
        <v>4.3804323618612896E-2</v>
      </c>
      <c r="Q159" s="320">
        <f t="shared" si="31"/>
        <v>4.4627810984830103E-2</v>
      </c>
      <c r="R159" s="320">
        <f t="shared" si="31"/>
        <v>4.4256953340068635E-2</v>
      </c>
      <c r="S159" s="320">
        <f t="shared" si="31"/>
        <v>4.4806018404853681E-2</v>
      </c>
      <c r="T159" s="320">
        <f t="shared" si="31"/>
        <v>4.3464921590623956E-2</v>
      </c>
      <c r="U159" s="320">
        <f t="shared" si="31"/>
        <v>4.3478268679859121E-2</v>
      </c>
      <c r="V159" s="320">
        <f t="shared" si="31"/>
        <v>3.945380278923117E-2</v>
      </c>
      <c r="W159" s="320">
        <f t="shared" si="31"/>
        <v>4.3638928611373078E-2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0.11807587304384325</v>
      </c>
      <c r="C160" s="271">
        <f t="shared" si="32"/>
        <v>0.12294819916431816</v>
      </c>
      <c r="D160" s="271">
        <f t="shared" si="32"/>
        <v>0.12183838506070979</v>
      </c>
      <c r="E160" s="271">
        <f t="shared" si="32"/>
        <v>0.11210244172284367</v>
      </c>
      <c r="F160" s="271">
        <f t="shared" si="32"/>
        <v>0.11138996163825926</v>
      </c>
      <c r="G160" s="271">
        <f t="shared" si="32"/>
        <v>0.11161148379451334</v>
      </c>
      <c r="H160" s="271">
        <f t="shared" si="32"/>
        <v>0.11210281812707983</v>
      </c>
      <c r="I160" s="271">
        <f t="shared" si="32"/>
        <v>0.11253793257585569</v>
      </c>
      <c r="J160" s="271">
        <f t="shared" si="32"/>
        <v>0.11076512287858963</v>
      </c>
      <c r="K160" s="271">
        <f t="shared" si="32"/>
        <v>0.11067399186871753</v>
      </c>
      <c r="L160" s="271">
        <f t="shared" si="32"/>
        <v>0.11167018165204255</v>
      </c>
      <c r="M160" s="271">
        <f t="shared" si="32"/>
        <v>0.1126671365617377</v>
      </c>
      <c r="N160" s="271">
        <f t="shared" si="32"/>
        <v>0.11215100625662128</v>
      </c>
      <c r="O160" s="271">
        <f t="shared" si="32"/>
        <v>0.1110494481990212</v>
      </c>
      <c r="P160" s="271">
        <f t="shared" si="32"/>
        <v>0.11090028599812572</v>
      </c>
      <c r="Q160" s="271">
        <f t="shared" si="32"/>
        <v>0.11152070208775956</v>
      </c>
      <c r="R160" s="271">
        <f t="shared" si="32"/>
        <v>0.11117826344780271</v>
      </c>
      <c r="S160" s="271">
        <f t="shared" si="32"/>
        <v>0.11160672923891272</v>
      </c>
      <c r="T160" s="271">
        <f t="shared" si="32"/>
        <v>0.10950277672173622</v>
      </c>
      <c r="U160" s="271">
        <f t="shared" si="32"/>
        <v>0.10987100371622983</v>
      </c>
      <c r="V160" s="271">
        <f t="shared" si="32"/>
        <v>0.10716546897622702</v>
      </c>
      <c r="W160" s="271">
        <f t="shared" si="32"/>
        <v>0.11014762730919619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6.538615891870421E-2</v>
      </c>
      <c r="C161" s="320">
        <f t="shared" si="33"/>
        <v>6.3653319555458429E-2</v>
      </c>
      <c r="D161" s="320">
        <f t="shared" si="33"/>
        <v>6.399208144774568E-2</v>
      </c>
      <c r="E161" s="320">
        <f t="shared" si="33"/>
        <v>6.6443467377412982E-2</v>
      </c>
      <c r="F161" s="320">
        <f t="shared" si="33"/>
        <v>6.6071857427898464E-2</v>
      </c>
      <c r="G161" s="320">
        <f t="shared" si="33"/>
        <v>6.5540646382812165E-2</v>
      </c>
      <c r="H161" s="320">
        <f t="shared" si="33"/>
        <v>6.5704436769639427E-2</v>
      </c>
      <c r="I161" s="320">
        <f t="shared" si="33"/>
        <v>6.4940741032343721E-2</v>
      </c>
      <c r="J161" s="320">
        <f t="shared" si="33"/>
        <v>6.563999218526427E-2</v>
      </c>
      <c r="K161" s="320">
        <f t="shared" si="33"/>
        <v>6.5268696321976044E-2</v>
      </c>
      <c r="L161" s="320">
        <f t="shared" si="33"/>
        <v>6.521970884691336E-2</v>
      </c>
      <c r="M161" s="320">
        <f t="shared" si="33"/>
        <v>6.4830501180569239E-2</v>
      </c>
      <c r="N161" s="320">
        <f t="shared" si="33"/>
        <v>6.4741045402989236E-2</v>
      </c>
      <c r="O161" s="320">
        <f t="shared" si="33"/>
        <v>6.4437619763755297E-2</v>
      </c>
      <c r="P161" s="320">
        <f t="shared" si="33"/>
        <v>6.4577725790432458E-2</v>
      </c>
      <c r="Q161" s="320">
        <f t="shared" si="33"/>
        <v>6.4327313615852186E-2</v>
      </c>
      <c r="R161" s="320">
        <f t="shared" si="33"/>
        <v>6.4377052600358101E-2</v>
      </c>
      <c r="S161" s="320">
        <f t="shared" si="33"/>
        <v>6.4224888503357294E-2</v>
      </c>
      <c r="T161" s="320">
        <f t="shared" si="33"/>
        <v>6.3539130191446497E-2</v>
      </c>
      <c r="U161" s="320">
        <f t="shared" si="33"/>
        <v>6.389324279508507E-2</v>
      </c>
      <c r="V161" s="320">
        <f t="shared" si="33"/>
        <v>6.5443533693335151E-2</v>
      </c>
      <c r="W161" s="320">
        <f t="shared" si="33"/>
        <v>6.3999970388393612E-2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5.2689714125139037E-2</v>
      </c>
      <c r="C162" s="328">
        <f t="shared" si="34"/>
        <v>5.9294879608859742E-2</v>
      </c>
      <c r="D162" s="328">
        <f t="shared" si="34"/>
        <v>5.7846303612964105E-2</v>
      </c>
      <c r="E162" s="328">
        <f t="shared" si="34"/>
        <v>4.5658974345430696E-2</v>
      </c>
      <c r="F162" s="328">
        <f t="shared" si="34"/>
        <v>4.5318104210360782E-2</v>
      </c>
      <c r="G162" s="328">
        <f t="shared" si="34"/>
        <v>4.6070837411701183E-2</v>
      </c>
      <c r="H162" s="328">
        <f t="shared" si="34"/>
        <v>4.639838135744042E-2</v>
      </c>
      <c r="I162" s="328">
        <f t="shared" si="34"/>
        <v>4.7597191543511976E-2</v>
      </c>
      <c r="J162" s="328">
        <f t="shared" si="34"/>
        <v>4.5125130693325334E-2</v>
      </c>
      <c r="K162" s="328">
        <f t="shared" si="34"/>
        <v>4.5405295546741498E-2</v>
      </c>
      <c r="L162" s="328">
        <f t="shared" si="34"/>
        <v>4.6450472805129206E-2</v>
      </c>
      <c r="M162" s="328">
        <f t="shared" si="34"/>
        <v>4.7836635381168446E-2</v>
      </c>
      <c r="N162" s="328">
        <f t="shared" si="34"/>
        <v>4.7409960853632034E-2</v>
      </c>
      <c r="O162" s="328">
        <f t="shared" si="34"/>
        <v>4.6611828435265915E-2</v>
      </c>
      <c r="P162" s="328">
        <f t="shared" si="34"/>
        <v>4.6322560207693264E-2</v>
      </c>
      <c r="Q162" s="328">
        <f t="shared" si="34"/>
        <v>4.7193388471907377E-2</v>
      </c>
      <c r="R162" s="328">
        <f t="shared" si="34"/>
        <v>4.680121084744461E-2</v>
      </c>
      <c r="S162" s="328">
        <f t="shared" si="34"/>
        <v>4.7381840735555437E-2</v>
      </c>
      <c r="T162" s="328">
        <f t="shared" si="34"/>
        <v>4.5963646530289712E-2</v>
      </c>
      <c r="U162" s="328">
        <f t="shared" si="34"/>
        <v>4.5977760921144764E-2</v>
      </c>
      <c r="V162" s="328">
        <f t="shared" si="34"/>
        <v>4.1721935282891857E-2</v>
      </c>
      <c r="W162" s="328">
        <f t="shared" si="34"/>
        <v>4.6147656920802575E-2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0.99999999999999978</v>
      </c>
      <c r="D165" s="234">
        <f t="shared" si="35"/>
        <v>1</v>
      </c>
      <c r="E165" s="234">
        <f t="shared" si="35"/>
        <v>1</v>
      </c>
      <c r="F165" s="234">
        <f t="shared" si="35"/>
        <v>0.99999999999999978</v>
      </c>
      <c r="G165" s="234">
        <f t="shared" si="35"/>
        <v>1.0000000000000004</v>
      </c>
      <c r="H165" s="234">
        <f t="shared" si="35"/>
        <v>0.99999999999999989</v>
      </c>
      <c r="I165" s="234">
        <f t="shared" si="35"/>
        <v>1.0000000000000004</v>
      </c>
      <c r="J165" s="234">
        <f t="shared" si="35"/>
        <v>0.99999999999999956</v>
      </c>
      <c r="K165" s="234">
        <f t="shared" si="35"/>
        <v>0.99999999999999978</v>
      </c>
      <c r="L165" s="234">
        <f t="shared" si="35"/>
        <v>0.99999999999999944</v>
      </c>
      <c r="M165" s="234">
        <f t="shared" si="35"/>
        <v>1.0000000000000002</v>
      </c>
      <c r="N165" s="234">
        <f t="shared" si="35"/>
        <v>0.99999999999999956</v>
      </c>
      <c r="O165" s="234">
        <f t="shared" si="35"/>
        <v>0.99999999999999978</v>
      </c>
      <c r="P165" s="234">
        <f t="shared" si="35"/>
        <v>1.0000000000000002</v>
      </c>
      <c r="Q165" s="234">
        <f t="shared" si="35"/>
        <v>1.0000000000000002</v>
      </c>
      <c r="R165" s="234">
        <f t="shared" si="35"/>
        <v>0.99999999999999989</v>
      </c>
      <c r="S165" s="234">
        <f t="shared" si="35"/>
        <v>1.0000000000000002</v>
      </c>
      <c r="T165" s="234">
        <f t="shared" si="35"/>
        <v>0.99999999999999956</v>
      </c>
      <c r="U165" s="234">
        <f t="shared" si="35"/>
        <v>1</v>
      </c>
      <c r="V165" s="234">
        <f t="shared" si="35"/>
        <v>0.99999999999999978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8.4901072430491869E-3</v>
      </c>
      <c r="C166" s="268">
        <f t="shared" si="36"/>
        <v>8.4901072430492025E-3</v>
      </c>
      <c r="D166" s="268">
        <f t="shared" si="36"/>
        <v>8.490107243049291E-3</v>
      </c>
      <c r="E166" s="268">
        <f t="shared" si="36"/>
        <v>8.4901072430508175E-3</v>
      </c>
      <c r="F166" s="268">
        <f t="shared" si="36"/>
        <v>8.4901072430506805E-3</v>
      </c>
      <c r="G166" s="268">
        <f t="shared" si="36"/>
        <v>8.4901072430505174E-3</v>
      </c>
      <c r="H166" s="268">
        <f t="shared" si="36"/>
        <v>8.4901072430505452E-3</v>
      </c>
      <c r="I166" s="268">
        <f t="shared" si="36"/>
        <v>8.4901072430493985E-3</v>
      </c>
      <c r="J166" s="268">
        <f t="shared" si="36"/>
        <v>8.4901072430508817E-3</v>
      </c>
      <c r="K166" s="268">
        <f t="shared" si="36"/>
        <v>8.4901072430507481E-3</v>
      </c>
      <c r="L166" s="268">
        <f t="shared" si="36"/>
        <v>8.4901072430509546E-3</v>
      </c>
      <c r="M166" s="268">
        <f t="shared" si="36"/>
        <v>8.4901072430492667E-3</v>
      </c>
      <c r="N166" s="268">
        <f t="shared" si="36"/>
        <v>8.4901072430491383E-3</v>
      </c>
      <c r="O166" s="268">
        <f t="shared" si="36"/>
        <v>8.4901072430505417E-3</v>
      </c>
      <c r="P166" s="268">
        <f t="shared" si="36"/>
        <v>8.4901072430507395E-3</v>
      </c>
      <c r="Q166" s="268">
        <f t="shared" si="36"/>
        <v>8.4901072430489822E-3</v>
      </c>
      <c r="R166" s="268">
        <f t="shared" si="36"/>
        <v>8.4901072430493205E-3</v>
      </c>
      <c r="S166" s="268">
        <f t="shared" si="36"/>
        <v>8.4901072430492268E-3</v>
      </c>
      <c r="T166" s="268">
        <f t="shared" si="36"/>
        <v>8.4901072430505313E-3</v>
      </c>
      <c r="U166" s="268">
        <f t="shared" si="36"/>
        <v>8.4901072430508748E-3</v>
      </c>
      <c r="V166" s="268">
        <f t="shared" si="36"/>
        <v>8.4901072430506042E-3</v>
      </c>
      <c r="W166" s="268">
        <f t="shared" si="36"/>
        <v>8.4901072430506319E-3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9.5190184158578245E-3</v>
      </c>
      <c r="C167" s="269">
        <f t="shared" si="37"/>
        <v>9.5190184158578418E-3</v>
      </c>
      <c r="D167" s="269">
        <f t="shared" si="37"/>
        <v>9.5190184158579511E-3</v>
      </c>
      <c r="E167" s="269">
        <f t="shared" si="37"/>
        <v>9.5190184158596512E-3</v>
      </c>
      <c r="F167" s="269">
        <f t="shared" si="37"/>
        <v>9.519018415859495E-3</v>
      </c>
      <c r="G167" s="269">
        <f t="shared" si="37"/>
        <v>9.5190184158593181E-3</v>
      </c>
      <c r="H167" s="269">
        <f t="shared" si="37"/>
        <v>9.519018415859351E-3</v>
      </c>
      <c r="I167" s="269">
        <f t="shared" si="37"/>
        <v>9.5190184158580691E-3</v>
      </c>
      <c r="J167" s="269">
        <f t="shared" si="37"/>
        <v>9.519018415859724E-3</v>
      </c>
      <c r="K167" s="269">
        <f t="shared" si="37"/>
        <v>9.5190184158595766E-3</v>
      </c>
      <c r="L167" s="269">
        <f t="shared" si="37"/>
        <v>9.5190184158598177E-3</v>
      </c>
      <c r="M167" s="269">
        <f t="shared" si="37"/>
        <v>9.5190184158579182E-3</v>
      </c>
      <c r="N167" s="269">
        <f t="shared" si="37"/>
        <v>9.5190184158577811E-3</v>
      </c>
      <c r="O167" s="269">
        <f t="shared" si="37"/>
        <v>9.5190184158593476E-3</v>
      </c>
      <c r="P167" s="269">
        <f t="shared" si="37"/>
        <v>9.5190184158595696E-3</v>
      </c>
      <c r="Q167" s="269">
        <f t="shared" si="37"/>
        <v>9.5190184158575955E-3</v>
      </c>
      <c r="R167" s="269">
        <f t="shared" si="37"/>
        <v>9.5190184158579737E-3</v>
      </c>
      <c r="S167" s="269">
        <f t="shared" si="37"/>
        <v>9.5190184158578748E-3</v>
      </c>
      <c r="T167" s="269">
        <f t="shared" si="37"/>
        <v>9.5190184158593337E-3</v>
      </c>
      <c r="U167" s="269">
        <f t="shared" si="37"/>
        <v>9.519018415859724E-3</v>
      </c>
      <c r="V167" s="269">
        <f t="shared" si="37"/>
        <v>9.5190184158594239E-3</v>
      </c>
      <c r="W167" s="269">
        <f t="shared" si="37"/>
        <v>9.5190184158594517E-3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1.9262477708013988E-2</v>
      </c>
      <c r="C168" s="269">
        <f t="shared" si="38"/>
        <v>2.1269284299555175E-2</v>
      </c>
      <c r="D168" s="269">
        <f t="shared" si="38"/>
        <v>2.0844155335291565E-2</v>
      </c>
      <c r="E168" s="269">
        <f t="shared" si="38"/>
        <v>1.7185500645849488E-2</v>
      </c>
      <c r="F168" s="269">
        <f t="shared" si="38"/>
        <v>1.7161782601833243E-2</v>
      </c>
      <c r="G168" s="269">
        <f t="shared" si="38"/>
        <v>1.7472366564114345E-2</v>
      </c>
      <c r="H168" s="269">
        <f t="shared" si="38"/>
        <v>1.7530824427937044E-2</v>
      </c>
      <c r="I168" s="269">
        <f t="shared" si="38"/>
        <v>1.8008817211879902E-2</v>
      </c>
      <c r="J168" s="269">
        <f t="shared" si="38"/>
        <v>1.7190588010444451E-2</v>
      </c>
      <c r="K168" s="269">
        <f t="shared" si="38"/>
        <v>1.7340378367770401E-2</v>
      </c>
      <c r="L168" s="269">
        <f t="shared" si="38"/>
        <v>1.7639681894491738E-2</v>
      </c>
      <c r="M168" s="269">
        <f t="shared" si="38"/>
        <v>1.8095987832577595E-2</v>
      </c>
      <c r="N168" s="269">
        <f t="shared" si="38"/>
        <v>1.7997669575337046E-2</v>
      </c>
      <c r="O168" s="269">
        <f t="shared" si="38"/>
        <v>1.7838996255628823E-2</v>
      </c>
      <c r="P168" s="269">
        <f t="shared" si="38"/>
        <v>1.7731004586033456E-2</v>
      </c>
      <c r="Q168" s="269">
        <f t="shared" si="38"/>
        <v>1.8021357423545409E-2</v>
      </c>
      <c r="R168" s="269">
        <f t="shared" si="38"/>
        <v>1.7903410000446436E-2</v>
      </c>
      <c r="S168" s="269">
        <f t="shared" si="38"/>
        <v>1.8093727509100425E-2</v>
      </c>
      <c r="T168" s="269">
        <f t="shared" si="38"/>
        <v>1.7837280232820114E-2</v>
      </c>
      <c r="U168" s="269">
        <f t="shared" si="38"/>
        <v>1.776960870529197E-2</v>
      </c>
      <c r="V168" s="269">
        <f t="shared" si="38"/>
        <v>1.6255658500251867E-2</v>
      </c>
      <c r="W168" s="269">
        <f t="shared" si="38"/>
        <v>1.7795457861861107E-2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7.6201889364818287E-3</v>
      </c>
      <c r="C169" s="269">
        <f t="shared" si="39"/>
        <v>7.6201889364818391E-3</v>
      </c>
      <c r="D169" s="269">
        <f t="shared" si="39"/>
        <v>7.620188936481925E-3</v>
      </c>
      <c r="E169" s="269">
        <f t="shared" si="39"/>
        <v>7.6201889364832937E-3</v>
      </c>
      <c r="F169" s="269">
        <f t="shared" si="39"/>
        <v>7.6201889364831653E-3</v>
      </c>
      <c r="G169" s="269">
        <f t="shared" si="39"/>
        <v>7.6201889364830248E-3</v>
      </c>
      <c r="H169" s="269">
        <f t="shared" si="39"/>
        <v>7.6201889364830499E-3</v>
      </c>
      <c r="I169" s="269">
        <f t="shared" si="39"/>
        <v>7.6201889364820195E-3</v>
      </c>
      <c r="J169" s="269">
        <f t="shared" si="39"/>
        <v>7.6201889364833474E-3</v>
      </c>
      <c r="K169" s="269">
        <f t="shared" si="39"/>
        <v>7.6201889364832312E-3</v>
      </c>
      <c r="L169" s="269">
        <f t="shared" si="39"/>
        <v>7.6201889364834177E-3</v>
      </c>
      <c r="M169" s="269">
        <f t="shared" si="39"/>
        <v>7.6201889364819007E-3</v>
      </c>
      <c r="N169" s="269">
        <f t="shared" si="39"/>
        <v>7.620188936481787E-3</v>
      </c>
      <c r="O169" s="269">
        <f t="shared" si="39"/>
        <v>7.6201889364830439E-3</v>
      </c>
      <c r="P169" s="269">
        <f t="shared" si="39"/>
        <v>7.6201889364832243E-3</v>
      </c>
      <c r="Q169" s="269">
        <f t="shared" si="39"/>
        <v>7.6201889364816439E-3</v>
      </c>
      <c r="R169" s="269">
        <f t="shared" si="39"/>
        <v>7.6201889364819492E-3</v>
      </c>
      <c r="S169" s="269">
        <f t="shared" si="39"/>
        <v>7.6201889364818634E-3</v>
      </c>
      <c r="T169" s="269">
        <f t="shared" si="39"/>
        <v>7.6201889364830378E-3</v>
      </c>
      <c r="U169" s="269">
        <f t="shared" si="39"/>
        <v>7.6201889364833431E-3</v>
      </c>
      <c r="V169" s="269">
        <f t="shared" si="39"/>
        <v>7.620188936483102E-3</v>
      </c>
      <c r="W169" s="269">
        <f t="shared" si="39"/>
        <v>7.6201889364831289E-3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8.0924425738674796E-3</v>
      </c>
      <c r="C170" s="270">
        <f t="shared" si="40"/>
        <v>8.2970013933394652E-3</v>
      </c>
      <c r="D170" s="270">
        <f t="shared" si="40"/>
        <v>8.2802475296092672E-3</v>
      </c>
      <c r="E170" s="270">
        <f t="shared" si="40"/>
        <v>8.005987040902789E-3</v>
      </c>
      <c r="F170" s="270">
        <f t="shared" si="40"/>
        <v>8.0051873630779223E-3</v>
      </c>
      <c r="G170" s="270">
        <f t="shared" si="40"/>
        <v>8.0095198939690356E-3</v>
      </c>
      <c r="H170" s="270">
        <f t="shared" si="40"/>
        <v>8.0097932949559029E-3</v>
      </c>
      <c r="I170" s="270">
        <f t="shared" si="40"/>
        <v>8.0354466818461246E-3</v>
      </c>
      <c r="J170" s="270">
        <f t="shared" si="40"/>
        <v>8.0071175097214276E-3</v>
      </c>
      <c r="K170" s="270">
        <f t="shared" si="40"/>
        <v>8.0104034904933813E-3</v>
      </c>
      <c r="L170" s="270">
        <f t="shared" si="40"/>
        <v>8.0157740619080219E-3</v>
      </c>
      <c r="M170" s="270">
        <f t="shared" si="40"/>
        <v>8.0390232839540471E-3</v>
      </c>
      <c r="N170" s="270">
        <f t="shared" si="40"/>
        <v>8.034149239964497E-3</v>
      </c>
      <c r="O170" s="270">
        <f t="shared" si="40"/>
        <v>8.0292603846561037E-3</v>
      </c>
      <c r="P170" s="270">
        <f t="shared" si="40"/>
        <v>8.0253248449170672E-3</v>
      </c>
      <c r="Q170" s="270">
        <f t="shared" si="40"/>
        <v>8.0383178578474056E-3</v>
      </c>
      <c r="R170" s="270">
        <f t="shared" si="40"/>
        <v>8.0325569822985912E-3</v>
      </c>
      <c r="S170" s="270">
        <f t="shared" si="40"/>
        <v>8.0434988752681649E-3</v>
      </c>
      <c r="T170" s="270">
        <f t="shared" si="40"/>
        <v>8.1488484515544989E-3</v>
      </c>
      <c r="U170" s="270">
        <f t="shared" si="40"/>
        <v>8.1521230834102898E-3</v>
      </c>
      <c r="V170" s="270">
        <f t="shared" si="40"/>
        <v>8.107427431424891E-3</v>
      </c>
      <c r="W170" s="270">
        <f t="shared" si="40"/>
        <v>8.159441325766216E-3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0.7215539267372143</v>
      </c>
      <c r="C171" s="271">
        <f t="shared" si="41"/>
        <v>0.70363806215203928</v>
      </c>
      <c r="D171" s="271">
        <f t="shared" si="41"/>
        <v>0.70740889257753192</v>
      </c>
      <c r="E171" s="271">
        <f t="shared" si="41"/>
        <v>0.73998065195428953</v>
      </c>
      <c r="F171" s="271">
        <f t="shared" si="41"/>
        <v>0.74019090285866362</v>
      </c>
      <c r="G171" s="271">
        <f t="shared" si="41"/>
        <v>0.73744336651861675</v>
      </c>
      <c r="H171" s="271">
        <f t="shared" si="41"/>
        <v>0.73692672766870893</v>
      </c>
      <c r="I171" s="271">
        <f t="shared" si="41"/>
        <v>0.73268071285952696</v>
      </c>
      <c r="J171" s="271">
        <f t="shared" si="41"/>
        <v>0.73993466957712273</v>
      </c>
      <c r="K171" s="271">
        <f t="shared" si="41"/>
        <v>0.73860846660293389</v>
      </c>
      <c r="L171" s="271">
        <f t="shared" si="41"/>
        <v>0.73595961786598096</v>
      </c>
      <c r="M171" s="271">
        <f t="shared" si="41"/>
        <v>0.73190739207239042</v>
      </c>
      <c r="N171" s="271">
        <f t="shared" si="41"/>
        <v>0.73278038263350742</v>
      </c>
      <c r="O171" s="271">
        <f t="shared" si="41"/>
        <v>0.73418653228274811</v>
      </c>
      <c r="P171" s="271">
        <f t="shared" si="41"/>
        <v>0.73514410668962593</v>
      </c>
      <c r="Q171" s="271">
        <f t="shared" si="41"/>
        <v>0.73256728951080186</v>
      </c>
      <c r="R171" s="271">
        <f t="shared" si="41"/>
        <v>0.73361449236840404</v>
      </c>
      <c r="S171" s="271">
        <f t="shared" si="41"/>
        <v>0.73192322840011459</v>
      </c>
      <c r="T171" s="271">
        <f t="shared" si="41"/>
        <v>0.73409133151480643</v>
      </c>
      <c r="U171" s="271">
        <f t="shared" si="41"/>
        <v>0.73468608488232068</v>
      </c>
      <c r="V171" s="271">
        <f t="shared" si="41"/>
        <v>0.74810078472312291</v>
      </c>
      <c r="W171" s="271">
        <f t="shared" si="41"/>
        <v>0.7344509933169876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0.62474310472906547</v>
      </c>
      <c r="C172" s="320">
        <f t="shared" si="42"/>
        <v>0.59674127930938969</v>
      </c>
      <c r="D172" s="320">
        <f t="shared" si="42"/>
        <v>0.60264875514019856</v>
      </c>
      <c r="E172" s="320">
        <f t="shared" si="42"/>
        <v>0.65360845885609442</v>
      </c>
      <c r="F172" s="320">
        <f t="shared" si="42"/>
        <v>0.65393791370569532</v>
      </c>
      <c r="G172" s="320">
        <f t="shared" si="42"/>
        <v>0.64962942092241416</v>
      </c>
      <c r="H172" s="320">
        <f t="shared" si="42"/>
        <v>0.6488189801050076</v>
      </c>
      <c r="I172" s="320">
        <f t="shared" si="42"/>
        <v>0.64217063289451581</v>
      </c>
      <c r="J172" s="320">
        <f t="shared" si="42"/>
        <v>0.653536908015942</v>
      </c>
      <c r="K172" s="320">
        <f t="shared" si="42"/>
        <v>0.65145787729853977</v>
      </c>
      <c r="L172" s="320">
        <f t="shared" si="42"/>
        <v>0.64730476618729349</v>
      </c>
      <c r="M172" s="320">
        <f t="shared" si="42"/>
        <v>0.64095920338779355</v>
      </c>
      <c r="N172" s="320">
        <f t="shared" si="42"/>
        <v>0.64232632930606182</v>
      </c>
      <c r="O172" s="320">
        <f t="shared" si="42"/>
        <v>0.64452995136485258</v>
      </c>
      <c r="P172" s="320">
        <f t="shared" si="42"/>
        <v>0.64603027849866601</v>
      </c>
      <c r="Q172" s="320">
        <f t="shared" si="42"/>
        <v>0.64199418399851182</v>
      </c>
      <c r="R172" s="320">
        <f t="shared" si="42"/>
        <v>0.6436341759644022</v>
      </c>
      <c r="S172" s="320">
        <f t="shared" si="42"/>
        <v>0.64098639982075167</v>
      </c>
      <c r="T172" s="320">
        <f t="shared" si="42"/>
        <v>0.6444433751145463</v>
      </c>
      <c r="U172" s="320">
        <f t="shared" si="42"/>
        <v>0.64537823717969822</v>
      </c>
      <c r="V172" s="320">
        <f t="shared" si="42"/>
        <v>0.66640186283217639</v>
      </c>
      <c r="W172" s="320">
        <f t="shared" si="42"/>
        <v>0.64501323096197161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9.6810822008148806E-2</v>
      </c>
      <c r="C173" s="320">
        <f t="shared" si="43"/>
        <v>0.10689678284264958</v>
      </c>
      <c r="D173" s="320">
        <f t="shared" si="43"/>
        <v>0.10476013743733345</v>
      </c>
      <c r="E173" s="320">
        <f t="shared" si="43"/>
        <v>8.6372193098195063E-2</v>
      </c>
      <c r="F173" s="320">
        <f t="shared" si="43"/>
        <v>8.6252989152968279E-2</v>
      </c>
      <c r="G173" s="320">
        <f t="shared" si="43"/>
        <v>8.7813945596202578E-2</v>
      </c>
      <c r="H173" s="320">
        <f t="shared" si="43"/>
        <v>8.8107747563701308E-2</v>
      </c>
      <c r="I173" s="320">
        <f t="shared" si="43"/>
        <v>9.0510079965011203E-2</v>
      </c>
      <c r="J173" s="320">
        <f t="shared" si="43"/>
        <v>8.6397761561180828E-2</v>
      </c>
      <c r="K173" s="320">
        <f t="shared" si="43"/>
        <v>8.7150589304394163E-2</v>
      </c>
      <c r="L173" s="320">
        <f t="shared" si="43"/>
        <v>8.8654851678687543E-2</v>
      </c>
      <c r="M173" s="320">
        <f t="shared" si="43"/>
        <v>9.0948188684596795E-2</v>
      </c>
      <c r="N173" s="320">
        <f t="shared" si="43"/>
        <v>9.0454053327445619E-2</v>
      </c>
      <c r="O173" s="320">
        <f t="shared" si="43"/>
        <v>8.9656580917895509E-2</v>
      </c>
      <c r="P173" s="320">
        <f t="shared" si="43"/>
        <v>8.9113828190959962E-2</v>
      </c>
      <c r="Q173" s="320">
        <f t="shared" si="43"/>
        <v>9.0573105512290017E-2</v>
      </c>
      <c r="R173" s="320">
        <f t="shared" si="43"/>
        <v>8.9980316404001892E-2</v>
      </c>
      <c r="S173" s="320">
        <f t="shared" si="43"/>
        <v>9.0936828579362958E-2</v>
      </c>
      <c r="T173" s="320">
        <f t="shared" si="43"/>
        <v>8.9647956400260145E-2</v>
      </c>
      <c r="U173" s="320">
        <f t="shared" si="43"/>
        <v>8.9307847702622414E-2</v>
      </c>
      <c r="V173" s="320">
        <f t="shared" si="43"/>
        <v>8.1698921890946616E-2</v>
      </c>
      <c r="W173" s="320">
        <f t="shared" si="43"/>
        <v>8.9437762355015965E-2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7.9315187905521278E-2</v>
      </c>
      <c r="C174" s="271">
        <f t="shared" si="44"/>
        <v>8.7578415736897605E-2</v>
      </c>
      <c r="D174" s="271">
        <f t="shared" si="44"/>
        <v>8.5827904499673979E-2</v>
      </c>
      <c r="E174" s="271">
        <f t="shared" si="44"/>
        <v>7.0763026108988811E-2</v>
      </c>
      <c r="F174" s="271">
        <f t="shared" si="44"/>
        <v>7.0665364679010009E-2</v>
      </c>
      <c r="G174" s="271">
        <f t="shared" si="44"/>
        <v>7.1944225358418795E-2</v>
      </c>
      <c r="H174" s="271">
        <f t="shared" si="44"/>
        <v>7.2184931487917561E-2</v>
      </c>
      <c r="I174" s="271">
        <f t="shared" si="44"/>
        <v>7.4153114815659338E-2</v>
      </c>
      <c r="J174" s="271">
        <f t="shared" si="44"/>
        <v>7.0783973844005532E-2</v>
      </c>
      <c r="K174" s="271">
        <f t="shared" si="44"/>
        <v>7.1400750694721932E-2</v>
      </c>
      <c r="L174" s="271">
        <f t="shared" si="44"/>
        <v>7.2633163046992244E-2</v>
      </c>
      <c r="M174" s="271">
        <f t="shared" si="44"/>
        <v>7.451204860731804E-2</v>
      </c>
      <c r="N174" s="271">
        <f t="shared" si="44"/>
        <v>7.4107213301819727E-2</v>
      </c>
      <c r="O174" s="271">
        <f t="shared" si="44"/>
        <v>7.3453859960727258E-2</v>
      </c>
      <c r="P174" s="271">
        <f t="shared" si="44"/>
        <v>7.3009193407648054E-2</v>
      </c>
      <c r="Q174" s="271">
        <f t="shared" si="44"/>
        <v>7.4204750397524846E-2</v>
      </c>
      <c r="R174" s="271">
        <f t="shared" si="44"/>
        <v>7.3719090028808387E-2</v>
      </c>
      <c r="S174" s="271">
        <f t="shared" si="44"/>
        <v>7.4502741498230829E-2</v>
      </c>
      <c r="T174" s="271">
        <f t="shared" si="44"/>
        <v>7.3446794064346468E-2</v>
      </c>
      <c r="U174" s="271">
        <f t="shared" si="44"/>
        <v>7.3168149748536776E-2</v>
      </c>
      <c r="V174" s="271">
        <f t="shared" si="44"/>
        <v>6.6934307622276992E-2</v>
      </c>
      <c r="W174" s="271">
        <f t="shared" si="44"/>
        <v>7.3274586248635989E-2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7.5373098195067337E-2</v>
      </c>
      <c r="C175" s="271">
        <f t="shared" si="45"/>
        <v>7.5441027780624448E-2</v>
      </c>
      <c r="D175" s="271">
        <f t="shared" si="45"/>
        <v>7.5424586062794882E-2</v>
      </c>
      <c r="E175" s="271">
        <f t="shared" si="45"/>
        <v>7.5293127126554768E-2</v>
      </c>
      <c r="F175" s="271">
        <f t="shared" si="45"/>
        <v>7.5292199419212572E-2</v>
      </c>
      <c r="G175" s="271">
        <f t="shared" si="45"/>
        <v>7.5304821365053218E-2</v>
      </c>
      <c r="H175" s="271">
        <f t="shared" si="45"/>
        <v>7.5307238889714759E-2</v>
      </c>
      <c r="I175" s="271">
        <f t="shared" si="45"/>
        <v>7.5325199077110078E-2</v>
      </c>
      <c r="J175" s="271">
        <f t="shared" si="45"/>
        <v>7.5293252110198494E-2</v>
      </c>
      <c r="K175" s="271">
        <f t="shared" si="45"/>
        <v>7.5299247167242345E-2</v>
      </c>
      <c r="L175" s="271">
        <f t="shared" si="45"/>
        <v>7.531131843176217E-2</v>
      </c>
      <c r="M175" s="271">
        <f t="shared" si="45"/>
        <v>7.532855946645646E-2</v>
      </c>
      <c r="N175" s="271">
        <f t="shared" si="45"/>
        <v>7.5324834169281332E-2</v>
      </c>
      <c r="O175" s="271">
        <f t="shared" si="45"/>
        <v>7.5318592248197466E-2</v>
      </c>
      <c r="P175" s="271">
        <f t="shared" si="45"/>
        <v>7.53143909895575E-2</v>
      </c>
      <c r="Q175" s="271">
        <f t="shared" si="45"/>
        <v>7.5325500629408668E-2</v>
      </c>
      <c r="R175" s="271">
        <f t="shared" si="45"/>
        <v>7.532102492202418E-2</v>
      </c>
      <c r="S175" s="271">
        <f t="shared" si="45"/>
        <v>7.5328119785014191E-2</v>
      </c>
      <c r="T175" s="271">
        <f t="shared" si="45"/>
        <v>7.5309291822123661E-2</v>
      </c>
      <c r="U175" s="271">
        <f t="shared" si="45"/>
        <v>7.5306216132505849E-2</v>
      </c>
      <c r="V175" s="271">
        <f t="shared" si="45"/>
        <v>7.5246509556882626E-2</v>
      </c>
      <c r="W175" s="271">
        <f t="shared" si="45"/>
        <v>7.5306729691034177E-2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5.2244426912981284E-2</v>
      </c>
      <c r="C176" s="320">
        <f t="shared" si="46"/>
        <v>4.9902761498038066E-2</v>
      </c>
      <c r="D176" s="320">
        <f t="shared" si="46"/>
        <v>5.0396776857225947E-2</v>
      </c>
      <c r="E176" s="320">
        <f t="shared" si="46"/>
        <v>5.4658305309703906E-2</v>
      </c>
      <c r="F176" s="320">
        <f t="shared" si="46"/>
        <v>5.4685856121678957E-2</v>
      </c>
      <c r="G176" s="320">
        <f t="shared" si="46"/>
        <v>5.4325556448713577E-2</v>
      </c>
      <c r="H176" s="320">
        <f t="shared" si="46"/>
        <v>5.4257782965930347E-2</v>
      </c>
      <c r="I176" s="320">
        <f t="shared" si="46"/>
        <v>5.3701811899901072E-2</v>
      </c>
      <c r="J176" s="320">
        <f t="shared" si="46"/>
        <v>5.465232183808074E-2</v>
      </c>
      <c r="K176" s="320">
        <f t="shared" si="46"/>
        <v>5.4478461946642194E-2</v>
      </c>
      <c r="L176" s="320">
        <f t="shared" si="46"/>
        <v>5.4131156136829214E-2</v>
      </c>
      <c r="M176" s="320">
        <f t="shared" si="46"/>
        <v>5.3600505555188978E-2</v>
      </c>
      <c r="N176" s="320">
        <f t="shared" si="46"/>
        <v>5.371483208328854E-2</v>
      </c>
      <c r="O176" s="320">
        <f t="shared" si="46"/>
        <v>5.3899110982443821E-2</v>
      </c>
      <c r="P176" s="320">
        <f t="shared" si="46"/>
        <v>5.4024576522911198E-2</v>
      </c>
      <c r="Q176" s="320">
        <f t="shared" si="46"/>
        <v>5.3687056280541087E-2</v>
      </c>
      <c r="R176" s="320">
        <f t="shared" si="46"/>
        <v>5.3824201356255041E-2</v>
      </c>
      <c r="S176" s="320">
        <f t="shared" si="46"/>
        <v>5.3602779869292197E-2</v>
      </c>
      <c r="T176" s="320">
        <f t="shared" si="46"/>
        <v>5.3891871004047437E-2</v>
      </c>
      <c r="U176" s="320">
        <f t="shared" si="46"/>
        <v>5.3970049270388988E-2</v>
      </c>
      <c r="V176" s="320">
        <f t="shared" si="46"/>
        <v>5.5728159548889954E-2</v>
      </c>
      <c r="W176" s="320">
        <f t="shared" si="46"/>
        <v>5.3939525459048843E-2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2.3128671282086052E-2</v>
      </c>
      <c r="C177" s="320">
        <f t="shared" si="47"/>
        <v>2.5538266282586392E-2</v>
      </c>
      <c r="D177" s="320">
        <f t="shared" si="47"/>
        <v>2.5027809205568935E-2</v>
      </c>
      <c r="E177" s="320">
        <f t="shared" si="47"/>
        <v>2.0634821816850855E-2</v>
      </c>
      <c r="F177" s="320">
        <f t="shared" si="47"/>
        <v>2.0606343297533618E-2</v>
      </c>
      <c r="G177" s="320">
        <f t="shared" si="47"/>
        <v>2.0979264916339637E-2</v>
      </c>
      <c r="H177" s="320">
        <f t="shared" si="47"/>
        <v>2.1049455923784415E-2</v>
      </c>
      <c r="I177" s="320">
        <f t="shared" si="47"/>
        <v>2.1623387177208995E-2</v>
      </c>
      <c r="J177" s="320">
        <f t="shared" si="47"/>
        <v>2.064093027211775E-2</v>
      </c>
      <c r="K177" s="320">
        <f t="shared" si="47"/>
        <v>2.0820785220600147E-2</v>
      </c>
      <c r="L177" s="320">
        <f t="shared" si="47"/>
        <v>2.1180162294932959E-2</v>
      </c>
      <c r="M177" s="320">
        <f t="shared" si="47"/>
        <v>2.1728053911267489E-2</v>
      </c>
      <c r="N177" s="320">
        <f t="shared" si="47"/>
        <v>2.1610002085992789E-2</v>
      </c>
      <c r="O177" s="320">
        <f t="shared" si="47"/>
        <v>2.1419481265753652E-2</v>
      </c>
      <c r="P177" s="320">
        <f t="shared" si="47"/>
        <v>2.1289814466646302E-2</v>
      </c>
      <c r="Q177" s="320">
        <f t="shared" si="47"/>
        <v>2.1638444348867577E-2</v>
      </c>
      <c r="R177" s="320">
        <f t="shared" si="47"/>
        <v>2.1496823565769135E-2</v>
      </c>
      <c r="S177" s="320">
        <f t="shared" si="47"/>
        <v>2.1725339915722001E-2</v>
      </c>
      <c r="T177" s="320">
        <f t="shared" si="47"/>
        <v>2.1417420818076224E-2</v>
      </c>
      <c r="U177" s="320">
        <f t="shared" si="47"/>
        <v>2.1336166862116854E-2</v>
      </c>
      <c r="V177" s="320">
        <f t="shared" si="47"/>
        <v>1.9518350007992669E-2</v>
      </c>
      <c r="W177" s="320">
        <f t="shared" si="47"/>
        <v>2.1367204231985331E-2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7.077355228492678E-2</v>
      </c>
      <c r="C178" s="321">
        <f t="shared" si="48"/>
        <v>7.8146894042154899E-2</v>
      </c>
      <c r="D178" s="321">
        <f t="shared" si="48"/>
        <v>7.6584899399709236E-2</v>
      </c>
      <c r="E178" s="321">
        <f t="shared" si="48"/>
        <v>6.3142392528020896E-2</v>
      </c>
      <c r="F178" s="321">
        <f t="shared" si="48"/>
        <v>6.3055248482809051E-2</v>
      </c>
      <c r="G178" s="321">
        <f t="shared" si="48"/>
        <v>6.4196385704435352E-2</v>
      </c>
      <c r="H178" s="321">
        <f t="shared" si="48"/>
        <v>6.4411169635372717E-2</v>
      </c>
      <c r="I178" s="321">
        <f t="shared" si="48"/>
        <v>6.6167394758588446E-2</v>
      </c>
      <c r="J178" s="321">
        <f t="shared" si="48"/>
        <v>6.3161084353112754E-2</v>
      </c>
      <c r="K178" s="321">
        <f t="shared" si="48"/>
        <v>6.3711439081444277E-2</v>
      </c>
      <c r="L178" s="321">
        <f t="shared" si="48"/>
        <v>6.481113010347013E-2</v>
      </c>
      <c r="M178" s="321">
        <f t="shared" si="48"/>
        <v>6.6487674141914657E-2</v>
      </c>
      <c r="N178" s="321">
        <f t="shared" si="48"/>
        <v>6.612643648470079E-2</v>
      </c>
      <c r="O178" s="321">
        <f t="shared" si="48"/>
        <v>6.5543444272649048E-2</v>
      </c>
      <c r="P178" s="321">
        <f t="shared" si="48"/>
        <v>6.5146664886824537E-2</v>
      </c>
      <c r="Q178" s="321">
        <f t="shared" si="48"/>
        <v>6.6213469585483825E-2</v>
      </c>
      <c r="R178" s="321">
        <f t="shared" si="48"/>
        <v>6.578011110262913E-2</v>
      </c>
      <c r="S178" s="321">
        <f t="shared" si="48"/>
        <v>6.6479369336883004E-2</v>
      </c>
      <c r="T178" s="321">
        <f t="shared" si="48"/>
        <v>6.5537139318955426E-2</v>
      </c>
      <c r="U178" s="321">
        <f t="shared" si="48"/>
        <v>6.528850285254062E-2</v>
      </c>
      <c r="V178" s="321">
        <f t="shared" si="48"/>
        <v>5.9725997570647255E-2</v>
      </c>
      <c r="W178" s="321">
        <f t="shared" si="48"/>
        <v>6.5383476960321471E-2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79.310000000000016</v>
      </c>
      <c r="C183" s="322">
        <f t="shared" si="49"/>
        <v>82.984504929385082</v>
      </c>
      <c r="D183" s="322">
        <f t="shared" si="49"/>
        <v>82.522355199837449</v>
      </c>
      <c r="E183" s="322">
        <f t="shared" si="49"/>
        <v>80.780423607610857</v>
      </c>
      <c r="F183" s="322">
        <f t="shared" si="49"/>
        <v>84.225644959063743</v>
      </c>
      <c r="G183" s="322">
        <f t="shared" si="49"/>
        <v>84.882753476226839</v>
      </c>
      <c r="H183" s="322">
        <f t="shared" si="49"/>
        <v>84.005680590443873</v>
      </c>
      <c r="I183" s="322">
        <f t="shared" si="49"/>
        <v>85.043928709028975</v>
      </c>
      <c r="J183" s="322">
        <f t="shared" si="49"/>
        <v>84.933245230489192</v>
      </c>
      <c r="K183" s="322">
        <f t="shared" si="49"/>
        <v>85.638001511550129</v>
      </c>
      <c r="L183" s="322">
        <f t="shared" si="49"/>
        <v>84.773021977614803</v>
      </c>
      <c r="M183" s="322">
        <f t="shared" si="49"/>
        <v>80.382749227419211</v>
      </c>
      <c r="N183" s="322">
        <f t="shared" si="49"/>
        <v>79.630018417112595</v>
      </c>
      <c r="O183" s="322">
        <f t="shared" si="49"/>
        <v>79.129419665638082</v>
      </c>
      <c r="P183" s="322">
        <f t="shared" si="49"/>
        <v>82.050419608940174</v>
      </c>
      <c r="Q183" s="322">
        <f t="shared" si="49"/>
        <v>82.233633296398907</v>
      </c>
      <c r="R183" s="322">
        <f t="shared" si="49"/>
        <v>73.094338275913159</v>
      </c>
      <c r="S183" s="322">
        <f t="shared" si="49"/>
        <v>73.026293110905442</v>
      </c>
      <c r="T183" s="322">
        <f t="shared" si="49"/>
        <v>77.71418695785502</v>
      </c>
      <c r="U183" s="322">
        <f t="shared" si="49"/>
        <v>70.632179215189751</v>
      </c>
      <c r="V183" s="322">
        <f t="shared" si="49"/>
        <v>70.219292409922758</v>
      </c>
      <c r="W183" s="322">
        <f t="shared" si="49"/>
        <v>70.1593909455203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0.3752049702468182</v>
      </c>
      <c r="C184" s="275">
        <f>IF(C$6=0,0,C$6/NMM!C$9*1000)</f>
        <v>0.39258856011823023</v>
      </c>
      <c r="D184" s="275">
        <f>IF(D$6=0,0,D$6/NMM!D$9*1000)</f>
        <v>0.39040219174696927</v>
      </c>
      <c r="E184" s="275">
        <f>IF(E$6=0,0,E$6/NMM!E$9*1000)</f>
        <v>0.38216134707117594</v>
      </c>
      <c r="F184" s="275">
        <f>IF(F$6=0,0,F$6/NMM!F$9*1000)</f>
        <v>0.39846022709470175</v>
      </c>
      <c r="G184" s="275">
        <f>IF(G$6=0,0,G$6/NMM!G$9*1000)</f>
        <v>0.40156891933567412</v>
      </c>
      <c r="H184" s="275">
        <f>IF(H$6=0,0,H$6/NMM!H$9*1000)</f>
        <v>0.39741960517586444</v>
      </c>
      <c r="I184" s="275">
        <f>IF(I$6=0,0,I$6/NMM!I$9*1000)</f>
        <v>0.40233141773979569</v>
      </c>
      <c r="J184" s="275">
        <f>IF(J$6=0,0,J$6/NMM!J$9*1000)</f>
        <v>0.40180778905140696</v>
      </c>
      <c r="K184" s="275">
        <f>IF(K$6=0,0,K$6/NMM!K$9*1000)</f>
        <v>0.40514189647124144</v>
      </c>
      <c r="L184" s="275">
        <f>IF(L$6=0,0,L$6/NMM!L$9*1000)</f>
        <v>0.40104979433664445</v>
      </c>
      <c r="M184" s="275">
        <f>IF(M$6=0,0,M$6/NMM!M$9*1000)</f>
        <v>0.38028000292814301</v>
      </c>
      <c r="N184" s="275">
        <f>IF(N$6=0,0,N$6/NMM!N$9*1000)</f>
        <v>0.37671893444642945</v>
      </c>
      <c r="O184" s="275">
        <f>IF(O$6=0,0,O$6/NMM!O$9*1000)</f>
        <v>0.37435066891048457</v>
      </c>
      <c r="P184" s="275">
        <f>IF(P$6=0,0,P$6/NMM!P$9*1000)</f>
        <v>0.3881695277784345</v>
      </c>
      <c r="Q184" s="275">
        <f>IF(Q$6=0,0,Q$6/NMM!Q$9*1000)</f>
        <v>0.3890362871550051</v>
      </c>
      <c r="R184" s="275">
        <f>IF(R$6=0,0,R$6/NMM!R$9*1000)</f>
        <v>0.34579950848599866</v>
      </c>
      <c r="S184" s="275">
        <f>IF(S$6=0,0,S$6/NMM!S$9*1000)</f>
        <v>0.34547759593887967</v>
      </c>
      <c r="T184" s="275">
        <f>IF(T$6=0,0,T$6/NMM!T$9*1000)</f>
        <v>0.36765539282908311</v>
      </c>
      <c r="U184" s="275">
        <f>IF(U$6=0,0,U$6/NMM!U$9*1000)</f>
        <v>0.33415136427814518</v>
      </c>
      <c r="V184" s="275">
        <f>IF(V$6=0,0,V$6/NMM!V$9*1000)</f>
        <v>0.33219805219284737</v>
      </c>
      <c r="W184" s="275">
        <f>IF(W$6=0,0,W$6/NMM!W$9*1000)</f>
        <v>0.3319146664007796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0.15002227515796426</v>
      </c>
      <c r="C185" s="276">
        <f>IF(C$7=0,0,C$7/NMM!C$9*1000)</f>
        <v>0.15697294455130051</v>
      </c>
      <c r="D185" s="276">
        <f>IF(D$7=0,0,D$7/NMM!D$9*1000)</f>
        <v>0.15609874515790159</v>
      </c>
      <c r="E185" s="276">
        <f>IF(E$7=0,0,E$7/NMM!E$9*1000)</f>
        <v>0.15280371879758284</v>
      </c>
      <c r="F185" s="276">
        <f>IF(F$7=0,0,F$7/NMM!F$9*1000)</f>
        <v>0.15932067688064747</v>
      </c>
      <c r="G185" s="276">
        <f>IF(G$7=0,0,G$7/NMM!G$9*1000)</f>
        <v>0.16056365903637365</v>
      </c>
      <c r="H185" s="276">
        <f>IF(H$7=0,0,H$7/NMM!H$9*1000)</f>
        <v>0.15890459372551083</v>
      </c>
      <c r="I185" s="276">
        <f>IF(I$7=0,0,I$7/NMM!I$9*1000)</f>
        <v>0.16086853704829188</v>
      </c>
      <c r="J185" s="276">
        <f>IF(J$7=0,0,J$7/NMM!J$9*1000)</f>
        <v>0.1606591689071438</v>
      </c>
      <c r="K185" s="276">
        <f>IF(K$7=0,0,K$7/NMM!K$9*1000)</f>
        <v>0.16199228126014803</v>
      </c>
      <c r="L185" s="276">
        <f>IF(L$7=0,0,L$7/NMM!L$9*1000)</f>
        <v>0.16035609165421824</v>
      </c>
      <c r="M185" s="276">
        <f>IF(M$7=0,0,M$7/NMM!M$9*1000)</f>
        <v>0.15205148055162548</v>
      </c>
      <c r="N185" s="276">
        <f>IF(N$7=0,0,N$7/NMM!N$9*1000)</f>
        <v>0.15062761989416001</v>
      </c>
      <c r="O185" s="276">
        <f>IF(O$7=0,0,O$7/NMM!O$9*1000)</f>
        <v>0.14968069058337041</v>
      </c>
      <c r="P185" s="276">
        <f>IF(P$7=0,0,P$7/NMM!P$9*1000)</f>
        <v>0.15520603489342291</v>
      </c>
      <c r="Q185" s="276">
        <f>IF(Q$7=0,0,Q$7/NMM!Q$9*1000)</f>
        <v>0.15555260070144528</v>
      </c>
      <c r="R185" s="276">
        <f>IF(R$7=0,0,R$7/NMM!R$9*1000)</f>
        <v>0.13826477025997019</v>
      </c>
      <c r="S185" s="276">
        <f>IF(S$7=0,0,S$7/NMM!S$9*1000)</f>
        <v>0.13813605647270638</v>
      </c>
      <c r="T185" s="276">
        <f>IF(T$7=0,0,T$7/NMM!T$9*1000)</f>
        <v>0.14700364568739852</v>
      </c>
      <c r="U185" s="276">
        <f>IF(U$7=0,0,U$7/NMM!U$9*1000)</f>
        <v>0.13360736635010012</v>
      </c>
      <c r="V185" s="276">
        <f>IF(V$7=0,0,V$7/NMM!V$9*1000)</f>
        <v>0.13282635238075644</v>
      </c>
      <c r="W185" s="276">
        <f>IF(W$7=0,0,W$7/NMM!W$9*1000)</f>
        <v>0.13271304316407553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0.75311142223694616</v>
      </c>
      <c r="C186" s="276">
        <f>IF(C$8=0,0,C$8/NMM!C$9*1000)</f>
        <v>0.89712429182102715</v>
      </c>
      <c r="D186" s="276">
        <f>IF(D$8=0,0,D$8/NMM!D$9*1000)</f>
        <v>0.86798185710132791</v>
      </c>
      <c r="E186" s="276">
        <f>IF(E$8=0,0,E$8/NMM!E$9*1000)</f>
        <v>0.65454283914299916</v>
      </c>
      <c r="F186" s="276">
        <f>IF(F$8=0,0,F$8/NMM!F$9*1000)</f>
        <v>0.6756714774762328</v>
      </c>
      <c r="G186" s="276">
        <f>IF(G$8=0,0,G$8/NMM!G$9*1000)</f>
        <v>0.69214078953932179</v>
      </c>
      <c r="H186" s="276">
        <f>IF(H$8=0,0,H$8/NMM!H$9*1000)</f>
        <v>0.69096456889580338</v>
      </c>
      <c r="I186" s="276">
        <f>IF(I$8=0,0,I$8/NMM!I$9*1000)</f>
        <v>0.71768161997758395</v>
      </c>
      <c r="J186" s="276">
        <f>IF(J$8=0,0,J$8/NMM!J$9*1000)</f>
        <v>0.67683180136645205</v>
      </c>
      <c r="K186" s="276">
        <f>IF(K$8=0,0,K$8/NMM!K$9*1000)</f>
        <v>0.68615329169413364</v>
      </c>
      <c r="L186" s="276">
        <f>IF(L$8=0,0,L$8/NMM!L$9*1000)</f>
        <v>0.69674337733799641</v>
      </c>
      <c r="M186" s="276">
        <f>IF(M$8=0,0,M$8/NMM!M$9*1000)</f>
        <v>0.68190391336956035</v>
      </c>
      <c r="N186" s="276">
        <f>IF(N$8=0,0,N$8/NMM!N$9*1000)</f>
        <v>0.66844301062118527</v>
      </c>
      <c r="O186" s="276">
        <f>IF(O$8=0,0,O$8/NMM!O$9*1000)</f>
        <v>0.65077562476326278</v>
      </c>
      <c r="P186" s="276">
        <f>IF(P$8=0,0,P$8/NMM!P$9*1000)</f>
        <v>0.67046258442490081</v>
      </c>
      <c r="Q186" s="276">
        <f>IF(Q$8=0,0,Q$8/NMM!Q$9*1000)</f>
        <v>0.6855397709033797</v>
      </c>
      <c r="R186" s="276">
        <f>IF(R$8=0,0,R$8/NMM!R$9*1000)</f>
        <v>0.60375247249935204</v>
      </c>
      <c r="S186" s="276">
        <f>IF(S$8=0,0,S$8/NMM!S$9*1000)</f>
        <v>0.61127293880162414</v>
      </c>
      <c r="T186" s="276">
        <f>IF(T$8=0,0,T$8/NMM!T$9*1000)</f>
        <v>0.62689661933223373</v>
      </c>
      <c r="U186" s="276">
        <f>IF(U$8=0,0,U$8/NMM!U$9*1000)</f>
        <v>0.57074865661519447</v>
      </c>
      <c r="V186" s="276">
        <f>IF(V$8=0,0,V$8/NMM!V$9*1000)</f>
        <v>0.51216059280963244</v>
      </c>
      <c r="W186" s="276">
        <f>IF(W$8=0,0,W$8/NMM!W$9*1000)</f>
        <v>0.569551132490002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7.4861855227074628E-2</v>
      </c>
      <c r="C187" s="276">
        <f>IF(C$9=0,0,C$9/NMM!C$9*1000)</f>
        <v>7.833027353567118E-2</v>
      </c>
      <c r="D187" s="276">
        <f>IF(D$9=0,0,D$9/NMM!D$9*1000)</f>
        <v>7.7894043726735709E-2</v>
      </c>
      <c r="E187" s="276">
        <f>IF(E$9=0,0,E$9/NMM!E$9*1000)</f>
        <v>7.6249809321572562E-2</v>
      </c>
      <c r="F187" s="276">
        <f>IF(F$9=0,0,F$9/NMM!F$9*1000)</f>
        <v>7.9501803547240693E-2</v>
      </c>
      <c r="G187" s="276">
        <f>IF(G$9=0,0,G$9/NMM!G$9*1000)</f>
        <v>8.0122057773446997E-2</v>
      </c>
      <c r="H187" s="276">
        <f>IF(H$9=0,0,H$9/NMM!H$9*1000)</f>
        <v>7.9294176000668279E-2</v>
      </c>
      <c r="I187" s="276">
        <f>IF(I$9=0,0,I$9/NMM!I$9*1000)</f>
        <v>8.0274193405079755E-2</v>
      </c>
      <c r="J187" s="276">
        <f>IF(J$9=0,0,J$9/NMM!J$9*1000)</f>
        <v>8.0169717670024523E-2</v>
      </c>
      <c r="K187" s="276">
        <f>IF(K$9=0,0,K$9/NMM!K$9*1000)</f>
        <v>8.0834947309202737E-2</v>
      </c>
      <c r="L187" s="276">
        <f>IF(L$9=0,0,L$9/NMM!L$9*1000)</f>
        <v>8.0018480626010607E-2</v>
      </c>
      <c r="M187" s="276">
        <f>IF(M$9=0,0,M$9/NMM!M$9*1000)</f>
        <v>7.5874438726733689E-2</v>
      </c>
      <c r="N187" s="276">
        <f>IF(N$9=0,0,N$9/NMM!N$9*1000)</f>
        <v>7.5163925236050533E-2</v>
      </c>
      <c r="O187" s="276">
        <f>IF(O$9=0,0,O$9/NMM!O$9*1000)</f>
        <v>7.4691402839626705E-2</v>
      </c>
      <c r="P187" s="276">
        <f>IF(P$9=0,0,P$9/NMM!P$9*1000)</f>
        <v>7.744857690183414E-2</v>
      </c>
      <c r="Q187" s="276">
        <f>IF(Q$9=0,0,Q$9/NMM!Q$9*1000)</f>
        <v>7.7621514949330783E-2</v>
      </c>
      <c r="R187" s="276">
        <f>IF(R$9=0,0,R$9/NMM!R$9*1000)</f>
        <v>6.8994802293912069E-2</v>
      </c>
      <c r="S187" s="276">
        <f>IF(S$9=0,0,S$9/NMM!S$9*1000)</f>
        <v>6.893057347923956E-2</v>
      </c>
      <c r="T187" s="276">
        <f>IF(T$9=0,0,T$9/NMM!T$9*1000)</f>
        <v>7.3355544233112302E-2</v>
      </c>
      <c r="U187" s="276">
        <f>IF(U$9=0,0,U$9/NMM!U$9*1000)</f>
        <v>6.6670734772155127E-2</v>
      </c>
      <c r="V187" s="276">
        <f>IF(V$9=0,0,V$9/NMM!V$9*1000)</f>
        <v>6.6281004949422059E-2</v>
      </c>
      <c r="W187" s="276">
        <f>IF(W$9=0,0,W$9/NMM!W$9*1000)</f>
        <v>6.6224463091447125E-2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0.33210388057070483</v>
      </c>
      <c r="C188" s="277">
        <f>IF(C$10=0,0,C$10/NMM!C$9*1000)</f>
        <v>0.36733993244175356</v>
      </c>
      <c r="D188" s="277">
        <f>IF(D$10=0,0,D$10/NMM!D$9*1000)</f>
        <v>0.36192360155436393</v>
      </c>
      <c r="E188" s="277">
        <f>IF(E$10=0,0,E$10/NMM!E$9*1000)</f>
        <v>0.32006486995032851</v>
      </c>
      <c r="F188" s="277">
        <f>IF(F$10=0,0,F$10/NMM!F$9*1000)</f>
        <v>0.33082013139606925</v>
      </c>
      <c r="G188" s="277">
        <f>IF(G$10=0,0,G$10/NMM!G$9*1000)</f>
        <v>0.33304002822677581</v>
      </c>
      <c r="H188" s="277">
        <f>IF(H$10=0,0,H$10/NMM!H$9*1000)</f>
        <v>0.33137671266143681</v>
      </c>
      <c r="I188" s="277">
        <f>IF(I$10=0,0,I$10/NMM!I$9*1000)</f>
        <v>0.33612738468110598</v>
      </c>
      <c r="J188" s="277">
        <f>IF(J$10=0,0,J$10/NMM!J$9*1000)</f>
        <v>0.33091272259029603</v>
      </c>
      <c r="K188" s="277">
        <f>IF(K$10=0,0,K$10/NMM!K$9*1000)</f>
        <v>0.33270874235573195</v>
      </c>
      <c r="L188" s="277">
        <f>IF(L$10=0,0,L$10/NMM!L$9*1000)</f>
        <v>0.3323340242161637</v>
      </c>
      <c r="M188" s="277">
        <f>IF(M$10=0,0,M$10/NMM!M$9*1000)</f>
        <v>0.31797385526715427</v>
      </c>
      <c r="N188" s="277">
        <f>IF(N$10=0,0,N$10/NMM!N$9*1000)</f>
        <v>0.31320973052303896</v>
      </c>
      <c r="O188" s="277">
        <f>IF(O$10=0,0,O$10/NMM!O$9*1000)</f>
        <v>0.30745647539838328</v>
      </c>
      <c r="P188" s="277">
        <f>IF(P$10=0,0,P$10/NMM!P$9*1000)</f>
        <v>0.31853052980066016</v>
      </c>
      <c r="Q188" s="277">
        <f>IF(Q$10=0,0,Q$10/NMM!Q$9*1000)</f>
        <v>0.32096492022340245</v>
      </c>
      <c r="R188" s="277">
        <f>IF(R$10=0,0,R$10/NMM!R$9*1000)</f>
        <v>0.28433100405740097</v>
      </c>
      <c r="S188" s="277">
        <f>IF(S$10=0,0,S$10/NMM!S$9*1000)</f>
        <v>0.28523273645196051</v>
      </c>
      <c r="T188" s="277">
        <f>IF(T$10=0,0,T$10/NMM!T$9*1000)</f>
        <v>0.30061508663468156</v>
      </c>
      <c r="U188" s="277">
        <f>IF(U$10=0,0,U$10/NMM!U$9*1000)</f>
        <v>0.27484320246193006</v>
      </c>
      <c r="V188" s="277">
        <f>IF(V$10=0,0,V$10/NMM!V$9*1000)</f>
        <v>0.26812166103700674</v>
      </c>
      <c r="W188" s="277">
        <f>IF(W$10=0,0,W$10/NMM!W$9*1000)</f>
        <v>0.27411399912461315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2.9841064655721468</v>
      </c>
      <c r="C189" s="278">
        <f>IF(C$16=0,0,C$16/NMM!C$9*1000)</f>
        <v>3.554738808360125</v>
      </c>
      <c r="D189" s="278">
        <f>IF(D$16=0,0,D$16/NMM!D$9*1000)</f>
        <v>3.4392656853908026</v>
      </c>
      <c r="E189" s="278">
        <f>IF(E$16=0,0,E$16/NMM!E$9*1000)</f>
        <v>2.5935412219336187</v>
      </c>
      <c r="F189" s="278">
        <f>IF(F$16=0,0,F$16/NMM!F$9*1000)</f>
        <v>2.677260714690298</v>
      </c>
      <c r="G189" s="278">
        <f>IF(G$16=0,0,G$16/NMM!G$9*1000)</f>
        <v>2.742518230590151</v>
      </c>
      <c r="H189" s="278">
        <f>IF(H$16=0,0,H$16/NMM!H$9*1000)</f>
        <v>2.7378576086375106</v>
      </c>
      <c r="I189" s="278">
        <f>IF(I$16=0,0,I$16/NMM!I$9*1000)</f>
        <v>2.8437204630838715</v>
      </c>
      <c r="J189" s="278">
        <f>IF(J$16=0,0,J$16/NMM!J$9*1000)</f>
        <v>2.6818583478169824</v>
      </c>
      <c r="K189" s="278">
        <f>IF(K$16=0,0,K$16/NMM!K$9*1000)</f>
        <v>2.7187935458956134</v>
      </c>
      <c r="L189" s="278">
        <f>IF(L$16=0,0,L$16/NMM!L$9*1000)</f>
        <v>2.7607553886026976</v>
      </c>
      <c r="M189" s="278">
        <f>IF(M$16=0,0,M$16/NMM!M$9*1000)</f>
        <v>2.7019559346755435</v>
      </c>
      <c r="N189" s="278">
        <f>IF(N$16=0,0,N$16/NMM!N$9*1000)</f>
        <v>2.6486188510278774</v>
      </c>
      <c r="O189" s="278">
        <f>IF(O$16=0,0,O$16/NMM!O$9*1000)</f>
        <v>2.5786141228937751</v>
      </c>
      <c r="P189" s="278">
        <f>IF(P$16=0,0,P$16/NMM!P$9*1000)</f>
        <v>2.6566211506444031</v>
      </c>
      <c r="Q189" s="278">
        <f>IF(Q$16=0,0,Q$16/NMM!Q$9*1000)</f>
        <v>2.716362549227135</v>
      </c>
      <c r="R189" s="278">
        <f>IF(R$16=0,0,R$16/NMM!R$9*1000)</f>
        <v>2.392290972614731</v>
      </c>
      <c r="S189" s="278">
        <f>IF(S$16=0,0,S$16/NMM!S$9*1000)</f>
        <v>2.4220898462662137</v>
      </c>
      <c r="T189" s="278">
        <f>IF(T$16=0,0,T$16/NMM!T$9*1000)</f>
        <v>2.4839966567471174</v>
      </c>
      <c r="U189" s="278">
        <f>IF(U$16=0,0,U$16/NMM!U$9*1000)</f>
        <v>2.2615176269178425</v>
      </c>
      <c r="V189" s="278">
        <f>IF(V$16=0,0,V$16/NMM!V$9*1000)</f>
        <v>2.0293700125738336</v>
      </c>
      <c r="W189" s="278">
        <f>IF(W$16=0,0,W$16/NMM!W$9*1000)</f>
        <v>2.2567725926783524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23.37451655877744</v>
      </c>
      <c r="C190" s="278">
        <f>IF(C$17=0,0,C$17/NMM!C$9*1000)</f>
        <v>24.088607765897539</v>
      </c>
      <c r="D190" s="278">
        <f>IF(D$17=0,0,D$17/NMM!D$9*1000)</f>
        <v>24.040894171652617</v>
      </c>
      <c r="E190" s="278">
        <f>IF(E$17=0,0,E$17/NMM!E$9*1000)</f>
        <v>24.287504381544142</v>
      </c>
      <c r="F190" s="278">
        <f>IF(F$17=0,0,F$17/NMM!F$9*1000)</f>
        <v>25.302791408010339</v>
      </c>
      <c r="G190" s="278">
        <f>IF(G$17=0,0,G$17/NMM!G$9*1000)</f>
        <v>25.527460665928125</v>
      </c>
      <c r="H190" s="278">
        <f>IF(H$17=0,0,H$17/NMM!H$9*1000)</f>
        <v>25.250636358866039</v>
      </c>
      <c r="I190" s="278">
        <f>IF(I$17=0,0,I$17/NMM!I$9*1000)</f>
        <v>25.511045295072197</v>
      </c>
      <c r="J190" s="278">
        <f>IF(J$17=0,0,J$17/NMM!J$9*1000)</f>
        <v>25.604369993470748</v>
      </c>
      <c r="K190" s="278">
        <f>IF(K$17=0,0,K$17/NMM!K$9*1000)</f>
        <v>25.796209184295002</v>
      </c>
      <c r="L190" s="278">
        <f>IF(L$17=0,0,L$17/NMM!L$9*1000)</f>
        <v>25.469329975716445</v>
      </c>
      <c r="M190" s="278">
        <f>IF(M$17=0,0,M$17/NMM!M$9*1000)</f>
        <v>24.086405554782022</v>
      </c>
      <c r="N190" s="278">
        <f>IF(N$17=0,0,N$17/NMM!N$9*1000)</f>
        <v>23.878669248735328</v>
      </c>
      <c r="O190" s="278">
        <f>IF(O$17=0,0,O$17/NMM!O$9*1000)</f>
        <v>23.772954448141832</v>
      </c>
      <c r="P190" s="278">
        <f>IF(P$17=0,0,P$17/NMM!P$9*1000)</f>
        <v>24.66978650258007</v>
      </c>
      <c r="Q190" s="278">
        <f>IF(Q$17=0,0,Q$17/NMM!Q$9*1000)</f>
        <v>24.672605219987695</v>
      </c>
      <c r="R190" s="278">
        <f>IF(R$17=0,0,R$17/NMM!R$9*1000)</f>
        <v>21.943711454330007</v>
      </c>
      <c r="S190" s="278">
        <f>IF(S$17=0,0,S$17/NMM!S$9*1000)</f>
        <v>21.905505566462185</v>
      </c>
      <c r="T190" s="278">
        <f>IF(T$17=0,0,T$17/NMM!T$9*1000)</f>
        <v>23.134793994301841</v>
      </c>
      <c r="U190" s="278">
        <f>IF(U$17=0,0,U$17/NMM!U$9*1000)</f>
        <v>21.244830549859152</v>
      </c>
      <c r="V190" s="278">
        <f>IF(V$17=0,0,V$17/NMM!V$9*1000)</f>
        <v>21.300049807169962</v>
      </c>
      <c r="W190" s="278">
        <f>IF(W$17=0,0,W$17/NMM!W$9*1000)</f>
        <v>21.087031710621645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44.383364110834584</v>
      </c>
      <c r="C191" s="278">
        <f>IF(C$25=0,0,C$25/NMM!C$9*1000)</f>
        <v>45.73927536462498</v>
      </c>
      <c r="D191" s="278">
        <f>IF(D$25=0,0,D$25/NMM!D$9*1000)</f>
        <v>45.64867713466446</v>
      </c>
      <c r="E191" s="278">
        <f>IF(E$25=0,0,E$25/NMM!E$9*1000)</f>
        <v>46.116938829469603</v>
      </c>
      <c r="F191" s="278">
        <f>IF(F$25=0,0,F$25/NMM!F$9*1000)</f>
        <v>48.044758541134804</v>
      </c>
      <c r="G191" s="278">
        <f>IF(G$25=0,0,G$25/NMM!G$9*1000)</f>
        <v>48.471358913963982</v>
      </c>
      <c r="H191" s="278">
        <f>IF(H$25=0,0,H$25/NMM!H$9*1000)</f>
        <v>47.945726908520307</v>
      </c>
      <c r="I191" s="278">
        <f>IF(I$25=0,0,I$25/NMM!I$9*1000)</f>
        <v>48.440189525716704</v>
      </c>
      <c r="J191" s="278">
        <f>IF(J$25=0,0,J$25/NMM!J$9*1000)</f>
        <v>48.617393792557529</v>
      </c>
      <c r="K191" s="278">
        <f>IF(K$25=0,0,K$25/NMM!K$9*1000)</f>
        <v>48.981656669852576</v>
      </c>
      <c r="L191" s="278">
        <f>IF(L$25=0,0,L$25/NMM!L$9*1000)</f>
        <v>48.36098077702195</v>
      </c>
      <c r="M191" s="278">
        <f>IF(M$25=0,0,M$25/NMM!M$9*1000)</f>
        <v>45.73509382198035</v>
      </c>
      <c r="N191" s="278">
        <f>IF(N$25=0,0,N$25/NMM!N$9*1000)</f>
        <v>45.340645616511566</v>
      </c>
      <c r="O191" s="278">
        <f>IF(O$25=0,0,O$25/NMM!O$9*1000)</f>
        <v>45.139915112637951</v>
      </c>
      <c r="P191" s="278">
        <f>IF(P$25=0,0,P$25/NMM!P$9*1000)</f>
        <v>46.842813374439736</v>
      </c>
      <c r="Q191" s="278">
        <f>IF(Q$25=0,0,Q$25/NMM!Q$9*1000)</f>
        <v>46.848165534802668</v>
      </c>
      <c r="R191" s="278">
        <f>IF(R$25=0,0,R$25/NMM!R$9*1000)</f>
        <v>41.666561657930586</v>
      </c>
      <c r="S191" s="278">
        <f>IF(S$25=0,0,S$25/NMM!S$9*1000)</f>
        <v>41.594016592532085</v>
      </c>
      <c r="T191" s="278">
        <f>IF(T$25=0,0,T$25/NMM!T$9*1000)</f>
        <v>43.928180627661845</v>
      </c>
      <c r="U191" s="278">
        <f>IF(U$25=0,0,U$25/NMM!U$9*1000)</f>
        <v>40.339531617534277</v>
      </c>
      <c r="V191" s="278">
        <f>IF(V$25=0,0,V$25/NMM!V$9*1000)</f>
        <v>40.444381546600923</v>
      </c>
      <c r="W191" s="278">
        <f>IF(W$25=0,0,W$25/NMM!W$9*1000)</f>
        <v>40.039904315273979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6.8827084613763345</v>
      </c>
      <c r="C192" s="279">
        <f>IF(C$33=0,0,C$33/NMM!C$9*1000)</f>
        <v>7.7095269880344608</v>
      </c>
      <c r="D192" s="279">
        <f>IF(D$33=0,0,D$33/NMM!D$9*1000)</f>
        <v>7.5392177688422679</v>
      </c>
      <c r="E192" s="279">
        <f>IF(E$33=0,0,E$33/NMM!E$9*1000)</f>
        <v>6.1966165903798354</v>
      </c>
      <c r="F192" s="279">
        <f>IF(F$33=0,0,F$33/NMM!F$9*1000)</f>
        <v>6.5570599788334114</v>
      </c>
      <c r="G192" s="279">
        <f>IF(G$33=0,0,G$33/NMM!G$9*1000)</f>
        <v>6.4739802118329797</v>
      </c>
      <c r="H192" s="279">
        <f>IF(H$33=0,0,H$33/NMM!H$9*1000)</f>
        <v>6.4135000579607313</v>
      </c>
      <c r="I192" s="279">
        <f>IF(I$33=0,0,I$33/NMM!I$9*1000)</f>
        <v>6.551690272304346</v>
      </c>
      <c r="J192" s="279">
        <f>IF(J$33=0,0,J$33/NMM!J$9*1000)</f>
        <v>6.3792418970586056</v>
      </c>
      <c r="K192" s="279">
        <f>IF(K$33=0,0,K$33/NMM!K$9*1000)</f>
        <v>6.474510952416483</v>
      </c>
      <c r="L192" s="279">
        <f>IF(L$33=0,0,L$33/NMM!L$9*1000)</f>
        <v>6.5114540681026751</v>
      </c>
      <c r="M192" s="279">
        <f>IF(M$33=0,0,M$33/NMM!M$9*1000)</f>
        <v>6.2512102251380792</v>
      </c>
      <c r="N192" s="279">
        <f>IF(N$33=0,0,N$33/NMM!N$9*1000)</f>
        <v>6.1779214801169653</v>
      </c>
      <c r="O192" s="279">
        <f>IF(O$33=0,0,O$33/NMM!O$9*1000)</f>
        <v>6.0809811194694046</v>
      </c>
      <c r="P192" s="279">
        <f>IF(P$33=0,0,P$33/NMM!P$9*1000)</f>
        <v>6.2713813274767194</v>
      </c>
      <c r="Q192" s="279">
        <f>IF(Q$33=0,0,Q$33/NMM!Q$9*1000)</f>
        <v>6.3677848984488472</v>
      </c>
      <c r="R192" s="279">
        <f>IF(R$33=0,0,R$33/NMM!R$9*1000)</f>
        <v>5.6506316334411952</v>
      </c>
      <c r="S192" s="279">
        <f>IF(S$33=0,0,S$33/NMM!S$9*1000)</f>
        <v>5.655631204500545</v>
      </c>
      <c r="T192" s="279">
        <f>IF(T$33=0,0,T$33/NMM!T$9*1000)</f>
        <v>6.651689390427701</v>
      </c>
      <c r="U192" s="279">
        <f>IF(U$33=0,0,U$33/NMM!U$9*1000)</f>
        <v>5.4062780964009578</v>
      </c>
      <c r="V192" s="279">
        <f>IF(V$33=0,0,V$33/NMM!V$9*1000)</f>
        <v>5.1339033802083858</v>
      </c>
      <c r="W192" s="279">
        <f>IF(W$33=0,0,W$33/NMM!W$9*1000)</f>
        <v>5.4011650226754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61.571000261255762</v>
      </c>
      <c r="C194" s="322">
        <f t="shared" si="50"/>
        <v>64.423641087975682</v>
      </c>
      <c r="D194" s="322">
        <f t="shared" si="50"/>
        <v>64.064858826990687</v>
      </c>
      <c r="E194" s="322">
        <f t="shared" si="50"/>
        <v>62.712539188608801</v>
      </c>
      <c r="F194" s="322">
        <f t="shared" si="50"/>
        <v>65.387179520602132</v>
      </c>
      <c r="G194" s="322">
        <f t="shared" si="50"/>
        <v>65.897314795875388</v>
      </c>
      <c r="H194" s="322">
        <f t="shared" si="50"/>
        <v>68.691499040114806</v>
      </c>
      <c r="I194" s="322">
        <f t="shared" si="50"/>
        <v>62.121077237870509</v>
      </c>
      <c r="J194" s="322">
        <f t="shared" si="50"/>
        <v>62.040227528506136</v>
      </c>
      <c r="K194" s="322">
        <f t="shared" si="50"/>
        <v>62.555022882322113</v>
      </c>
      <c r="L194" s="322">
        <f t="shared" si="50"/>
        <v>61.923191060198505</v>
      </c>
      <c r="M194" s="322">
        <f t="shared" si="50"/>
        <v>62.857635904740057</v>
      </c>
      <c r="N194" s="322">
        <f t="shared" si="50"/>
        <v>62.269016086889977</v>
      </c>
      <c r="O194" s="322">
        <f t="shared" si="50"/>
        <v>61.877558288332622</v>
      </c>
      <c r="P194" s="322">
        <f t="shared" si="50"/>
        <v>64.161719413431626</v>
      </c>
      <c r="Q194" s="322">
        <f t="shared" si="50"/>
        <v>64.304988701552915</v>
      </c>
      <c r="R194" s="322">
        <f t="shared" si="50"/>
        <v>67.092695458013239</v>
      </c>
      <c r="S194" s="322">
        <f t="shared" si="50"/>
        <v>63.762660676925158</v>
      </c>
      <c r="T194" s="322">
        <f t="shared" si="50"/>
        <v>64.642147162060539</v>
      </c>
      <c r="U194" s="322">
        <f t="shared" si="50"/>
        <v>60.577452112777642</v>
      </c>
      <c r="V194" s="322">
        <f t="shared" si="50"/>
        <v>62.29180511135884</v>
      </c>
      <c r="W194" s="322">
        <f t="shared" si="50"/>
        <v>62.238666291265588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0.44303722499102455</v>
      </c>
      <c r="C195" s="275">
        <f>IF(C$49=0,0,C$49/NMM!C$10*1000)</f>
        <v>0.46356354534319422</v>
      </c>
      <c r="D195" s="275">
        <f>IF(D$49=0,0,D$49/NMM!D$10*1000)</f>
        <v>0.46098190956322765</v>
      </c>
      <c r="E195" s="275">
        <f>IF(E$49=0,0,E$49/NMM!E$10*1000)</f>
        <v>0.45125122568042975</v>
      </c>
      <c r="F195" s="275">
        <f>IF(F$49=0,0,F$49/NMM!F$10*1000)</f>
        <v>0.47049673453211999</v>
      </c>
      <c r="G195" s="275">
        <f>IF(G$49=0,0,G$49/NMM!G$10*1000)</f>
        <v>0.47416743852861459</v>
      </c>
      <c r="H195" s="275">
        <f>IF(H$49=0,0,H$49/NMM!H$10*1000)</f>
        <v>0.49427313160536718</v>
      </c>
      <c r="I195" s="275">
        <f>IF(I$49=0,0,I$49/NMM!I$10*1000)</f>
        <v>0.44699533150572762</v>
      </c>
      <c r="J195" s="275">
        <f>IF(J$49=0,0,J$49/NMM!J$10*1000)</f>
        <v>0.44641357336104015</v>
      </c>
      <c r="K195" s="275">
        <f>IF(K$49=0,0,K$49/NMM!K$10*1000)</f>
        <v>0.45011780918675681</v>
      </c>
      <c r="L195" s="275">
        <f>IF(L$49=0,0,L$49/NMM!L$10*1000)</f>
        <v>0.44557143157478063</v>
      </c>
      <c r="M195" s="275">
        <f>IF(M$49=0,0,M$49/NMM!M$10*1000)</f>
        <v>0.4522952763893307</v>
      </c>
      <c r="N195" s="275">
        <f>IF(N$49=0,0,N$49/NMM!N$10*1000)</f>
        <v>0.44805983292457519</v>
      </c>
      <c r="O195" s="275">
        <f>IF(O$49=0,0,O$49/NMM!O$10*1000)</f>
        <v>0.44524307867276214</v>
      </c>
      <c r="P195" s="275">
        <f>IF(P$49=0,0,P$49/NMM!P$10*1000)</f>
        <v>0.46167887477810826</v>
      </c>
      <c r="Q195" s="275">
        <f>IF(Q$49=0,0,Q$49/NMM!Q$10*1000)</f>
        <v>0.46270977613697417</v>
      </c>
      <c r="R195" s="275">
        <f>IF(R$49=0,0,R$49/NMM!R$10*1000)</f>
        <v>0.48276886012505887</v>
      </c>
      <c r="S195" s="275">
        <f>IF(S$49=0,0,S$49/NMM!S$10*1000)</f>
        <v>0.4588074275955108</v>
      </c>
      <c r="T195" s="275">
        <f>IF(T$49=0,0,T$49/NMM!T$10*1000)</f>
        <v>0.46513581677447208</v>
      </c>
      <c r="U195" s="275">
        <f>IF(U$49=0,0,U$49/NMM!U$10*1000)</f>
        <v>0.43588809938433726</v>
      </c>
      <c r="V195" s="275">
        <f>IF(V$49=0,0,V$49/NMM!V$10*1000)</f>
        <v>0.44822381249479015</v>
      </c>
      <c r="W195" s="275">
        <f>IF(W$49=0,0,W$49/NMM!W$10*1000)</f>
        <v>0.44784144944573334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0.49604308594337237</v>
      </c>
      <c r="C196" s="276">
        <f>IF(C$50=0,0,C$50/NMM!C$10*1000)</f>
        <v>0.51902521637441856</v>
      </c>
      <c r="D196" s="276">
        <f>IF(D$50=0,0,D$50/NMM!D$10*1000)</f>
        <v>0.51613470851900689</v>
      </c>
      <c r="E196" s="276">
        <f>IF(E$50=0,0,E$50/NMM!E$10*1000)</f>
        <v>0.50523982612699025</v>
      </c>
      <c r="F196" s="276">
        <f>IF(F$50=0,0,F$50/NMM!F$10*1000)</f>
        <v>0.5267879062043167</v>
      </c>
      <c r="G196" s="276">
        <f>IF(G$50=0,0,G$50/NMM!G$10*1000)</f>
        <v>0.53089778057896475</v>
      </c>
      <c r="H196" s="276">
        <f>IF(H$50=0,0,H$50/NMM!H$10*1000)</f>
        <v>0.55340895904489351</v>
      </c>
      <c r="I196" s="276">
        <f>IF(I$50=0,0,I$50/NMM!I$10*1000)</f>
        <v>0.50047474824914262</v>
      </c>
      <c r="J196" s="276">
        <f>IF(J$50=0,0,J$50/NMM!J$10*1000)</f>
        <v>0.49982338739482807</v>
      </c>
      <c r="K196" s="276">
        <f>IF(K$50=0,0,K$50/NMM!K$10*1000)</f>
        <v>0.50397080541390704</v>
      </c>
      <c r="L196" s="276">
        <f>IF(L$50=0,0,L$50/NMM!L$10*1000)</f>
        <v>0.49888049007854407</v>
      </c>
      <c r="M196" s="276">
        <f>IF(M$50=0,0,M$50/NMM!M$10*1000)</f>
        <v>0.50640878915382215</v>
      </c>
      <c r="N196" s="276">
        <f>IF(N$50=0,0,N$50/NMM!N$10*1000)</f>
        <v>0.5016666087498195</v>
      </c>
      <c r="O196" s="276">
        <f>IF(O$50=0,0,O$50/NMM!O$10*1000)</f>
        <v>0.49851285237767345</v>
      </c>
      <c r="P196" s="276">
        <f>IF(P$50=0,0,P$50/NMM!P$10*1000)</f>
        <v>0.51691506004813981</v>
      </c>
      <c r="Q196" s="276">
        <f>IF(Q$50=0,0,Q$50/NMM!Q$10*1000)</f>
        <v>0.51806930051036171</v>
      </c>
      <c r="R196" s="276">
        <f>IF(R$50=0,0,R$50/NMM!R$10*1000)</f>
        <v>0.54052829348290077</v>
      </c>
      <c r="S196" s="276">
        <f>IF(S$50=0,0,S$50/NMM!S$10*1000)</f>
        <v>0.51370006717342598</v>
      </c>
      <c r="T196" s="276">
        <f>IF(T$50=0,0,T$50/NMM!T$10*1000)</f>
        <v>0.5207855975088197</v>
      </c>
      <c r="U196" s="276">
        <f>IF(U$50=0,0,U$50/NMM!U$10*1000)</f>
        <v>0.48803862463019521</v>
      </c>
      <c r="V196" s="276">
        <f>IF(V$50=0,0,V$50/NMM!V$10*1000)</f>
        <v>0.50185020716424811</v>
      </c>
      <c r="W196" s="276">
        <f>IF(W$50=0,0,W$50/NMM!W$10*1000)</f>
        <v>0.50142209743417143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0.72694753649465471</v>
      </c>
      <c r="C197" s="276">
        <f>IF(C$51=0,0,C$51/NMM!C$10*1000)</f>
        <v>0.85597972118406751</v>
      </c>
      <c r="D197" s="276">
        <f>IF(D$51=0,0,D$51/NMM!D$10*1000)</f>
        <v>0.83041752139821645</v>
      </c>
      <c r="E197" s="276">
        <f>IF(E$51=0,0,E$51/NMM!E$10*1000)</f>
        <v>0.64162541002083462</v>
      </c>
      <c r="F197" s="276">
        <f>IF(F$51=0,0,F$51/NMM!F$10*1000)</f>
        <v>0.66399583626716352</v>
      </c>
      <c r="G197" s="276">
        <f>IF(G$51=0,0,G$51/NMM!G$10*1000)</f>
        <v>0.68029118312028725</v>
      </c>
      <c r="H197" s="276">
        <f>IF(H$51=0,0,H$51/NMM!H$10*1000)</f>
        <v>0.71417861532218574</v>
      </c>
      <c r="I197" s="276">
        <f>IF(I$51=0,0,I$51/NMM!I$10*1000)</f>
        <v>0.66255406687765961</v>
      </c>
      <c r="J197" s="276">
        <f>IF(J$51=0,0,J$51/NMM!J$10*1000)</f>
        <v>0.62732540037943618</v>
      </c>
      <c r="K197" s="276">
        <f>IF(K$51=0,0,K$51/NMM!K$10*1000)</f>
        <v>0.6364579446786145</v>
      </c>
      <c r="L197" s="276">
        <f>IF(L$51=0,0,L$51/NMM!L$10*1000)</f>
        <v>0.64453200152166301</v>
      </c>
      <c r="M197" s="276">
        <f>IF(M$51=0,0,M$51/NMM!M$10*1000)</f>
        <v>0.67378243731633669</v>
      </c>
      <c r="N197" s="276">
        <f>IF(N$51=0,0,N$51/NMM!N$10*1000)</f>
        <v>0.66151945030039694</v>
      </c>
      <c r="O197" s="276">
        <f>IF(O$51=0,0,O$51/NMM!O$10*1000)</f>
        <v>0.64629429906179514</v>
      </c>
      <c r="P197" s="276">
        <f>IF(P$51=0,0,P$51/NMM!P$10*1000)</f>
        <v>0.66599284896439459</v>
      </c>
      <c r="Q197" s="276">
        <f>IF(Q$51=0,0,Q$51/NMM!Q$10*1000)</f>
        <v>0.68002807785471242</v>
      </c>
      <c r="R197" s="276">
        <f>IF(R$51=0,0,R$51/NMM!R$10*1000)</f>
        <v>0.70361217750809535</v>
      </c>
      <c r="S197" s="276">
        <f>IF(S$51=0,0,S$51/NMM!S$10*1000)</f>
        <v>0.67698551637961013</v>
      </c>
      <c r="T197" s="276">
        <f>IF(T$51=0,0,T$51/NMM!T$10*1000)</f>
        <v>0.66578080140741158</v>
      </c>
      <c r="U197" s="276">
        <f>IF(U$51=0,0,U$51/NMM!U$10*1000)</f>
        <v>0.62410812778892355</v>
      </c>
      <c r="V197" s="276">
        <f>IF(V$51=0,0,V$51/NMM!V$10*1000)</f>
        <v>0.58236649247312555</v>
      </c>
      <c r="W197" s="276">
        <f>IF(W$51=0,0,W$51/NMM!W$10*1000)</f>
        <v>0.64359246476513354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0.36484749613206108</v>
      </c>
      <c r="C198" s="276">
        <f>IF(C$52=0,0,C$52/NMM!C$10*1000)</f>
        <v>0.38175121474271612</v>
      </c>
      <c r="D198" s="276">
        <f>IF(D$52=0,0,D$52/NMM!D$10*1000)</f>
        <v>0.3796252007260274</v>
      </c>
      <c r="E198" s="276">
        <f>IF(E$52=0,0,E$52/NMM!E$10*1000)</f>
        <v>0.37161184326974728</v>
      </c>
      <c r="F198" s="276">
        <f>IF(F$52=0,0,F$52/NMM!F$10*1000)</f>
        <v>0.38746079527703958</v>
      </c>
      <c r="G198" s="276">
        <f>IF(G$52=0,0,G$52/NMM!G$10*1000)</f>
        <v>0.39048367255826599</v>
      </c>
      <c r="H198" s="276">
        <f>IF(H$52=0,0,H$52/NMM!H$10*1000)</f>
        <v>0.40704099858702469</v>
      </c>
      <c r="I198" s="276">
        <f>IF(I$52=0,0,I$52/NMM!I$10*1000)</f>
        <v>0.36810705350072809</v>
      </c>
      <c r="J198" s="276">
        <f>IF(J$52=0,0,J$52/NMM!J$10*1000)</f>
        <v>0.36762796734166381</v>
      </c>
      <c r="K198" s="276">
        <f>IF(K$52=0,0,K$52/NMM!K$10*1000)</f>
        <v>0.37067845856420784</v>
      </c>
      <c r="L198" s="276">
        <f>IF(L$52=0,0,L$52/NMM!L$10*1000)</f>
        <v>0.36693445152679921</v>
      </c>
      <c r="M198" s="276">
        <f>IF(M$52=0,0,M$52/NMM!M$10*1000)</f>
        <v>0.37247163397240263</v>
      </c>
      <c r="N198" s="276">
        <f>IF(N$52=0,0,N$52/NMM!N$10*1000)</f>
        <v>0.3689836856557428</v>
      </c>
      <c r="O198" s="276">
        <f>IF(O$52=0,0,O$52/NMM!O$10*1000)</f>
        <v>0.36666404821215298</v>
      </c>
      <c r="P198" s="276">
        <f>IF(P$52=0,0,P$52/NMM!P$10*1000)</f>
        <v>0.3801991615563966</v>
      </c>
      <c r="Q198" s="276">
        <f>IF(Q$52=0,0,Q$52/NMM!Q$10*1000)</f>
        <v>0.38104812358108658</v>
      </c>
      <c r="R198" s="276">
        <f>IF(R$52=0,0,R$52/NMM!R$10*1000)</f>
        <v>0.39756706635819428</v>
      </c>
      <c r="S198" s="276">
        <f>IF(S$52=0,0,S$52/NMM!S$10*1000)</f>
        <v>0.377834483701466</v>
      </c>
      <c r="T198" s="276">
        <f>IF(T$52=0,0,T$52/NMM!T$10*1000)</f>
        <v>0.38304600277086248</v>
      </c>
      <c r="U198" s="276">
        <f>IF(U$52=0,0,U$52/NMM!U$10*1000)</f>
        <v>0.35896008886693503</v>
      </c>
      <c r="V198" s="276">
        <f>IF(V$52=0,0,V$52/NMM!V$10*1000)</f>
        <v>0.36911872517891381</v>
      </c>
      <c r="W198" s="276">
        <f>IF(W$52=0,0,W$52/NMM!W$10*1000)</f>
        <v>0.36880384373511499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0.52013876291883565</v>
      </c>
      <c r="C199" s="277">
        <f>IF(C$53=0,0,C$53/NMM!C$10*1000)</f>
        <v>0.56869634478056075</v>
      </c>
      <c r="D199" s="277">
        <f>IF(D$53=0,0,D$53/NMM!D$10*1000)</f>
        <v>0.56182905760513036</v>
      </c>
      <c r="E199" s="277">
        <f>IF(E$53=0,0,E$53/NMM!E$10*1000)</f>
        <v>0.50907635198534917</v>
      </c>
      <c r="F199" s="277">
        <f>IF(F$53=0,0,F$53/NMM!F$10*1000)</f>
        <v>0.5275008152288353</v>
      </c>
      <c r="G199" s="277">
        <f>IF(G$53=0,0,G$53/NMM!G$10*1000)</f>
        <v>0.53112686428542466</v>
      </c>
      <c r="H199" s="277">
        <f>IF(H$53=0,0,H$53/NMM!H$10*1000)</f>
        <v>0.55574361848050458</v>
      </c>
      <c r="I199" s="277">
        <f>IF(I$53=0,0,I$53/NMM!I$10*1000)</f>
        <v>0.50349461728076206</v>
      </c>
      <c r="J199" s="277">
        <f>IF(J$53=0,0,J$53/NMM!J$10*1000)</f>
        <v>0.49765344707700759</v>
      </c>
      <c r="K199" s="277">
        <f>IF(K$53=0,0,K$53/NMM!K$10*1000)</f>
        <v>0.50074221841020528</v>
      </c>
      <c r="L199" s="277">
        <f>IF(L$53=0,0,L$53/NMM!L$10*1000)</f>
        <v>0.49882461709399845</v>
      </c>
      <c r="M199" s="277">
        <f>IF(M$53=0,0,M$53/NMM!M$10*1000)</f>
        <v>0.50978769881593122</v>
      </c>
      <c r="N199" s="277">
        <f>IF(N$53=0,0,N$53/NMM!N$10*1000)</f>
        <v>0.50293853548306211</v>
      </c>
      <c r="O199" s="277">
        <f>IF(O$53=0,0,O$53/NMM!O$10*1000)</f>
        <v>0.49543208294833968</v>
      </c>
      <c r="P199" s="277">
        <f>IF(P$53=0,0,P$53/NMM!P$10*1000)</f>
        <v>0.51339013426182845</v>
      </c>
      <c r="Q199" s="277">
        <f>IF(Q$53=0,0,Q$53/NMM!Q$10*1000)</f>
        <v>0.51659856343365118</v>
      </c>
      <c r="R199" s="277">
        <f>IF(R$53=0,0,R$53/NMM!R$10*1000)</f>
        <v>0.53765053105215543</v>
      </c>
      <c r="S199" s="277">
        <f>IF(S$53=0,0,S$53/NMM!S$10*1000)</f>
        <v>0.51256035458010529</v>
      </c>
      <c r="T199" s="277">
        <f>IF(T$53=0,0,T$53/NMM!T$10*1000)</f>
        <v>0.51802121660156264</v>
      </c>
      <c r="U199" s="277">
        <f>IF(U$53=0,0,U$53/NMM!U$10*1000)</f>
        <v>0.48764230593904651</v>
      </c>
      <c r="V199" s="277">
        <f>IF(V$53=0,0,V$53/NMM!V$10*1000)</f>
        <v>0.49467909355763456</v>
      </c>
      <c r="W199" s="277">
        <f>IF(W$53=0,0,W$53/NMM!W$10*1000)</f>
        <v>0.50258657332160372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3.0999735842904448</v>
      </c>
      <c r="C200" s="278">
        <f>IF(C$59=0,0,C$59/NMM!C$10*1000)</f>
        <v>3.6502146181747497</v>
      </c>
      <c r="D200" s="278">
        <f>IF(D$59=0,0,D$59/NMM!D$10*1000)</f>
        <v>3.5412079290887668</v>
      </c>
      <c r="E200" s="278">
        <f>IF(E$59=0,0,E$59/NMM!E$10*1000)</f>
        <v>2.7361284304850768</v>
      </c>
      <c r="F200" s="278">
        <f>IF(F$59=0,0,F$59/NMM!F$10*1000)</f>
        <v>2.8315242148457109</v>
      </c>
      <c r="G200" s="278">
        <f>IF(G$59=0,0,G$59/NMM!G$10*1000)</f>
        <v>2.9010136102360833</v>
      </c>
      <c r="H200" s="278">
        <f>IF(H$59=0,0,H$59/NMM!H$10*1000)</f>
        <v>3.0455221743229361</v>
      </c>
      <c r="I200" s="278">
        <f>IF(I$59=0,0,I$59/NMM!I$10*1000)</f>
        <v>2.8253759760833219</v>
      </c>
      <c r="J200" s="278">
        <f>IF(J$59=0,0,J$59/NMM!J$10*1000)</f>
        <v>2.6751478921133649</v>
      </c>
      <c r="K200" s="278">
        <f>IF(K$59=0,0,K$59/NMM!K$10*1000)</f>
        <v>2.71409244404256</v>
      </c>
      <c r="L200" s="278">
        <f>IF(L$59=0,0,L$59/NMM!L$10*1000)</f>
        <v>2.7485232133552961</v>
      </c>
      <c r="M200" s="278">
        <f>IF(M$59=0,0,M$59/NMM!M$10*1000)</f>
        <v>2.8732579070440742</v>
      </c>
      <c r="N200" s="278">
        <f>IF(N$59=0,0,N$59/NMM!N$10*1000)</f>
        <v>2.8209639877370258</v>
      </c>
      <c r="O200" s="278">
        <f>IF(O$59=0,0,O$59/NMM!O$10*1000)</f>
        <v>2.7560383028876361</v>
      </c>
      <c r="P200" s="278">
        <f>IF(P$59=0,0,P$59/NMM!P$10*1000)</f>
        <v>2.8400402167552325</v>
      </c>
      <c r="Q200" s="278">
        <f>IF(Q$59=0,0,Q$59/NMM!Q$10*1000)</f>
        <v>2.8998916319195973</v>
      </c>
      <c r="R200" s="278">
        <f>IF(R$59=0,0,R$59/NMM!R$10*1000)</f>
        <v>3.0004629692781317</v>
      </c>
      <c r="S200" s="278">
        <f>IF(S$59=0,0,S$59/NMM!S$10*1000)</f>
        <v>2.8869170227106871</v>
      </c>
      <c r="T200" s="278">
        <f>IF(T$59=0,0,T$59/NMM!T$10*1000)</f>
        <v>2.8391359674218739</v>
      </c>
      <c r="U200" s="278">
        <f>IF(U$59=0,0,U$59/NMM!U$10*1000)</f>
        <v>2.661428249988786</v>
      </c>
      <c r="V200" s="278">
        <f>IF(V$59=0,0,V$59/NMM!V$10*1000)</f>
        <v>2.4834264543323679</v>
      </c>
      <c r="W200" s="278">
        <f>IF(W$59=0,0,W$59/NMM!W$10*1000)</f>
        <v>2.7445166805857437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9.3217795066064841</v>
      </c>
      <c r="C201" s="278">
        <f>IF(C$60=0,0,C$60/NMM!C$10*1000)</f>
        <v>9.5137266308450918</v>
      </c>
      <c r="D201" s="278">
        <f>IF(D$60=0,0,D$60/NMM!D$10*1000)</f>
        <v>9.5003570205195729</v>
      </c>
      <c r="E201" s="278">
        <f>IF(E$60=0,0,E$60/NMM!E$10*1000)</f>
        <v>9.4972381956667125</v>
      </c>
      <c r="F201" s="278">
        <f>IF(F$60=0,0,F$60/NMM!F$10*1000)</f>
        <v>9.932084590335867</v>
      </c>
      <c r="G201" s="278">
        <f>IF(G$60=0,0,G$60/NMM!G$10*1000)</f>
        <v>9.840429491103567</v>
      </c>
      <c r="H201" s="278">
        <f>IF(H$60=0,0,H$60/NMM!H$10*1000)</f>
        <v>10.262957983261494</v>
      </c>
      <c r="I201" s="278">
        <f>IF(I$60=0,0,I$60/NMM!I$10*1000)</f>
        <v>9.177237522959766</v>
      </c>
      <c r="J201" s="278">
        <f>IF(J$60=0,0,J$60/NMM!J$10*1000)</f>
        <v>9.2677097776964761</v>
      </c>
      <c r="K201" s="278">
        <f>IF(K$60=0,0,K$60/NMM!K$10*1000)</f>
        <v>9.3150410161146855</v>
      </c>
      <c r="L201" s="278">
        <f>IF(L$60=0,0,L$60/NMM!L$10*1000)</f>
        <v>9.2202045268538075</v>
      </c>
      <c r="M201" s="278">
        <f>IF(M$60=0,0,M$60/NMM!M$10*1000)</f>
        <v>9.2957035332894975</v>
      </c>
      <c r="N201" s="278">
        <f>IF(N$60=0,0,N$60/NMM!N$10*1000)</f>
        <v>9.2114736836503432</v>
      </c>
      <c r="O201" s="278">
        <f>IF(O$60=0,0,O$60/NMM!O$10*1000)</f>
        <v>9.127779255375966</v>
      </c>
      <c r="P201" s="278">
        <f>IF(P$60=0,0,P$60/NMM!P$10*1000)</f>
        <v>9.4746085229001995</v>
      </c>
      <c r="Q201" s="278">
        <f>IF(Q$60=0,0,Q$60/NMM!Q$10*1000)</f>
        <v>9.4726873146669419</v>
      </c>
      <c r="R201" s="278">
        <f>IF(R$60=0,0,R$60/NMM!R$10*1000)</f>
        <v>9.9026114899027178</v>
      </c>
      <c r="S201" s="278">
        <f>IF(S$60=0,0,S$60/NMM!S$10*1000)</f>
        <v>9.3734407244917062</v>
      </c>
      <c r="T201" s="278">
        <f>IF(T$60=0,0,T$60/NMM!T$10*1000)</f>
        <v>9.8757354651269385</v>
      </c>
      <c r="U201" s="278">
        <f>IF(U$60=0,0,U$60/NMM!U$10*1000)</f>
        <v>8.8970482181672157</v>
      </c>
      <c r="V201" s="278">
        <f>IF(V$60=0,0,V$60/NMM!V$10*1000)</f>
        <v>9.3550200968167427</v>
      </c>
      <c r="W201" s="278">
        <f>IF(W$60=0,0,W$60/NMM!W$10*1000)</f>
        <v>9.1636467325846347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39.328183453848411</v>
      </c>
      <c r="C202" s="278">
        <f>IF(C$79=0,0,C$79/NMM!C$10*1000)</f>
        <v>40.549913141155905</v>
      </c>
      <c r="D202" s="278">
        <f>IF(D$79=0,0,D$79/NMM!D$10*1000)</f>
        <v>40.468746540947834</v>
      </c>
      <c r="E202" s="278">
        <f>IF(E$79=0,0,E$79/NMM!E$10*1000)</f>
        <v>40.970139135691099</v>
      </c>
      <c r="F202" s="278">
        <f>IF(F$79=0,0,F$79/NMM!F$10*1000)</f>
        <v>42.763853209477233</v>
      </c>
      <c r="G202" s="278">
        <f>IF(G$79=0,0,G$79/NMM!G$10*1000)</f>
        <v>43.194007673022391</v>
      </c>
      <c r="H202" s="278">
        <f>IF(H$79=0,0,H$79/NMM!H$10*1000)</f>
        <v>44.957862935719938</v>
      </c>
      <c r="I202" s="278">
        <f>IF(I$79=0,0,I$79/NMM!I$10*1000)</f>
        <v>40.645860319678405</v>
      </c>
      <c r="J202" s="278">
        <f>IF(J$79=0,0,J$79/NMM!J$10*1000)</f>
        <v>40.786632657531676</v>
      </c>
      <c r="K202" s="278">
        <f>IF(K$79=0,0,K$79/NMM!K$10*1000)</f>
        <v>41.140708092085617</v>
      </c>
      <c r="L202" s="278">
        <f>IF(L$79=0,0,L$79/NMM!L$10*1000)</f>
        <v>40.584746334027116</v>
      </c>
      <c r="M202" s="278">
        <f>IF(M$79=0,0,M$79/NMM!M$10*1000)</f>
        <v>41.091938780331326</v>
      </c>
      <c r="N202" s="278">
        <f>IF(N$79=0,0,N$79/NMM!N$10*1000)</f>
        <v>40.769877489634567</v>
      </c>
      <c r="O202" s="278">
        <f>IF(O$79=0,0,O$79/NMM!O$10*1000)</f>
        <v>40.670125664974186</v>
      </c>
      <c r="P202" s="278">
        <f>IF(P$79=0,0,P$79/NMM!P$10*1000)</f>
        <v>42.193341561086264</v>
      </c>
      <c r="Q202" s="278">
        <f>IF(Q$79=0,0,Q$79/NMM!Q$10*1000)</f>
        <v>42.202618425706966</v>
      </c>
      <c r="R202" s="278">
        <f>IF(R$79=0,0,R$79/NMM!R$10*1000)</f>
        <v>44.0682446992518</v>
      </c>
      <c r="S202" s="278">
        <f>IF(S$79=0,0,S$79/NMM!S$10*1000)</f>
        <v>41.846073074570398</v>
      </c>
      <c r="T202" s="278">
        <f>IF(T$79=0,0,T$79/NMM!T$10*1000)</f>
        <v>42.296011686947864</v>
      </c>
      <c r="U202" s="278">
        <f>IF(U$79=0,0,U$79/NMM!U$10*1000)</f>
        <v>39.968632931809474</v>
      </c>
      <c r="V202" s="278">
        <f>IF(V$79=0,0,V$79/NMM!V$10*1000)</f>
        <v>41.38158972120651</v>
      </c>
      <c r="W202" s="278">
        <f>IF(W$79=0,0,W$79/NMM!W$10*1000)</f>
        <v>41.010815030521698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7.2700496100304752</v>
      </c>
      <c r="C203" s="279">
        <f>IF(C$89=0,0,C$89/NMM!C$10*1000)</f>
        <v>7.9207706553749837</v>
      </c>
      <c r="D203" s="279">
        <f>IF(D$89=0,0,D$89/NMM!D$10*1000)</f>
        <v>7.805558938622907</v>
      </c>
      <c r="E203" s="279">
        <f>IF(E$89=0,0,E$89/NMM!E$10*1000)</f>
        <v>7.0302287696825676</v>
      </c>
      <c r="F203" s="279">
        <f>IF(F$89=0,0,F$89/NMM!F$10*1000)</f>
        <v>7.2834754184338415</v>
      </c>
      <c r="G203" s="279">
        <f>IF(G$89=0,0,G$89/NMM!G$10*1000)</f>
        <v>7.3548970824417905</v>
      </c>
      <c r="H203" s="279">
        <f>IF(H$89=0,0,H$89/NMM!H$10*1000)</f>
        <v>7.7005106237704686</v>
      </c>
      <c r="I203" s="279">
        <f>IF(I$89=0,0,I$89/NMM!I$10*1000)</f>
        <v>6.9909776017349978</v>
      </c>
      <c r="J203" s="279">
        <f>IF(J$89=0,0,J$89/NMM!J$10*1000)</f>
        <v>6.8718934256106428</v>
      </c>
      <c r="K203" s="279">
        <f>IF(K$89=0,0,K$89/NMM!K$10*1000)</f>
        <v>6.9232140938255542</v>
      </c>
      <c r="L203" s="279">
        <f>IF(L$89=0,0,L$89/NMM!L$10*1000)</f>
        <v>6.9149739941665045</v>
      </c>
      <c r="M203" s="279">
        <f>IF(M$89=0,0,M$89/NMM!M$10*1000)</f>
        <v>7.0819898484273356</v>
      </c>
      <c r="N203" s="279">
        <f>IF(N$89=0,0,N$89/NMM!N$10*1000)</f>
        <v>6.983532812754448</v>
      </c>
      <c r="O203" s="279">
        <f>IF(O$89=0,0,O$89/NMM!O$10*1000)</f>
        <v>6.8714687038221074</v>
      </c>
      <c r="P203" s="279">
        <f>IF(P$89=0,0,P$89/NMM!P$10*1000)</f>
        <v>7.1155530330810635</v>
      </c>
      <c r="Q203" s="279">
        <f>IF(Q$89=0,0,Q$89/NMM!Q$10*1000)</f>
        <v>7.1713374877426279</v>
      </c>
      <c r="R203" s="279">
        <f>IF(R$89=0,0,R$89/NMM!R$10*1000)</f>
        <v>7.4592493710541907</v>
      </c>
      <c r="S203" s="279">
        <f>IF(S$89=0,0,S$89/NMM!S$10*1000)</f>
        <v>7.1163420057222542</v>
      </c>
      <c r="T203" s="279">
        <f>IF(T$89=0,0,T$89/NMM!T$10*1000)</f>
        <v>7.078494607500728</v>
      </c>
      <c r="U203" s="279">
        <f>IF(U$89=0,0,U$89/NMM!U$10*1000)</f>
        <v>6.6557054662027282</v>
      </c>
      <c r="V203" s="279">
        <f>IF(V$89=0,0,V$89/NMM!V$10*1000)</f>
        <v>6.6755305081345035</v>
      </c>
      <c r="W203" s="279">
        <f>IF(W$89=0,0,W$89/NMM!W$10*1000)</f>
        <v>6.8554414188717532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173.70271512221038</v>
      </c>
      <c r="C205" s="322">
        <f t="shared" si="51"/>
        <v>180.75550263047</v>
      </c>
      <c r="D205" s="322">
        <f t="shared" si="51"/>
        <v>179.88449260606467</v>
      </c>
      <c r="E205" s="322">
        <f t="shared" si="51"/>
        <v>176.0228799685236</v>
      </c>
      <c r="F205" s="322">
        <f t="shared" si="51"/>
        <v>177.17959511589356</v>
      </c>
      <c r="G205" s="322">
        <f t="shared" si="51"/>
        <v>176.30682759346345</v>
      </c>
      <c r="H205" s="322">
        <f t="shared" si="51"/>
        <v>177.22555772222915</v>
      </c>
      <c r="I205" s="322">
        <f t="shared" si="51"/>
        <v>175.59398744132437</v>
      </c>
      <c r="J205" s="322">
        <f t="shared" si="51"/>
        <v>170.96218943010874</v>
      </c>
      <c r="K205" s="322">
        <f t="shared" si="51"/>
        <v>172.13663887593901</v>
      </c>
      <c r="L205" s="322">
        <f t="shared" si="51"/>
        <v>167.50058527778751</v>
      </c>
      <c r="M205" s="322">
        <f t="shared" si="51"/>
        <v>161.31503904642531</v>
      </c>
      <c r="N205" s="322">
        <f t="shared" si="51"/>
        <v>159.70802202563181</v>
      </c>
      <c r="O205" s="322">
        <f t="shared" si="51"/>
        <v>155.93067008351133</v>
      </c>
      <c r="P205" s="322">
        <f t="shared" si="51"/>
        <v>153.67503403308666</v>
      </c>
      <c r="Q205" s="322">
        <f t="shared" si="51"/>
        <v>149.93491968128649</v>
      </c>
      <c r="R205" s="322">
        <f t="shared" si="51"/>
        <v>149.01474616069027</v>
      </c>
      <c r="S205" s="322">
        <f t="shared" si="51"/>
        <v>148.87602497885516</v>
      </c>
      <c r="T205" s="322">
        <f t="shared" si="51"/>
        <v>150.52988763826772</v>
      </c>
      <c r="U205" s="322">
        <f t="shared" si="51"/>
        <v>147.65943325539243</v>
      </c>
      <c r="V205" s="322">
        <f t="shared" si="51"/>
        <v>149.34461677116019</v>
      </c>
      <c r="W205" s="322">
        <f t="shared" si="51"/>
        <v>149.21721643802962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1.4747546797963877</v>
      </c>
      <c r="C206" s="275">
        <f>IF(C$100=0,0,C$100/NMM!C$11*1000)</f>
        <v>1.5346336021039528</v>
      </c>
      <c r="D206" s="275">
        <f>IF(D$100=0,0,D$100/NMM!D$11*1000)</f>
        <v>1.5272386335869963</v>
      </c>
      <c r="E206" s="275">
        <f>IF(E$100=0,0,E$100/NMM!E$11*1000)</f>
        <v>1.494453128163427</v>
      </c>
      <c r="F206" s="275">
        <f>IF(F$100=0,0,F$100/NMM!F$11*1000)</f>
        <v>1.5042737638142352</v>
      </c>
      <c r="G206" s="275">
        <f>IF(G$100=0,0,G$100/NMM!G$11*1000)</f>
        <v>1.4968638739505224</v>
      </c>
      <c r="H206" s="275">
        <f>IF(H$100=0,0,H$100/NMM!H$11*1000)</f>
        <v>1.5046639912711703</v>
      </c>
      <c r="I206" s="275">
        <f>IF(I$100=0,0,I$100/NMM!I$11*1000)</f>
        <v>1.4908117846115125</v>
      </c>
      <c r="J206" s="275">
        <f>IF(J$100=0,0,J$100/NMM!J$11*1000)</f>
        <v>1.451487322768404</v>
      </c>
      <c r="K206" s="275">
        <f>IF(K$100=0,0,K$100/NMM!K$11*1000)</f>
        <v>1.4614585245150209</v>
      </c>
      <c r="L206" s="275">
        <f>IF(L$100=0,0,L$100/NMM!L$11*1000)</f>
        <v>1.4220979322822185</v>
      </c>
      <c r="M206" s="275">
        <f>IF(M$100=0,0,M$100/NMM!M$11*1000)</f>
        <v>1.3695819814208305</v>
      </c>
      <c r="N206" s="275">
        <f>IF(N$100=0,0,N$100/NMM!N$11*1000)</f>
        <v>1.3559382345728686</v>
      </c>
      <c r="O206" s="275">
        <f>IF(O$100=0,0,O$100/NMM!O$11*1000)</f>
        <v>1.3238681114897444</v>
      </c>
      <c r="P206" s="275">
        <f>IF(P$100=0,0,P$100/NMM!P$11*1000)</f>
        <v>1.3047175195203777</v>
      </c>
      <c r="Q206" s="275">
        <f>IF(Q$100=0,0,Q$100/NMM!Q$11*1000)</f>
        <v>1.2729635475720573</v>
      </c>
      <c r="R206" s="275">
        <f>IF(R$100=0,0,R$100/NMM!R$11*1000)</f>
        <v>1.2651511757000327</v>
      </c>
      <c r="S206" s="275">
        <f>IF(S$100=0,0,S$100/NMM!S$11*1000)</f>
        <v>1.2639734179893556</v>
      </c>
      <c r="T206" s="275">
        <f>IF(T$100=0,0,T$100/NMM!T$11*1000)</f>
        <v>1.2780148893332401</v>
      </c>
      <c r="U206" s="275">
        <f>IF(U$100=0,0,U$100/NMM!U$11*1000)</f>
        <v>1.2536444237863946</v>
      </c>
      <c r="V206" s="275">
        <f>IF(V$100=0,0,V$100/NMM!V$11*1000)</f>
        <v>1.2679518125594447</v>
      </c>
      <c r="W206" s="275">
        <f>IF(W$100=0,0,W$100/NMM!W$11*1000)</f>
        <v>1.2668701700683695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1.6534793441328259</v>
      </c>
      <c r="C207" s="276">
        <f>IF(C$101=0,0,C$101/NMM!C$11*1000)</f>
        <v>1.7206149583070851</v>
      </c>
      <c r="D207" s="276">
        <f>IF(D$101=0,0,D$101/NMM!D$11*1000)</f>
        <v>1.712323797844393</v>
      </c>
      <c r="E207" s="276">
        <f>IF(E$101=0,0,E$101/NMM!E$11*1000)</f>
        <v>1.6755650360330292</v>
      </c>
      <c r="F207" s="276">
        <f>IF(F$101=0,0,F$101/NMM!F$11*1000)</f>
        <v>1.6865758288227202</v>
      </c>
      <c r="G207" s="276">
        <f>IF(G$101=0,0,G$101/NMM!G$11*1000)</f>
        <v>1.6782679387039117</v>
      </c>
      <c r="H207" s="276">
        <f>IF(H$101=0,0,H$101/NMM!H$11*1000)</f>
        <v>1.6870133477188438</v>
      </c>
      <c r="I207" s="276">
        <f>IF(I$101=0,0,I$101/NMM!I$11*1000)</f>
        <v>1.6714824001679163</v>
      </c>
      <c r="J207" s="276">
        <f>IF(J$101=0,0,J$101/NMM!J$11*1000)</f>
        <v>1.6273922296009049</v>
      </c>
      <c r="K207" s="276">
        <f>IF(K$101=0,0,K$101/NMM!K$11*1000)</f>
        <v>1.6385718355042331</v>
      </c>
      <c r="L207" s="276">
        <f>IF(L$101=0,0,L$101/NMM!L$11*1000)</f>
        <v>1.5944411559265579</v>
      </c>
      <c r="M207" s="276">
        <f>IF(M$101=0,0,M$101/NMM!M$11*1000)</f>
        <v>1.5355608274377617</v>
      </c>
      <c r="N207" s="276">
        <f>IF(N$101=0,0,N$101/NMM!N$11*1000)</f>
        <v>1.5202636028222101</v>
      </c>
      <c r="O207" s="276">
        <f>IF(O$101=0,0,O$101/NMM!O$11*1000)</f>
        <v>1.4843069201222332</v>
      </c>
      <c r="P207" s="276">
        <f>IF(P$101=0,0,P$101/NMM!P$11*1000)</f>
        <v>1.4628354790187978</v>
      </c>
      <c r="Q207" s="276">
        <f>IF(Q$101=0,0,Q$101/NMM!Q$11*1000)</f>
        <v>1.4272332616262955</v>
      </c>
      <c r="R207" s="276">
        <f>IF(R$101=0,0,R$101/NMM!R$11*1000)</f>
        <v>1.4184741129380121</v>
      </c>
      <c r="S207" s="276">
        <f>IF(S$101=0,0,S$101/NMM!S$11*1000)</f>
        <v>1.417153623453439</v>
      </c>
      <c r="T207" s="276">
        <f>IF(T$101=0,0,T$101/NMM!T$11*1000)</f>
        <v>1.4328967725659076</v>
      </c>
      <c r="U207" s="276">
        <f>IF(U$101=0,0,U$101/NMM!U$11*1000)</f>
        <v>1.4055728644334904</v>
      </c>
      <c r="V207" s="276">
        <f>IF(V$101=0,0,V$101/NMM!V$11*1000)</f>
        <v>1.4216141573541425</v>
      </c>
      <c r="W207" s="276">
        <f>IF(W$101=0,0,W$101/NMM!W$11*1000)</f>
        <v>1.42040143123689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3.3459446778630819</v>
      </c>
      <c r="C208" s="276">
        <f>IF(C$102=0,0,C$102/NMM!C$11*1000)</f>
        <v>3.8445401741564611</v>
      </c>
      <c r="D208" s="276">
        <f>IF(D$102=0,0,D$102/NMM!D$11*1000)</f>
        <v>3.7495403062909189</v>
      </c>
      <c r="E208" s="276">
        <f>IF(E$102=0,0,E$102/NMM!E$11*1000)</f>
        <v>3.0250413173833492</v>
      </c>
      <c r="F208" s="276">
        <f>IF(F$102=0,0,F$102/NMM!F$11*1000)</f>
        <v>3.040717692859801</v>
      </c>
      <c r="G208" s="276">
        <f>IF(G$102=0,0,G$102/NMM!G$11*1000)</f>
        <v>3.0804975194691027</v>
      </c>
      <c r="H208" s="276">
        <f>IF(H$102=0,0,H$102/NMM!H$11*1000)</f>
        <v>3.1069101365716216</v>
      </c>
      <c r="I208" s="276">
        <f>IF(I$102=0,0,I$102/NMM!I$11*1000)</f>
        <v>3.162240023335944</v>
      </c>
      <c r="J208" s="276">
        <f>IF(J$102=0,0,J$102/NMM!J$11*1000)</f>
        <v>2.9389405638565624</v>
      </c>
      <c r="K208" s="276">
        <f>IF(K$102=0,0,K$102/NMM!K$11*1000)</f>
        <v>2.9849144490650392</v>
      </c>
      <c r="L208" s="276">
        <f>IF(L$102=0,0,L$102/NMM!L$11*1000)</f>
        <v>2.9546570414413589</v>
      </c>
      <c r="M208" s="276">
        <f>IF(M$102=0,0,M$102/NMM!M$11*1000)</f>
        <v>2.9191549837958917</v>
      </c>
      <c r="N208" s="276">
        <f>IF(N$102=0,0,N$102/NMM!N$11*1000)</f>
        <v>2.8743722089479742</v>
      </c>
      <c r="O208" s="276">
        <f>IF(O$102=0,0,O$102/NMM!O$11*1000)</f>
        <v>2.7816466397574526</v>
      </c>
      <c r="P208" s="276">
        <f>IF(P$102=0,0,P$102/NMM!P$11*1000)</f>
        <v>2.7248127331995069</v>
      </c>
      <c r="Q208" s="276">
        <f>IF(Q$102=0,0,Q$102/NMM!Q$11*1000)</f>
        <v>2.7020307778470363</v>
      </c>
      <c r="R208" s="276">
        <f>IF(R$102=0,0,R$102/NMM!R$11*1000)</f>
        <v>2.6678720966272893</v>
      </c>
      <c r="S208" s="276">
        <f>IF(S$102=0,0,S$102/NMM!S$11*1000)</f>
        <v>2.693722228605433</v>
      </c>
      <c r="T208" s="276">
        <f>IF(T$102=0,0,T$102/NMM!T$11*1000)</f>
        <v>2.6850437892187071</v>
      </c>
      <c r="U208" s="276">
        <f>IF(U$102=0,0,U$102/NMM!U$11*1000)</f>
        <v>2.6238503505935</v>
      </c>
      <c r="V208" s="276">
        <f>IF(V$102=0,0,V$102/NMM!V$11*1000)</f>
        <v>2.4276950890829689</v>
      </c>
      <c r="W208" s="276">
        <f>IF(W$102=0,0,W$102/NMM!W$11*1000)</f>
        <v>2.6553886873871657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1.3236475080111223</v>
      </c>
      <c r="C209" s="276">
        <f>IF(C$103=0,0,C$103/NMM!C$11*1000)</f>
        <v>1.377391081352922</v>
      </c>
      <c r="D209" s="276">
        <f>IF(D$103=0,0,D$103/NMM!D$11*1000)</f>
        <v>1.3707538204013985</v>
      </c>
      <c r="E209" s="276">
        <f>IF(E$103=0,0,E$103/NMM!E$11*1000)</f>
        <v>1.3413276025040706</v>
      </c>
      <c r="F209" s="276">
        <f>IF(F$103=0,0,F$103/NMM!F$11*1000)</f>
        <v>1.3501419904726988</v>
      </c>
      <c r="G209" s="276">
        <f>IF(G$103=0,0,G$103/NMM!G$11*1000)</f>
        <v>1.3434913370541297</v>
      </c>
      <c r="H209" s="276">
        <f>IF(H$103=0,0,H$103/NMM!H$11*1000)</f>
        <v>1.3504922342169687</v>
      </c>
      <c r="I209" s="276">
        <f>IF(I$103=0,0,I$103/NMM!I$11*1000)</f>
        <v>1.3380593604131419</v>
      </c>
      <c r="J209" s="276">
        <f>IF(J$103=0,0,J$103/NMM!J$11*1000)</f>
        <v>1.3027641844522857</v>
      </c>
      <c r="K209" s="276">
        <f>IF(K$103=0,0,K$103/NMM!K$11*1000)</f>
        <v>1.3117137111258401</v>
      </c>
      <c r="L209" s="276">
        <f>IF(L$103=0,0,L$103/NMM!L$11*1000)</f>
        <v>1.2763861067882942</v>
      </c>
      <c r="M209" s="276">
        <f>IF(M$103=0,0,M$103/NMM!M$11*1000)</f>
        <v>1.2292510758297157</v>
      </c>
      <c r="N209" s="276">
        <f>IF(N$103=0,0,N$103/NMM!N$11*1000)</f>
        <v>1.2170053025071097</v>
      </c>
      <c r="O209" s="276">
        <f>IF(O$103=0,0,O$103/NMM!O$11*1000)</f>
        <v>1.188221167028761</v>
      </c>
      <c r="P209" s="276">
        <f>IF(P$103=0,0,P$103/NMM!P$11*1000)</f>
        <v>1.1710327941526097</v>
      </c>
      <c r="Q209" s="276">
        <f>IF(Q$103=0,0,Q$103/NMM!Q$11*1000)</f>
        <v>1.1425324161476029</v>
      </c>
      <c r="R209" s="276">
        <f>IF(R$103=0,0,R$103/NMM!R$11*1000)</f>
        <v>1.1355205200663581</v>
      </c>
      <c r="S209" s="276">
        <f>IF(S$103=0,0,S$103/NMM!S$11*1000)</f>
        <v>1.1344634384512695</v>
      </c>
      <c r="T209" s="276">
        <f>IF(T$103=0,0,T$103/NMM!T$11*1000)</f>
        <v>1.1470661843911631</v>
      </c>
      <c r="U209" s="276">
        <f>IF(U$103=0,0,U$103/NMM!U$11*1000)</f>
        <v>1.1251927796601422</v>
      </c>
      <c r="V209" s="276">
        <f>IF(V$103=0,0,V$103/NMM!V$11*1000)</f>
        <v>1.1380341964429042</v>
      </c>
      <c r="W209" s="276">
        <f>IF(W$103=0,0,W$103/NMM!W$11*1000)</f>
        <v>1.137063381833882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1.4056792470513495</v>
      </c>
      <c r="C210" s="277">
        <f>IF(C$104=0,0,C$104/NMM!C$11*1000)</f>
        <v>1.4997286571787851</v>
      </c>
      <c r="D210" s="277">
        <f>IF(D$104=0,0,D$104/NMM!D$11*1000)</f>
        <v>1.4894881255163832</v>
      </c>
      <c r="E210" s="277">
        <f>IF(E$104=0,0,E$104/NMM!E$11*1000)</f>
        <v>1.4092368959303874</v>
      </c>
      <c r="F210" s="277">
        <f>IF(F$104=0,0,F$104/NMM!F$11*1000)</f>
        <v>1.4183558558170142</v>
      </c>
      <c r="G210" s="277">
        <f>IF(G$104=0,0,G$104/NMM!G$11*1000)</f>
        <v>1.4121330430524137</v>
      </c>
      <c r="H210" s="277">
        <f>IF(H$104=0,0,H$104/NMM!H$11*1000)</f>
        <v>1.4195400839383316</v>
      </c>
      <c r="I210" s="277">
        <f>IF(I$104=0,0,I$104/NMM!I$11*1000)</f>
        <v>1.4109761237375193</v>
      </c>
      <c r="J210" s="277">
        <f>IF(J$104=0,0,J$104/NMM!J$11*1000)</f>
        <v>1.3689143404861364</v>
      </c>
      <c r="K210" s="277">
        <f>IF(K$104=0,0,K$104/NMM!K$11*1000)</f>
        <v>1.3788839328936207</v>
      </c>
      <c r="L210" s="277">
        <f>IF(L$104=0,0,L$104/NMM!L$11*1000)</f>
        <v>1.3426468468241022</v>
      </c>
      <c r="M210" s="277">
        <f>IF(M$104=0,0,M$104/NMM!M$11*1000)</f>
        <v>1.296815354946169</v>
      </c>
      <c r="N210" s="277">
        <f>IF(N$104=0,0,N$104/NMM!N$11*1000)</f>
        <v>1.2831180837734637</v>
      </c>
      <c r="O210" s="277">
        <f>IF(O$104=0,0,O$104/NMM!O$11*1000)</f>
        <v>1.2520079520544185</v>
      </c>
      <c r="P210" s="277">
        <f>IF(P$104=0,0,P$104/NMM!P$11*1000)</f>
        <v>1.2332920686692059</v>
      </c>
      <c r="Q210" s="277">
        <f>IF(Q$104=0,0,Q$104/NMM!Q$11*1000)</f>
        <v>1.2052245423890013</v>
      </c>
      <c r="R210" s="277">
        <f>IF(R$104=0,0,R$104/NMM!R$11*1000)</f>
        <v>1.1969694397385049</v>
      </c>
      <c r="S210" s="277">
        <f>IF(S$104=0,0,S$104/NMM!S$11*1000)</f>
        <v>1.1974841394718165</v>
      </c>
      <c r="T210" s="277">
        <f>IF(T$104=0,0,T$104/NMM!T$11*1000)</f>
        <v>1.2266452417937712</v>
      </c>
      <c r="U210" s="277">
        <f>IF(U$104=0,0,U$104/NMM!U$11*1000)</f>
        <v>1.2037378743245655</v>
      </c>
      <c r="V210" s="277">
        <f>IF(V$104=0,0,V$104/NMM!V$11*1000)</f>
        <v>1.2108006427461424</v>
      </c>
      <c r="W210" s="277">
        <f>IF(W$104=0,0,W$104/NMM!W$11*1000)</f>
        <v>1.2175291223202611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125.33587618134659</v>
      </c>
      <c r="C211" s="278">
        <f>IF(C$110=0,0,C$110/NMM!C$11*1000)</f>
        <v>127.18645159422179</v>
      </c>
      <c r="D211" s="278">
        <f>IF(D$110=0,0,D$110/NMM!D$11*1000)</f>
        <v>127.25188970632742</v>
      </c>
      <c r="E211" s="278">
        <f>IF(E$110=0,0,E$110/NMM!E$11*1000)</f>
        <v>130.25352547797974</v>
      </c>
      <c r="F211" s="278">
        <f>IF(F$110=0,0,F$110/NMM!F$11*1000)</f>
        <v>131.14672447696574</v>
      </c>
      <c r="G211" s="278">
        <f>IF(G$110=0,0,G$110/NMM!G$11*1000)</f>
        <v>130.01630048074099</v>
      </c>
      <c r="H211" s="278">
        <f>IF(H$110=0,0,H$110/NMM!H$11*1000)</f>
        <v>130.60225031150424</v>
      </c>
      <c r="I211" s="278">
        <f>IF(I$110=0,0,I$110/NMM!I$11*1000)</f>
        <v>128.65432789235632</v>
      </c>
      <c r="J211" s="278">
        <f>IF(J$110=0,0,J$110/NMM!J$11*1000)</f>
        <v>126.50085114614906</v>
      </c>
      <c r="K211" s="278">
        <f>IF(K$110=0,0,K$110/NMM!K$11*1000)</f>
        <v>127.14157888634031</v>
      </c>
      <c r="L211" s="278">
        <f>IF(L$110=0,0,L$110/NMM!L$11*1000)</f>
        <v>123.2736667333687</v>
      </c>
      <c r="M211" s="278">
        <f>IF(M$110=0,0,M$110/NMM!M$11*1000)</f>
        <v>118.06766953052495</v>
      </c>
      <c r="N211" s="278">
        <f>IF(N$110=0,0,N$110/NMM!N$11*1000)</f>
        <v>117.03090548958316</v>
      </c>
      <c r="O211" s="278">
        <f>IF(O$110=0,0,O$110/NMM!O$11*1000)</f>
        <v>114.48219794513847</v>
      </c>
      <c r="P211" s="278">
        <f>IF(P$110=0,0,P$110/NMM!P$11*1000)</f>
        <v>112.97329561475135</v>
      </c>
      <c r="Q211" s="278">
        <f>IF(Q$110=0,0,Q$110/NMM!Q$11*1000)</f>
        <v>109.8374177139398</v>
      </c>
      <c r="R211" s="278">
        <f>IF(R$110=0,0,R$110/NMM!R$11*1000)</f>
        <v>109.31937736008139</v>
      </c>
      <c r="S211" s="278">
        <f>IF(S$110=0,0,S$110/NMM!S$11*1000)</f>
        <v>108.96582083389974</v>
      </c>
      <c r="T211" s="278">
        <f>IF(T$110=0,0,T$110/NMM!T$11*1000)</f>
        <v>110.50268564915021</v>
      </c>
      <c r="U211" s="278">
        <f>IF(U$110=0,0,U$110/NMM!U$11*1000)</f>
        <v>108.4833309143466</v>
      </c>
      <c r="V211" s="278">
        <f>IF(V$110=0,0,V$110/NMM!V$11*1000)</f>
        <v>111.72482500067905</v>
      </c>
      <c r="W211" s="278">
        <f>IF(W$110=0,0,W$110/NMM!W$11*1000)</f>
        <v>109.5927328329068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13.777263489617349</v>
      </c>
      <c r="C212" s="278">
        <f>IF(C$118=0,0,C$118/NMM!C$11*1000)</f>
        <v>15.830280556103194</v>
      </c>
      <c r="D212" s="278">
        <f>IF(D$118=0,0,D$118/NMM!D$11*1000)</f>
        <v>15.439109052365627</v>
      </c>
      <c r="E212" s="278">
        <f>IF(E$118=0,0,E$118/NMM!E$11*1000)</f>
        <v>12.455911650992041</v>
      </c>
      <c r="F212" s="278">
        <f>IF(F$118=0,0,F$118/NMM!F$11*1000)</f>
        <v>12.520460702543959</v>
      </c>
      <c r="G212" s="278">
        <f>IF(G$118=0,0,G$118/NMM!G$11*1000)</f>
        <v>12.684258136612019</v>
      </c>
      <c r="H212" s="278">
        <f>IF(H$118=0,0,H$118/NMM!H$11*1000)</f>
        <v>12.793014742087092</v>
      </c>
      <c r="I212" s="278">
        <f>IF(I$118=0,0,I$118/NMM!I$11*1000)</f>
        <v>13.020841111675963</v>
      </c>
      <c r="J212" s="278">
        <f>IF(J$118=0,0,J$118/NMM!J$11*1000)</f>
        <v>12.101383144934744</v>
      </c>
      <c r="K212" s="278">
        <f>IF(K$118=0,0,K$118/NMM!K$11*1000)</f>
        <v>12.290685237808303</v>
      </c>
      <c r="L212" s="278">
        <f>IF(L$118=0,0,L$118/NMM!L$11*1000)</f>
        <v>12.166097320948175</v>
      </c>
      <c r="M212" s="278">
        <f>IF(M$118=0,0,M$118/NMM!M$11*1000)</f>
        <v>12.019914030518647</v>
      </c>
      <c r="N212" s="278">
        <f>IF(N$118=0,0,N$118/NMM!N$11*1000)</f>
        <v>11.835516454265225</v>
      </c>
      <c r="O212" s="278">
        <f>IF(O$118=0,0,O$118/NMM!O$11*1000)</f>
        <v>11.453709603896609</v>
      </c>
      <c r="P212" s="278">
        <f>IF(P$118=0,0,P$118/NMM!P$11*1000)</f>
        <v>11.21969028164852</v>
      </c>
      <c r="Q212" s="278">
        <f>IF(Q$118=0,0,Q$118/NMM!Q$11*1000)</f>
        <v>11.125883290822795</v>
      </c>
      <c r="R212" s="278">
        <f>IF(R$118=0,0,R$118/NMM!R$11*1000)</f>
        <v>10.985231487839956</v>
      </c>
      <c r="S212" s="278">
        <f>IF(S$118=0,0,S$118/NMM!S$11*1000)</f>
        <v>11.091672004283801</v>
      </c>
      <c r="T212" s="278">
        <f>IF(T$118=0,0,T$118/NMM!T$11*1000)</f>
        <v>11.055937657897069</v>
      </c>
      <c r="U212" s="278">
        <f>IF(U$118=0,0,U$118/NMM!U$11*1000)</f>
        <v>10.803967524214626</v>
      </c>
      <c r="V212" s="278">
        <f>IF(V$118=0,0,V$118/NMM!V$11*1000)</f>
        <v>9.9962785206919094</v>
      </c>
      <c r="W212" s="278">
        <f>IF(W$118=0,0,W$118/NMM!W$11*1000)</f>
        <v>10.933829795669787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13.092511803656171</v>
      </c>
      <c r="C213" s="278">
        <f>IF(C$119=0,0,C$119/NMM!C$11*1000)</f>
        <v>13.636380895446027</v>
      </c>
      <c r="D213" s="278">
        <f>IF(D$119=0,0,D$119/NMM!D$11*1000)</f>
        <v>13.567713393928312</v>
      </c>
      <c r="E213" s="278">
        <f>IF(E$119=0,0,E$119/NMM!E$11*1000)</f>
        <v>13.253313078652338</v>
      </c>
      <c r="F213" s="278">
        <f>IF(F$119=0,0,F$119/NMM!F$11*1000)</f>
        <v>13.340241408481203</v>
      </c>
      <c r="G213" s="278">
        <f>IF(G$119=0,0,G$119/NMM!G$11*1000)</f>
        <v>13.276754157364998</v>
      </c>
      <c r="H213" s="278">
        <f>IF(H$119=0,0,H$119/NMM!H$11*1000)</f>
        <v>13.346367412750846</v>
      </c>
      <c r="I213" s="278">
        <f>IF(I$119=0,0,I$119/NMM!I$11*1000)</f>
        <v>13.226652060761317</v>
      </c>
      <c r="J213" s="278">
        <f>IF(J$119=0,0,J$119/NMM!J$11*1000)</f>
        <v>12.872299230072699</v>
      </c>
      <c r="K213" s="278">
        <f>IF(K$119=0,0,K$119/NMM!K$11*1000)</f>
        <v>12.961759317257671</v>
      </c>
      <c r="L213" s="278">
        <f>IF(L$119=0,0,L$119/NMM!L$11*1000)</f>
        <v>12.614689915361994</v>
      </c>
      <c r="M213" s="278">
        <f>IF(M$119=0,0,M$119/NMM!M$11*1000)</f>
        <v>12.151629511642394</v>
      </c>
      <c r="N213" s="278">
        <f>IF(N$119=0,0,N$119/NMM!N$11*1000)</f>
        <v>12.02998027458465</v>
      </c>
      <c r="O213" s="278">
        <f>IF(O$119=0,0,O$119/NMM!O$11*1000)</f>
        <v>11.744478559008197</v>
      </c>
      <c r="P213" s="278">
        <f>IF(P$119=0,0,P$119/NMM!P$11*1000)</f>
        <v>11.573941598501442</v>
      </c>
      <c r="Q213" s="278">
        <f>IF(Q$119=0,0,Q$119/NMM!Q$11*1000)</f>
        <v>11.293922886823079</v>
      </c>
      <c r="R213" s="278">
        <f>IF(R$119=0,0,R$119/NMM!R$11*1000)</f>
        <v>11.22394340931846</v>
      </c>
      <c r="S213" s="278">
        <f>IF(S$119=0,0,S$119/NMM!S$11*1000)</f>
        <v>11.214551042723965</v>
      </c>
      <c r="T213" s="278">
        <f>IF(T$119=0,0,T$119/NMM!T$11*1000)</f>
        <v>11.336299236101796</v>
      </c>
      <c r="U213" s="278">
        <f>IF(U$119=0,0,U$119/NMM!U$11*1000)</f>
        <v>11.119673194733904</v>
      </c>
      <c r="V213" s="278">
        <f>IF(V$119=0,0,V$119/NMM!V$11*1000)</f>
        <v>11.237661133140083</v>
      </c>
      <c r="W213" s="278">
        <f>IF(W$119=0,0,W$119/NMM!W$11*1000)</f>
        <v>11.23706058354724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12.293558190735498</v>
      </c>
      <c r="C214" s="279">
        <f>IF(C$127=0,0,C$127/NMM!C$11*1000)</f>
        <v>14.125481111599795</v>
      </c>
      <c r="D214" s="279">
        <f>IF(D$127=0,0,D$127/NMM!D$11*1000)</f>
        <v>13.776435769803202</v>
      </c>
      <c r="E214" s="279">
        <f>IF(E$127=0,0,E$127/NMM!E$11*1000)</f>
        <v>11.114505780885226</v>
      </c>
      <c r="F214" s="279">
        <f>IF(F$127=0,0,F$127/NMM!F$11*1000)</f>
        <v>11.172103396116171</v>
      </c>
      <c r="G214" s="279">
        <f>IF(G$127=0,0,G$127/NMM!G$11*1000)</f>
        <v>11.31826110651536</v>
      </c>
      <c r="H214" s="279">
        <f>IF(H$127=0,0,H$127/NMM!H$11*1000)</f>
        <v>11.415305462170044</v>
      </c>
      <c r="I214" s="279">
        <f>IF(I$127=0,0,I$127/NMM!I$11*1000)</f>
        <v>11.618596684264729</v>
      </c>
      <c r="J214" s="279">
        <f>IF(J$127=0,0,J$127/NMM!J$11*1000)</f>
        <v>10.798157267787948</v>
      </c>
      <c r="K214" s="279">
        <f>IF(K$127=0,0,K$127/NMM!K$11*1000)</f>
        <v>10.967072981428961</v>
      </c>
      <c r="L214" s="279">
        <f>IF(L$127=0,0,L$127/NMM!L$11*1000)</f>
        <v>10.855902224846083</v>
      </c>
      <c r="M214" s="279">
        <f>IF(M$127=0,0,M$127/NMM!M$11*1000)</f>
        <v>10.725461750308964</v>
      </c>
      <c r="N214" s="279">
        <f>IF(N$127=0,0,N$127/NMM!N$11*1000)</f>
        <v>10.56092237457514</v>
      </c>
      <c r="O214" s="279">
        <f>IF(O$127=0,0,O$127/NMM!O$11*1000)</f>
        <v>10.220233185015452</v>
      </c>
      <c r="P214" s="279">
        <f>IF(P$127=0,0,P$127/NMM!P$11*1000)</f>
        <v>10.011415943624851</v>
      </c>
      <c r="Q214" s="279">
        <f>IF(Q$127=0,0,Q$127/NMM!Q$11*1000)</f>
        <v>9.9277112441188216</v>
      </c>
      <c r="R214" s="279">
        <f>IF(R$127=0,0,R$127/NMM!R$11*1000)</f>
        <v>9.8022065583802842</v>
      </c>
      <c r="S214" s="279">
        <f>IF(S$127=0,0,S$127/NMM!S$11*1000)</f>
        <v>9.8971842499763287</v>
      </c>
      <c r="T214" s="279">
        <f>IF(T$127=0,0,T$127/NMM!T$11*1000)</f>
        <v>9.8652982178158624</v>
      </c>
      <c r="U214" s="279">
        <f>IF(U$127=0,0,U$127/NMM!U$11*1000)</f>
        <v>9.6404633292992212</v>
      </c>
      <c r="V214" s="279">
        <f>IF(V$127=0,0,V$127/NMM!V$11*1000)</f>
        <v>8.9197562184635633</v>
      </c>
      <c r="W214" s="279">
        <f>IF(W$127=0,0,W$127/NMM!W$11*1000)</f>
        <v>9.7563404330592149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DE: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1547.4155702507001</v>
      </c>
      <c r="C5" s="225">
        <v>1471.8900260148371</v>
      </c>
      <c r="D5" s="225">
        <v>1406.9319077366181</v>
      </c>
      <c r="E5" s="225">
        <v>1448.5947759838159</v>
      </c>
      <c r="F5" s="225">
        <v>1468.0836379564039</v>
      </c>
      <c r="G5" s="225">
        <v>1437.8828286545479</v>
      </c>
      <c r="H5" s="225">
        <v>1555.839277554953</v>
      </c>
      <c r="I5" s="225">
        <v>1561.5636100471129</v>
      </c>
      <c r="J5" s="225">
        <v>1515.880533560445</v>
      </c>
      <c r="K5" s="225">
        <v>1411.056625072272</v>
      </c>
      <c r="L5" s="225">
        <v>1363.774052764405</v>
      </c>
      <c r="M5" s="225">
        <v>1471.811104390247</v>
      </c>
      <c r="N5" s="225">
        <v>1442.6522422030789</v>
      </c>
      <c r="O5" s="225">
        <v>1382.1473499263909</v>
      </c>
      <c r="P5" s="225">
        <v>1469.064020980137</v>
      </c>
      <c r="Q5" s="225">
        <v>1429.517504332948</v>
      </c>
      <c r="R5" s="225">
        <v>1381.802636961399</v>
      </c>
      <c r="S5" s="225">
        <v>1439.655796516098</v>
      </c>
      <c r="T5" s="225">
        <v>1521.4506952869031</v>
      </c>
      <c r="U5" s="225">
        <v>1425.515115741234</v>
      </c>
      <c r="V5" s="225">
        <v>1493.037490264878</v>
      </c>
      <c r="W5" s="225">
        <v>1476.87485140388</v>
      </c>
      <c r="DA5" s="89" t="s">
        <v>1581</v>
      </c>
    </row>
    <row r="6" spans="1:105" ht="12" customHeight="1" x14ac:dyDescent="0.25">
      <c r="A6" s="55" t="s">
        <v>92</v>
      </c>
      <c r="B6" s="261">
        <v>5.9836159731034071</v>
      </c>
      <c r="C6" s="261">
        <v>5.6781424178072379</v>
      </c>
      <c r="D6" s="261">
        <v>5.4515519543260442</v>
      </c>
      <c r="E6" s="261">
        <v>5.6359216828638754</v>
      </c>
      <c r="F6" s="261">
        <v>5.7156957243481292</v>
      </c>
      <c r="G6" s="261">
        <v>5.6074834447134876</v>
      </c>
      <c r="H6" s="261">
        <v>6.0642044138177953</v>
      </c>
      <c r="I6" s="261">
        <v>6.0938811201030223</v>
      </c>
      <c r="J6" s="261">
        <v>5.9180403684832816</v>
      </c>
      <c r="K6" s="261">
        <v>5.5099738406375467</v>
      </c>
      <c r="L6" s="261">
        <v>5.314023170680831</v>
      </c>
      <c r="M6" s="261">
        <v>5.7334689906769611</v>
      </c>
      <c r="N6" s="261">
        <v>5.6196524791266436</v>
      </c>
      <c r="O6" s="261">
        <v>5.390787563247347</v>
      </c>
      <c r="P6" s="261">
        <v>5.7310107244111812</v>
      </c>
      <c r="Q6" s="261">
        <v>5.5757826985266217</v>
      </c>
      <c r="R6" s="261">
        <v>5.2986423347087728</v>
      </c>
      <c r="S6" s="261">
        <v>5.6022730795024547</v>
      </c>
      <c r="T6" s="261">
        <v>5.9155235872396776</v>
      </c>
      <c r="U6" s="261">
        <v>5.5433261130301368</v>
      </c>
      <c r="V6" s="261">
        <v>5.7967351354446626</v>
      </c>
      <c r="W6" s="261">
        <v>5.7656783074343698</v>
      </c>
      <c r="DA6" s="67" t="s">
        <v>1582</v>
      </c>
    </row>
    <row r="7" spans="1:105" ht="12" customHeight="1" x14ac:dyDescent="0.25">
      <c r="A7" s="202" t="s">
        <v>93</v>
      </c>
      <c r="B7" s="226">
        <v>0.61975746613487925</v>
      </c>
      <c r="C7" s="226">
        <v>0.58811781588784406</v>
      </c>
      <c r="D7" s="226">
        <v>0.56464854043155188</v>
      </c>
      <c r="E7" s="226">
        <v>0.58374477192505103</v>
      </c>
      <c r="F7" s="226">
        <v>0.59200742748915436</v>
      </c>
      <c r="G7" s="226">
        <v>0.58079926029852835</v>
      </c>
      <c r="H7" s="226">
        <v>0.62810447370378353</v>
      </c>
      <c r="I7" s="226">
        <v>0.63117826058670468</v>
      </c>
      <c r="J7" s="226">
        <v>0.61296542420867373</v>
      </c>
      <c r="K7" s="226">
        <v>0.57069963067363805</v>
      </c>
      <c r="L7" s="226">
        <v>0.55040389457598504</v>
      </c>
      <c r="M7" s="226">
        <v>0.59384830674250377</v>
      </c>
      <c r="N7" s="226">
        <v>0.58205967707111306</v>
      </c>
      <c r="O7" s="226">
        <v>0.55835482351932975</v>
      </c>
      <c r="P7" s="226">
        <v>0.5935936899892208</v>
      </c>
      <c r="Q7" s="226">
        <v>0.5775158319803223</v>
      </c>
      <c r="R7" s="226">
        <v>0.55948388157774798</v>
      </c>
      <c r="S7" s="226">
        <v>0.58149589036891469</v>
      </c>
      <c r="T7" s="226">
        <v>0.61270474672312591</v>
      </c>
      <c r="U7" s="226">
        <v>0.57716763019022843</v>
      </c>
      <c r="V7" s="226">
        <v>0.60656585181785927</v>
      </c>
      <c r="W7" s="226">
        <v>0.59718441063507244</v>
      </c>
      <c r="DA7" s="174" t="s">
        <v>1583</v>
      </c>
    </row>
    <row r="8" spans="1:105" ht="12" customHeight="1" x14ac:dyDescent="0.25">
      <c r="A8" s="202" t="s">
        <v>94</v>
      </c>
      <c r="B8" s="226">
        <v>17.054204272529219</v>
      </c>
      <c r="C8" s="226">
        <v>18.424612102976599</v>
      </c>
      <c r="D8" s="226">
        <v>17.210585757272352</v>
      </c>
      <c r="E8" s="226">
        <v>13.7067143567009</v>
      </c>
      <c r="F8" s="226">
        <v>13.76248330236097</v>
      </c>
      <c r="G8" s="226">
        <v>13.723960146187791</v>
      </c>
      <c r="H8" s="226">
        <v>14.97122781232915</v>
      </c>
      <c r="I8" s="226">
        <v>15.435437731416609</v>
      </c>
      <c r="J8" s="226">
        <v>14.15524609229626</v>
      </c>
      <c r="K8" s="226">
        <v>13.250755099304209</v>
      </c>
      <c r="L8" s="226">
        <v>13.109166851325069</v>
      </c>
      <c r="M8" s="226">
        <v>14.598702494584289</v>
      </c>
      <c r="N8" s="226">
        <v>14.15902971042858</v>
      </c>
      <c r="O8" s="226">
        <v>13.3070558018873</v>
      </c>
      <c r="P8" s="226">
        <v>14.055989520431609</v>
      </c>
      <c r="Q8" s="226">
        <v>13.9516469934293</v>
      </c>
      <c r="R8" s="226">
        <v>13.10716166075572</v>
      </c>
      <c r="S8" s="226">
        <v>14.01676195888075</v>
      </c>
      <c r="T8" s="226">
        <v>14.322712471553711</v>
      </c>
      <c r="U8" s="226">
        <v>13.415725022376099</v>
      </c>
      <c r="V8" s="226">
        <v>12.639060467313509</v>
      </c>
      <c r="W8" s="226">
        <v>13.990593038108001</v>
      </c>
      <c r="DA8" s="174" t="s">
        <v>1584</v>
      </c>
    </row>
    <row r="9" spans="1:105" ht="12" customHeight="1" x14ac:dyDescent="0.25">
      <c r="A9" s="202" t="s">
        <v>95</v>
      </c>
      <c r="B9" s="226">
        <v>1.180017238769165</v>
      </c>
      <c r="C9" s="226">
        <v>1.1197753945636071</v>
      </c>
      <c r="D9" s="226">
        <v>1.0750899310829301</v>
      </c>
      <c r="E9" s="226">
        <v>1.1114491257504651</v>
      </c>
      <c r="F9" s="226">
        <v>1.1271812089223869</v>
      </c>
      <c r="G9" s="226">
        <v>1.105840876255757</v>
      </c>
      <c r="H9" s="226">
        <v>1.195909928025287</v>
      </c>
      <c r="I9" s="226">
        <v>1.2017624134060121</v>
      </c>
      <c r="J9" s="226">
        <v>1.16708520164608</v>
      </c>
      <c r="K9" s="226">
        <v>1.086611197367209</v>
      </c>
      <c r="L9" s="226">
        <v>1.0479681478238121</v>
      </c>
      <c r="M9" s="226">
        <v>1.130686240119497</v>
      </c>
      <c r="N9" s="226">
        <v>1.1082407078043131</v>
      </c>
      <c r="O9" s="226">
        <v>1.0631067040010991</v>
      </c>
      <c r="P9" s="226">
        <v>1.1302014502225279</v>
      </c>
      <c r="Q9" s="226">
        <v>1.0995892339126501</v>
      </c>
      <c r="R9" s="226">
        <v>1.065256428764906</v>
      </c>
      <c r="S9" s="226">
        <v>1.1071672588118679</v>
      </c>
      <c r="T9" s="226">
        <v>1.16658887212443</v>
      </c>
      <c r="U9" s="226">
        <v>1.0989262582530841</v>
      </c>
      <c r="V9" s="226">
        <v>1.1549004258998381</v>
      </c>
      <c r="W9" s="226">
        <v>1.1370381766731741</v>
      </c>
      <c r="DA9" s="174" t="s">
        <v>1585</v>
      </c>
    </row>
    <row r="10" spans="1:105" ht="12" customHeight="1" x14ac:dyDescent="0.25">
      <c r="A10" s="56" t="s">
        <v>96</v>
      </c>
      <c r="B10" s="262">
        <v>8.1763903723316833</v>
      </c>
      <c r="C10" s="262">
        <v>8.3986339972662769</v>
      </c>
      <c r="D10" s="262">
        <v>7.9784575376081843</v>
      </c>
      <c r="E10" s="262">
        <v>7.1445484053135173</v>
      </c>
      <c r="F10" s="262">
        <v>7.1762747734804364</v>
      </c>
      <c r="G10" s="262">
        <v>7.0329677883832691</v>
      </c>
      <c r="H10" s="262">
        <v>7.6540189708238779</v>
      </c>
      <c r="I10" s="262">
        <v>7.7636212588638971</v>
      </c>
      <c r="J10" s="262">
        <v>7.3535224462175233</v>
      </c>
      <c r="K10" s="262">
        <v>6.8280690559199257</v>
      </c>
      <c r="L10" s="262">
        <v>6.6602165488277301</v>
      </c>
      <c r="M10" s="262">
        <v>7.3229538932508689</v>
      </c>
      <c r="N10" s="262">
        <v>7.1371737950260803</v>
      </c>
      <c r="O10" s="262">
        <v>6.7578932064318451</v>
      </c>
      <c r="P10" s="262">
        <v>7.1770042537563183</v>
      </c>
      <c r="Q10" s="262">
        <v>7.0448785166004608</v>
      </c>
      <c r="R10" s="262">
        <v>6.7905887734523382</v>
      </c>
      <c r="S10" s="262">
        <v>7.1073419684695764</v>
      </c>
      <c r="T10" s="262">
        <v>7.4650502000481094</v>
      </c>
      <c r="U10" s="262">
        <v>7.0741195770014311</v>
      </c>
      <c r="V10" s="262">
        <v>7.2127215673513501</v>
      </c>
      <c r="W10" s="262">
        <v>7.3491804911341054</v>
      </c>
      <c r="DA10" s="68" t="s">
        <v>1586</v>
      </c>
    </row>
    <row r="11" spans="1:105" ht="12" customHeight="1" x14ac:dyDescent="0.25">
      <c r="A11" s="37" t="s">
        <v>160</v>
      </c>
      <c r="B11" s="228">
        <v>0.31458266792551631</v>
      </c>
      <c r="C11" s="228">
        <v>0.23585912290025871</v>
      </c>
      <c r="D11" s="228">
        <v>0.2211690871372721</v>
      </c>
      <c r="E11" s="228">
        <v>0.2928405343465123</v>
      </c>
      <c r="F11" s="228">
        <v>0.27271985301423368</v>
      </c>
      <c r="G11" s="228">
        <v>0.3137360395713415</v>
      </c>
      <c r="H11" s="228">
        <v>0.29164905911262701</v>
      </c>
      <c r="I11" s="228">
        <v>0.39917083072099252</v>
      </c>
      <c r="J11" s="228">
        <v>0.48974982072732232</v>
      </c>
      <c r="K11" s="228">
        <v>0.5037343526689142</v>
      </c>
      <c r="L11" s="228">
        <v>0.45405259368668988</v>
      </c>
      <c r="M11" s="228">
        <v>0.31802478032896653</v>
      </c>
      <c r="N11" s="228">
        <v>0.22434975050068839</v>
      </c>
      <c r="O11" s="228">
        <v>0.1786698209068103</v>
      </c>
      <c r="P11" s="228">
        <v>0.1371952067191802</v>
      </c>
      <c r="Q11" s="228">
        <v>0.12646249272809901</v>
      </c>
      <c r="R11" s="228">
        <v>0.13268714313501409</v>
      </c>
      <c r="S11" s="228">
        <v>0.12968722565900359</v>
      </c>
      <c r="T11" s="228">
        <v>0.12846174288222029</v>
      </c>
      <c r="U11" s="228">
        <v>0.1198548436630322</v>
      </c>
      <c r="V11" s="228">
        <v>0.12832830401024431</v>
      </c>
      <c r="W11" s="228">
        <v>0.13666002193445551</v>
      </c>
      <c r="DA11" s="69" t="s">
        <v>1587</v>
      </c>
    </row>
    <row r="12" spans="1:105" ht="12" customHeight="1" x14ac:dyDescent="0.25">
      <c r="A12" s="37" t="s">
        <v>162</v>
      </c>
      <c r="B12" s="228">
        <v>4.2834270682748361</v>
      </c>
      <c r="C12" s="228">
        <v>3.6222784932683538</v>
      </c>
      <c r="D12" s="228">
        <v>3.4937675632447198</v>
      </c>
      <c r="E12" s="228">
        <v>4.3771449403199281</v>
      </c>
      <c r="F12" s="228">
        <v>4.4608795910721097</v>
      </c>
      <c r="G12" s="228">
        <v>4.298720122941778</v>
      </c>
      <c r="H12" s="228">
        <v>4.7215407310558817</v>
      </c>
      <c r="I12" s="228">
        <v>4.3577040235998634</v>
      </c>
      <c r="J12" s="228">
        <v>4.3247180019975104</v>
      </c>
      <c r="K12" s="228">
        <v>3.9344127700323779</v>
      </c>
      <c r="L12" s="228">
        <v>3.8230267935983622</v>
      </c>
      <c r="M12" s="228">
        <v>4.1433434006057714</v>
      </c>
      <c r="N12" s="228">
        <v>4.1698793938288121</v>
      </c>
      <c r="O12" s="228">
        <v>4.0259771936187754</v>
      </c>
      <c r="P12" s="228">
        <v>4.3629138073295763</v>
      </c>
      <c r="Q12" s="228">
        <v>4.1797689576780641</v>
      </c>
      <c r="R12" s="228">
        <v>4.065085130857887</v>
      </c>
      <c r="S12" s="228">
        <v>4.172256051377266</v>
      </c>
      <c r="T12" s="228">
        <v>4.3049628497162349</v>
      </c>
      <c r="U12" s="228">
        <v>4.0869684324840909</v>
      </c>
      <c r="V12" s="228">
        <v>4.5421970533370226</v>
      </c>
      <c r="W12" s="228">
        <v>4.2366837938368453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0.27927636344051021</v>
      </c>
      <c r="U14" s="228">
        <v>0.27645094538131437</v>
      </c>
      <c r="V14" s="228">
        <v>0.28358377737465151</v>
      </c>
      <c r="W14" s="228">
        <v>0.30635987569657042</v>
      </c>
      <c r="DA14" s="69" t="s">
        <v>1590</v>
      </c>
    </row>
    <row r="15" spans="1:105" ht="12" customHeight="1" x14ac:dyDescent="0.25">
      <c r="A15" s="37" t="s">
        <v>38</v>
      </c>
      <c r="B15" s="228">
        <v>3.5783806361313308</v>
      </c>
      <c r="C15" s="228">
        <v>4.5404963810976637</v>
      </c>
      <c r="D15" s="228">
        <v>4.2635208872261918</v>
      </c>
      <c r="E15" s="228">
        <v>2.4745629306470769</v>
      </c>
      <c r="F15" s="228">
        <v>2.4426753293940919</v>
      </c>
      <c r="G15" s="228">
        <v>2.4205116258701498</v>
      </c>
      <c r="H15" s="228">
        <v>2.640829180655369</v>
      </c>
      <c r="I15" s="228">
        <v>3.006746404543041</v>
      </c>
      <c r="J15" s="228">
        <v>2.539054623492691</v>
      </c>
      <c r="K15" s="228">
        <v>2.3899219332186341</v>
      </c>
      <c r="L15" s="228">
        <v>2.3831371615426771</v>
      </c>
      <c r="M15" s="228">
        <v>2.8615857123161321</v>
      </c>
      <c r="N15" s="228">
        <v>2.7429446506965798</v>
      </c>
      <c r="O15" s="228">
        <v>2.5532461919062599</v>
      </c>
      <c r="P15" s="228">
        <v>2.6768952397075609</v>
      </c>
      <c r="Q15" s="228">
        <v>2.738647066194297</v>
      </c>
      <c r="R15" s="228">
        <v>2.5928164994594369</v>
      </c>
      <c r="S15" s="228">
        <v>2.805398691433306</v>
      </c>
      <c r="T15" s="228">
        <v>2.7523492440091442</v>
      </c>
      <c r="U15" s="228">
        <v>2.590845355472994</v>
      </c>
      <c r="V15" s="228">
        <v>2.258612432629433</v>
      </c>
      <c r="W15" s="228">
        <v>2.6694767996662341</v>
      </c>
      <c r="DA15" s="69" t="s">
        <v>1591</v>
      </c>
    </row>
    <row r="16" spans="1:105" ht="12" customHeight="1" x14ac:dyDescent="0.25">
      <c r="A16" s="57" t="s">
        <v>1452</v>
      </c>
      <c r="B16" s="263">
        <v>66.460186661392498</v>
      </c>
      <c r="C16" s="263">
        <v>71.800662168682749</v>
      </c>
      <c r="D16" s="263">
        <v>67.069604872897983</v>
      </c>
      <c r="E16" s="263">
        <v>53.415027761106558</v>
      </c>
      <c r="F16" s="263">
        <v>53.632359187378263</v>
      </c>
      <c r="G16" s="263">
        <v>53.48223455481596</v>
      </c>
      <c r="H16" s="263">
        <v>58.342833183976197</v>
      </c>
      <c r="I16" s="263">
        <v>60.151857948756223</v>
      </c>
      <c r="J16" s="263">
        <v>55.16295468838296</v>
      </c>
      <c r="K16" s="263">
        <v>51.638155802009287</v>
      </c>
      <c r="L16" s="263">
        <v>51.086386793067007</v>
      </c>
      <c r="M16" s="263">
        <v>56.891103055863582</v>
      </c>
      <c r="N16" s="263">
        <v>55.177699437731057</v>
      </c>
      <c r="O16" s="263">
        <v>51.857559483532398</v>
      </c>
      <c r="P16" s="263">
        <v>54.776152103631453</v>
      </c>
      <c r="Q16" s="263">
        <v>54.369529565840857</v>
      </c>
      <c r="R16" s="263">
        <v>51.203485203716511</v>
      </c>
      <c r="S16" s="263">
        <v>54.873259239504513</v>
      </c>
      <c r="T16" s="263">
        <v>55.815570703009087</v>
      </c>
      <c r="U16" s="263">
        <v>52.404589499542723</v>
      </c>
      <c r="V16" s="263">
        <v>49.473033633231758</v>
      </c>
      <c r="W16" s="263">
        <v>54.747447560981279</v>
      </c>
      <c r="DA16" s="70" t="s">
        <v>1592</v>
      </c>
    </row>
    <row r="17" spans="1:105" ht="12" customHeight="1" x14ac:dyDescent="0.25">
      <c r="A17" s="57" t="s">
        <v>1454</v>
      </c>
      <c r="B17" s="263">
        <v>345.63746821165591</v>
      </c>
      <c r="C17" s="263">
        <v>323.98340642579302</v>
      </c>
      <c r="D17" s="263">
        <v>311.14120295328922</v>
      </c>
      <c r="E17" s="263">
        <v>328.28672741055527</v>
      </c>
      <c r="F17" s="263">
        <v>331.80620416776458</v>
      </c>
      <c r="G17" s="263">
        <v>325.92399809846728</v>
      </c>
      <c r="H17" s="263">
        <v>352.32941406831151</v>
      </c>
      <c r="I17" s="263">
        <v>349.90659407633672</v>
      </c>
      <c r="J17" s="263">
        <v>341.00480254236351</v>
      </c>
      <c r="K17" s="263">
        <v>316.53978060698108</v>
      </c>
      <c r="L17" s="263">
        <v>305.80030452473562</v>
      </c>
      <c r="M17" s="263">
        <v>327.68031801578428</v>
      </c>
      <c r="N17" s="263">
        <v>321.37563062580273</v>
      </c>
      <c r="O17" s="263">
        <v>308.1906040597047</v>
      </c>
      <c r="P17" s="263">
        <v>327.71495282807098</v>
      </c>
      <c r="Q17" s="263">
        <v>318.29762654700511</v>
      </c>
      <c r="R17" s="263">
        <v>309.16120785019899</v>
      </c>
      <c r="S17" s="263">
        <v>319.57073833140498</v>
      </c>
      <c r="T17" s="263">
        <v>333.92281602761381</v>
      </c>
      <c r="U17" s="263">
        <v>317.30482775859048</v>
      </c>
      <c r="V17" s="263">
        <v>334.65674826019278</v>
      </c>
      <c r="W17" s="263">
        <v>328.54546311129548</v>
      </c>
      <c r="DA17" s="70" t="s">
        <v>1593</v>
      </c>
    </row>
    <row r="18" spans="1:105" ht="12" customHeight="1" x14ac:dyDescent="0.25">
      <c r="A18" s="18" t="s">
        <v>30</v>
      </c>
      <c r="B18" s="232">
        <v>102.776341127207</v>
      </c>
      <c r="C18" s="232">
        <v>88.509257308904466</v>
      </c>
      <c r="D18" s="232">
        <v>78.059904246035302</v>
      </c>
      <c r="E18" s="232">
        <v>83.878356119384236</v>
      </c>
      <c r="F18" s="232">
        <v>80.291382174196443</v>
      </c>
      <c r="G18" s="232">
        <v>64.045980394960978</v>
      </c>
      <c r="H18" s="232">
        <v>71.274142799005475</v>
      </c>
      <c r="I18" s="232">
        <v>73.252128291055982</v>
      </c>
      <c r="J18" s="232">
        <v>76.133071969320525</v>
      </c>
      <c r="K18" s="232">
        <v>64.235015616861318</v>
      </c>
      <c r="L18" s="232">
        <v>63.936607557124923</v>
      </c>
      <c r="M18" s="232">
        <v>74.500554870339087</v>
      </c>
      <c r="N18" s="232">
        <v>72.64772810550248</v>
      </c>
      <c r="O18" s="232">
        <v>63.341554948363452</v>
      </c>
      <c r="P18" s="232">
        <v>69.779374105060256</v>
      </c>
      <c r="Q18" s="232">
        <v>66.204032773399689</v>
      </c>
      <c r="R18" s="232">
        <v>62.791489232691887</v>
      </c>
      <c r="S18" s="232">
        <v>66.917458059008197</v>
      </c>
      <c r="T18" s="232">
        <v>62.856320581082223</v>
      </c>
      <c r="U18" s="232">
        <v>58.431119604750847</v>
      </c>
      <c r="V18" s="232">
        <v>73.343463206373102</v>
      </c>
      <c r="W18" s="232">
        <v>61.932583131215942</v>
      </c>
      <c r="DA18" s="71" t="s">
        <v>1594</v>
      </c>
    </row>
    <row r="19" spans="1:105" ht="12" customHeight="1" x14ac:dyDescent="0.25">
      <c r="A19" s="18" t="s">
        <v>33</v>
      </c>
      <c r="B19" s="232">
        <v>7.578970294658756</v>
      </c>
      <c r="C19" s="232">
        <v>8.7745317086655401</v>
      </c>
      <c r="D19" s="232">
        <v>7.7294067836070344</v>
      </c>
      <c r="E19" s="232">
        <v>12.49343121388133</v>
      </c>
      <c r="F19" s="232">
        <v>4.9677098102450028</v>
      </c>
      <c r="G19" s="232">
        <v>3.4087780377948569</v>
      </c>
      <c r="H19" s="232">
        <v>3.4874580371057018</v>
      </c>
      <c r="I19" s="232">
        <v>2.5606080273256882</v>
      </c>
      <c r="J19" s="232">
        <v>2.1123290361768321</v>
      </c>
      <c r="K19" s="232">
        <v>2.2699831824052268</v>
      </c>
      <c r="L19" s="232">
        <v>1.630840047742111</v>
      </c>
      <c r="M19" s="232">
        <v>1.4374838402311101</v>
      </c>
      <c r="N19" s="232">
        <v>1.262894508479306</v>
      </c>
      <c r="O19" s="232">
        <v>0.83061886445339028</v>
      </c>
      <c r="P19" s="232">
        <v>0.6258762382621178</v>
      </c>
      <c r="Q19" s="232">
        <v>0.60318554865888296</v>
      </c>
      <c r="R19" s="232">
        <v>0.66937131677860151</v>
      </c>
      <c r="S19" s="232">
        <v>0.67568235607019278</v>
      </c>
      <c r="T19" s="232">
        <v>0.62441835986835992</v>
      </c>
      <c r="U19" s="232">
        <v>0.65065615760428641</v>
      </c>
      <c r="V19" s="232">
        <v>0.70099204143333127</v>
      </c>
      <c r="W19" s="232">
        <v>0.55131202561791259</v>
      </c>
      <c r="DA19" s="71" t="s">
        <v>1595</v>
      </c>
    </row>
    <row r="20" spans="1:105" ht="12" customHeight="1" x14ac:dyDescent="0.25">
      <c r="A20" s="18" t="s">
        <v>160</v>
      </c>
      <c r="B20" s="297">
        <v>13.464282215931989</v>
      </c>
      <c r="C20" s="297">
        <v>11.43505833667157</v>
      </c>
      <c r="D20" s="297">
        <v>10.103094957191241</v>
      </c>
      <c r="E20" s="297">
        <v>10.477373514225871</v>
      </c>
      <c r="F20" s="297">
        <v>9.7625993879288089</v>
      </c>
      <c r="G20" s="297">
        <v>11.61767806695128</v>
      </c>
      <c r="H20" s="297">
        <v>10.898898160808381</v>
      </c>
      <c r="I20" s="297">
        <v>14.40478198804005</v>
      </c>
      <c r="J20" s="297">
        <v>17.020626399661889</v>
      </c>
      <c r="K20" s="297">
        <v>17.55622640609776</v>
      </c>
      <c r="L20" s="297">
        <v>16.765323214865461</v>
      </c>
      <c r="M20" s="297">
        <v>11.47058161860858</v>
      </c>
      <c r="N20" s="297">
        <v>7.981701966094529</v>
      </c>
      <c r="O20" s="297">
        <v>6.2356251147995936</v>
      </c>
      <c r="P20" s="297">
        <v>4.7005438499612842</v>
      </c>
      <c r="Q20" s="297">
        <v>4.3901805333280253</v>
      </c>
      <c r="R20" s="297">
        <v>4.6608889278566989</v>
      </c>
      <c r="S20" s="297">
        <v>4.5309507550182166</v>
      </c>
      <c r="T20" s="297">
        <v>4.4158497696297898</v>
      </c>
      <c r="U20" s="297">
        <v>4.0683551442472714</v>
      </c>
      <c r="V20" s="297">
        <v>3.827763323234147</v>
      </c>
      <c r="W20" s="297">
        <v>4.7133593701071996</v>
      </c>
      <c r="DA20" s="122" t="s">
        <v>1596</v>
      </c>
    </row>
    <row r="21" spans="1:105" ht="12" customHeight="1" x14ac:dyDescent="0.25">
      <c r="A21" s="18" t="s">
        <v>70</v>
      </c>
      <c r="B21" s="297">
        <v>25.984257800668299</v>
      </c>
      <c r="C21" s="297">
        <v>28.148403415695778</v>
      </c>
      <c r="D21" s="297">
        <v>42.178263318628581</v>
      </c>
      <c r="E21" s="297">
        <v>17.14048504854221</v>
      </c>
      <c r="F21" s="297">
        <v>16.150793457038411</v>
      </c>
      <c r="G21" s="297">
        <v>13.97396117460578</v>
      </c>
      <c r="H21" s="297">
        <v>18.163664868533559</v>
      </c>
      <c r="I21" s="297">
        <v>15.349189054148191</v>
      </c>
      <c r="J21" s="297">
        <v>13.612227269469919</v>
      </c>
      <c r="K21" s="297">
        <v>11.574029249220271</v>
      </c>
      <c r="L21" s="297">
        <v>9.0582577388000125</v>
      </c>
      <c r="M21" s="297">
        <v>8.4453527387244147</v>
      </c>
      <c r="N21" s="297">
        <v>4.68551022640903</v>
      </c>
      <c r="O21" s="297">
        <v>3.2902553053141141</v>
      </c>
      <c r="P21" s="297">
        <v>3.2785132825349379</v>
      </c>
      <c r="Q21" s="297">
        <v>4.1023342994941263</v>
      </c>
      <c r="R21" s="297">
        <v>4.329588819928917</v>
      </c>
      <c r="S21" s="297">
        <v>3.4775316429919689</v>
      </c>
      <c r="T21" s="297">
        <v>3.1742101172395909</v>
      </c>
      <c r="U21" s="297">
        <v>2.6246808982858609</v>
      </c>
      <c r="V21" s="297">
        <v>13.141065118677581</v>
      </c>
      <c r="W21" s="297">
        <v>1.748474129745726</v>
      </c>
      <c r="DA21" s="122" t="s">
        <v>1597</v>
      </c>
    </row>
    <row r="22" spans="1:105" ht="12" customHeight="1" x14ac:dyDescent="0.25">
      <c r="A22" s="18" t="s">
        <v>34</v>
      </c>
      <c r="B22" s="297">
        <v>16.890896792499351</v>
      </c>
      <c r="C22" s="297">
        <v>15.70393328338303</v>
      </c>
      <c r="D22" s="297">
        <v>17.295353980594282</v>
      </c>
      <c r="E22" s="297">
        <v>18.586277867191271</v>
      </c>
      <c r="F22" s="297">
        <v>23.064847368974959</v>
      </c>
      <c r="G22" s="297">
        <v>24.055395376233761</v>
      </c>
      <c r="H22" s="297">
        <v>20.024391891510898</v>
      </c>
      <c r="I22" s="297">
        <v>21.16370388836441</v>
      </c>
      <c r="J22" s="297">
        <v>18.69286703524569</v>
      </c>
      <c r="K22" s="297">
        <v>16.112909460533981</v>
      </c>
      <c r="L22" s="297">
        <v>13.465512467725331</v>
      </c>
      <c r="M22" s="297">
        <v>13.5606345214327</v>
      </c>
      <c r="N22" s="297">
        <v>15.609914186035679</v>
      </c>
      <c r="O22" s="297">
        <v>16.874298500174561</v>
      </c>
      <c r="P22" s="297">
        <v>18.300359823245358</v>
      </c>
      <c r="Q22" s="297">
        <v>18.881615000385121</v>
      </c>
      <c r="R22" s="297">
        <v>19.53494627084088</v>
      </c>
      <c r="S22" s="297">
        <v>13.188962767828221</v>
      </c>
      <c r="T22" s="297">
        <v>20.543918618547121</v>
      </c>
      <c r="U22" s="297">
        <v>19.29252822153466</v>
      </c>
      <c r="V22" s="297">
        <v>17.307770882802121</v>
      </c>
      <c r="W22" s="297">
        <v>19.47963690038014</v>
      </c>
      <c r="DA22" s="122" t="s">
        <v>1598</v>
      </c>
    </row>
    <row r="23" spans="1:105" ht="12" customHeight="1" x14ac:dyDescent="0.25">
      <c r="A23" s="18" t="s">
        <v>162</v>
      </c>
      <c r="B23" s="297">
        <v>178.94271998069041</v>
      </c>
      <c r="C23" s="297">
        <v>171.4122223724726</v>
      </c>
      <c r="D23" s="297">
        <v>155.77517966723281</v>
      </c>
      <c r="E23" s="297">
        <v>152.8573782807353</v>
      </c>
      <c r="F23" s="297">
        <v>155.86315314432679</v>
      </c>
      <c r="G23" s="297">
        <v>155.370420496701</v>
      </c>
      <c r="H23" s="297">
        <v>172.21857775650531</v>
      </c>
      <c r="I23" s="297">
        <v>153.48992163614591</v>
      </c>
      <c r="J23" s="297">
        <v>146.70107302310751</v>
      </c>
      <c r="K23" s="297">
        <v>133.83933429578761</v>
      </c>
      <c r="L23" s="297">
        <v>137.78037244156599</v>
      </c>
      <c r="M23" s="297">
        <v>145.8645143047228</v>
      </c>
      <c r="N23" s="297">
        <v>144.79969709905669</v>
      </c>
      <c r="O23" s="297">
        <v>137.143222111488</v>
      </c>
      <c r="P23" s="297">
        <v>145.90159721722151</v>
      </c>
      <c r="Q23" s="297">
        <v>141.6273603476449</v>
      </c>
      <c r="R23" s="297">
        <v>139.374652636598</v>
      </c>
      <c r="S23" s="297">
        <v>142.2778646462649</v>
      </c>
      <c r="T23" s="297">
        <v>144.43888624812101</v>
      </c>
      <c r="U23" s="297">
        <v>135.40627590017289</v>
      </c>
      <c r="V23" s="297">
        <v>132.23999870316479</v>
      </c>
      <c r="W23" s="297">
        <v>142.62293261283361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32.853425366595097</v>
      </c>
      <c r="F24" s="297">
        <v>41.70571882505422</v>
      </c>
      <c r="G24" s="297">
        <v>53.451784551219617</v>
      </c>
      <c r="H24" s="297">
        <v>56.262280554842093</v>
      </c>
      <c r="I24" s="297">
        <v>69.686261191256477</v>
      </c>
      <c r="J24" s="297">
        <v>66.732607809381207</v>
      </c>
      <c r="K24" s="297">
        <v>70.952282396074935</v>
      </c>
      <c r="L24" s="297">
        <v>63.163391056911763</v>
      </c>
      <c r="M24" s="297">
        <v>72.401196121725675</v>
      </c>
      <c r="N24" s="297">
        <v>74.388184534224976</v>
      </c>
      <c r="O24" s="297">
        <v>80.47502921511159</v>
      </c>
      <c r="P24" s="297">
        <v>85.128688311785481</v>
      </c>
      <c r="Q24" s="297">
        <v>82.488918044094319</v>
      </c>
      <c r="R24" s="297">
        <v>77.800270645504042</v>
      </c>
      <c r="S24" s="297">
        <v>88.502288104223325</v>
      </c>
      <c r="T24" s="297">
        <v>97.869212333125702</v>
      </c>
      <c r="U24" s="297">
        <v>96.831211831994594</v>
      </c>
      <c r="V24" s="297">
        <v>94.095694984507702</v>
      </c>
      <c r="W24" s="297">
        <v>97.497164941394914</v>
      </c>
      <c r="DA24" s="122" t="s">
        <v>1600</v>
      </c>
    </row>
    <row r="25" spans="1:105" ht="12" customHeight="1" x14ac:dyDescent="0.25">
      <c r="A25" s="57" t="s">
        <v>1463</v>
      </c>
      <c r="B25" s="263">
        <v>945.41624240557917</v>
      </c>
      <c r="C25" s="263">
        <v>881.84098665789713</v>
      </c>
      <c r="D25" s="263">
        <v>845.61482491902086</v>
      </c>
      <c r="E25" s="263">
        <v>909.18426563222386</v>
      </c>
      <c r="F25" s="263">
        <v>920.37513061115976</v>
      </c>
      <c r="G25" s="263">
        <v>902.61283413856358</v>
      </c>
      <c r="H25" s="263">
        <v>976.31375794049723</v>
      </c>
      <c r="I25" s="263">
        <v>980.61831651617831</v>
      </c>
      <c r="J25" s="263">
        <v>958.36194181646306</v>
      </c>
      <c r="K25" s="263">
        <v>891.63297576874288</v>
      </c>
      <c r="L25" s="263">
        <v>858.39518351772324</v>
      </c>
      <c r="M25" s="263">
        <v>924.93796910537412</v>
      </c>
      <c r="N25" s="263">
        <v>907.46366490668095</v>
      </c>
      <c r="O25" s="263">
        <v>871.53585117181433</v>
      </c>
      <c r="P25" s="263">
        <v>927.48001447188835</v>
      </c>
      <c r="Q25" s="263">
        <v>899.84706849643067</v>
      </c>
      <c r="R25" s="263">
        <v>871.38312389930616</v>
      </c>
      <c r="S25" s="263">
        <v>907.40208710521574</v>
      </c>
      <c r="T25" s="263">
        <v>946.96979398123722</v>
      </c>
      <c r="U25" s="263">
        <v>901.43854447722424</v>
      </c>
      <c r="V25" s="263">
        <v>955.34097350756656</v>
      </c>
      <c r="W25" s="263">
        <v>932.3419294130972</v>
      </c>
      <c r="DA25" s="70" t="s">
        <v>1601</v>
      </c>
    </row>
    <row r="26" spans="1:105" ht="12" customHeight="1" x14ac:dyDescent="0.25">
      <c r="A26" s="18" t="s">
        <v>30</v>
      </c>
      <c r="B26" s="232">
        <v>325.30758613348348</v>
      </c>
      <c r="C26" s="232">
        <v>280.14942475905161</v>
      </c>
      <c r="D26" s="232">
        <v>247.07514147306429</v>
      </c>
      <c r="E26" s="232">
        <v>265.49170031524261</v>
      </c>
      <c r="F26" s="232">
        <v>254.13821348320499</v>
      </c>
      <c r="G26" s="232">
        <v>202.71828180816411</v>
      </c>
      <c r="H26" s="232">
        <v>225.5968552040606</v>
      </c>
      <c r="I26" s="232">
        <v>231.85757317445041</v>
      </c>
      <c r="J26" s="232">
        <v>240.9763336156573</v>
      </c>
      <c r="K26" s="232">
        <v>203.31661592918999</v>
      </c>
      <c r="L26" s="232">
        <v>202.37209499634741</v>
      </c>
      <c r="M26" s="232">
        <v>235.80909190451311</v>
      </c>
      <c r="N26" s="232">
        <v>229.94452622935941</v>
      </c>
      <c r="O26" s="232">
        <v>200.48863499324179</v>
      </c>
      <c r="P26" s="232">
        <v>220.86561462551771</v>
      </c>
      <c r="Q26" s="232">
        <v>209.5489473317655</v>
      </c>
      <c r="R26" s="232">
        <v>198.46031341987299</v>
      </c>
      <c r="S26" s="232">
        <v>211.8070804293493</v>
      </c>
      <c r="T26" s="232">
        <v>198.95277159318269</v>
      </c>
      <c r="U26" s="232">
        <v>184.94612928642701</v>
      </c>
      <c r="V26" s="232">
        <v>232.14666636949559</v>
      </c>
      <c r="W26" s="232">
        <v>196.0289586150075</v>
      </c>
      <c r="DA26" s="71" t="s">
        <v>1602</v>
      </c>
    </row>
    <row r="27" spans="1:105" ht="12" customHeight="1" x14ac:dyDescent="0.25">
      <c r="A27" s="18" t="s">
        <v>33</v>
      </c>
      <c r="B27" s="297">
        <v>19.862026220094169</v>
      </c>
      <c r="C27" s="297">
        <v>22.995205429078631</v>
      </c>
      <c r="D27" s="297">
        <v>20.25627152938841</v>
      </c>
      <c r="E27" s="297">
        <v>32.741236434708391</v>
      </c>
      <c r="F27" s="297">
        <v>13.018758310009691</v>
      </c>
      <c r="G27" s="297">
        <v>8.9333030916980292</v>
      </c>
      <c r="H27" s="297">
        <v>9.1394978844669499</v>
      </c>
      <c r="I27" s="297">
        <v>6.7105242270139227</v>
      </c>
      <c r="J27" s="297">
        <v>5.5357301943218022</v>
      </c>
      <c r="K27" s="297">
        <v>5.9488906454587767</v>
      </c>
      <c r="L27" s="297">
        <v>4.2739035158722567</v>
      </c>
      <c r="M27" s="297">
        <v>3.767179526452741</v>
      </c>
      <c r="N27" s="297">
        <v>3.3096374395749359</v>
      </c>
      <c r="O27" s="297">
        <v>2.17678299601</v>
      </c>
      <c r="P27" s="297">
        <v>1.6402188914313189</v>
      </c>
      <c r="Q27" s="297">
        <v>1.580753943776215</v>
      </c>
      <c r="R27" s="297">
        <v>1.754205403629195</v>
      </c>
      <c r="S27" s="297">
        <v>1.7707445933887811</v>
      </c>
      <c r="T27" s="297">
        <v>1.636398264386121</v>
      </c>
      <c r="U27" s="297">
        <v>1.705159033504819</v>
      </c>
      <c r="V27" s="297">
        <v>1.8370730806054769</v>
      </c>
      <c r="W27" s="297">
        <v>1.4448102423614579</v>
      </c>
      <c r="DA27" s="122" t="s">
        <v>1603</v>
      </c>
    </row>
    <row r="28" spans="1:105" ht="12" customHeight="1" x14ac:dyDescent="0.25">
      <c r="A28" s="18" t="s">
        <v>160</v>
      </c>
      <c r="B28" s="297">
        <v>37.156555417817707</v>
      </c>
      <c r="C28" s="297">
        <v>31.55663049677878</v>
      </c>
      <c r="D28" s="297">
        <v>27.880892694313339</v>
      </c>
      <c r="E28" s="297">
        <v>28.91376631677069</v>
      </c>
      <c r="F28" s="297">
        <v>26.941247915191681</v>
      </c>
      <c r="G28" s="297">
        <v>32.060594987399448</v>
      </c>
      <c r="H28" s="297">
        <v>30.077022080392911</v>
      </c>
      <c r="I28" s="297">
        <v>39.751995066388631</v>
      </c>
      <c r="J28" s="297">
        <v>46.970780760720437</v>
      </c>
      <c r="K28" s="297">
        <v>48.448843311828377</v>
      </c>
      <c r="L28" s="297">
        <v>46.26623618997391</v>
      </c>
      <c r="M28" s="297">
        <v>31.654661923389401</v>
      </c>
      <c r="N28" s="297">
        <v>22.026614317454531</v>
      </c>
      <c r="O28" s="297">
        <v>17.208072916700171</v>
      </c>
      <c r="P28" s="297">
        <v>12.97180311983524</v>
      </c>
      <c r="Q28" s="297">
        <v>12.11531247375417</v>
      </c>
      <c r="R28" s="297">
        <v>12.862369858771769</v>
      </c>
      <c r="S28" s="297">
        <v>12.5037874373301</v>
      </c>
      <c r="T28" s="297">
        <v>12.186150293838709</v>
      </c>
      <c r="U28" s="297">
        <v>11.227190647988349</v>
      </c>
      <c r="V28" s="297">
        <v>10.56324412732126</v>
      </c>
      <c r="W28" s="297">
        <v>13.007169326282281</v>
      </c>
      <c r="DA28" s="122" t="s">
        <v>1604</v>
      </c>
    </row>
    <row r="29" spans="1:105" ht="12" customHeight="1" x14ac:dyDescent="0.25">
      <c r="A29" s="18" t="s">
        <v>70</v>
      </c>
      <c r="B29" s="297">
        <v>71.340349453035088</v>
      </c>
      <c r="C29" s="297">
        <v>77.282058684358375</v>
      </c>
      <c r="D29" s="297">
        <v>115.8013466290234</v>
      </c>
      <c r="E29" s="297">
        <v>47.059577477178287</v>
      </c>
      <c r="F29" s="297">
        <v>44.342357515375269</v>
      </c>
      <c r="G29" s="297">
        <v>38.36581676055728</v>
      </c>
      <c r="H29" s="297">
        <v>49.868740104467143</v>
      </c>
      <c r="I29" s="297">
        <v>42.141535053407232</v>
      </c>
      <c r="J29" s="297">
        <v>37.372668393597223</v>
      </c>
      <c r="K29" s="297">
        <v>31.77675104492641</v>
      </c>
      <c r="L29" s="297">
        <v>24.86964520899388</v>
      </c>
      <c r="M29" s="297">
        <v>23.186901094371489</v>
      </c>
      <c r="N29" s="297">
        <v>12.86417104856436</v>
      </c>
      <c r="O29" s="297">
        <v>9.0334680740726991</v>
      </c>
      <c r="P29" s="297">
        <v>9.0012300931082994</v>
      </c>
      <c r="Q29" s="297">
        <v>11.26304875606475</v>
      </c>
      <c r="R29" s="297">
        <v>11.886981024092931</v>
      </c>
      <c r="S29" s="297">
        <v>9.547639364887063</v>
      </c>
      <c r="T29" s="297">
        <v>8.714863466117853</v>
      </c>
      <c r="U29" s="297">
        <v>7.2061189479733168</v>
      </c>
      <c r="V29" s="297">
        <v>36.079082379156397</v>
      </c>
      <c r="W29" s="297">
        <v>4.8004740555815824</v>
      </c>
      <c r="DA29" s="122" t="s">
        <v>1605</v>
      </c>
    </row>
    <row r="30" spans="1:105" ht="12" customHeight="1" x14ac:dyDescent="0.25">
      <c r="A30" s="18" t="s">
        <v>34</v>
      </c>
      <c r="B30" s="297">
        <v>42.485002389552747</v>
      </c>
      <c r="C30" s="297">
        <v>39.499480179535333</v>
      </c>
      <c r="D30" s="297">
        <v>43.50231750394714</v>
      </c>
      <c r="E30" s="297">
        <v>46.749327125790202</v>
      </c>
      <c r="F30" s="297">
        <v>58.014095262290283</v>
      </c>
      <c r="G30" s="297">
        <v>60.505581355204249</v>
      </c>
      <c r="H30" s="297">
        <v>50.366558259829233</v>
      </c>
      <c r="I30" s="297">
        <v>53.232224512094909</v>
      </c>
      <c r="J30" s="297">
        <v>47.017426630222893</v>
      </c>
      <c r="K30" s="297">
        <v>40.528161727766943</v>
      </c>
      <c r="L30" s="297">
        <v>33.869269133294601</v>
      </c>
      <c r="M30" s="297">
        <v>34.10852586008081</v>
      </c>
      <c r="N30" s="297">
        <v>39.26299767511086</v>
      </c>
      <c r="O30" s="297">
        <v>42.443253363568878</v>
      </c>
      <c r="P30" s="297">
        <v>46.030168816466301</v>
      </c>
      <c r="Q30" s="297">
        <v>47.492176896504347</v>
      </c>
      <c r="R30" s="297">
        <v>49.135475113731538</v>
      </c>
      <c r="S30" s="297">
        <v>33.173674647975353</v>
      </c>
      <c r="T30" s="297">
        <v>51.673303219005817</v>
      </c>
      <c r="U30" s="297">
        <v>48.52573061463427</v>
      </c>
      <c r="V30" s="297">
        <v>43.533549245307668</v>
      </c>
      <c r="W30" s="297">
        <v>48.996357649155442</v>
      </c>
      <c r="DA30" s="122" t="s">
        <v>1606</v>
      </c>
    </row>
    <row r="31" spans="1:105" ht="12" customHeight="1" x14ac:dyDescent="0.25">
      <c r="A31" s="18" t="s">
        <v>162</v>
      </c>
      <c r="B31" s="297">
        <v>449.26472279159589</v>
      </c>
      <c r="C31" s="297">
        <v>430.35818710909439</v>
      </c>
      <c r="D31" s="297">
        <v>391.0988550892842</v>
      </c>
      <c r="E31" s="297">
        <v>383.77324144483299</v>
      </c>
      <c r="F31" s="297">
        <v>391.31972677271392</v>
      </c>
      <c r="G31" s="297">
        <v>390.08264154024488</v>
      </c>
      <c r="H31" s="297">
        <v>432.38267309051957</v>
      </c>
      <c r="I31" s="297">
        <v>385.36134413631368</v>
      </c>
      <c r="J31" s="297">
        <v>368.31683855072782</v>
      </c>
      <c r="K31" s="297">
        <v>336.02535731823713</v>
      </c>
      <c r="L31" s="297">
        <v>345.91997281455531</v>
      </c>
      <c r="M31" s="297">
        <v>366.21652219947038</v>
      </c>
      <c r="N31" s="297">
        <v>363.54312589265788</v>
      </c>
      <c r="O31" s="297">
        <v>344.32030356592668</v>
      </c>
      <c r="P31" s="297">
        <v>366.30962486609911</v>
      </c>
      <c r="Q31" s="297">
        <v>355.57845992927918</v>
      </c>
      <c r="R31" s="297">
        <v>349.9226718343894</v>
      </c>
      <c r="S31" s="297">
        <v>357.21165648192908</v>
      </c>
      <c r="T31" s="297">
        <v>362.63725172832591</v>
      </c>
      <c r="U31" s="297">
        <v>339.95941837196841</v>
      </c>
      <c r="V31" s="297">
        <v>332.00996590277208</v>
      </c>
      <c r="W31" s="297">
        <v>358.0780055815822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104.4554165177007</v>
      </c>
      <c r="F32" s="297">
        <v>132.60073135237411</v>
      </c>
      <c r="G32" s="297">
        <v>169.94661459529561</v>
      </c>
      <c r="H32" s="297">
        <v>178.8824113167606</v>
      </c>
      <c r="I32" s="297">
        <v>221.56312034650949</v>
      </c>
      <c r="J32" s="297">
        <v>212.1721636712156</v>
      </c>
      <c r="K32" s="297">
        <v>225.5883557913352</v>
      </c>
      <c r="L32" s="297">
        <v>200.82406165868591</v>
      </c>
      <c r="M32" s="297">
        <v>230.19508659709609</v>
      </c>
      <c r="N32" s="297">
        <v>236.512592303959</v>
      </c>
      <c r="O32" s="297">
        <v>255.86533526229411</v>
      </c>
      <c r="P32" s="297">
        <v>270.66135405943038</v>
      </c>
      <c r="Q32" s="297">
        <v>262.2683691652864</v>
      </c>
      <c r="R32" s="297">
        <v>247.3611072448183</v>
      </c>
      <c r="S32" s="297">
        <v>281.38750415035622</v>
      </c>
      <c r="T32" s="297">
        <v>311.1690554163801</v>
      </c>
      <c r="U32" s="297">
        <v>307.86879757472792</v>
      </c>
      <c r="V32" s="297">
        <v>299.17139240290788</v>
      </c>
      <c r="W32" s="297">
        <v>309.98615394312679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156.88768764920417</v>
      </c>
      <c r="C33" s="263">
        <f t="shared" si="0"/>
        <v>160.05568903396249</v>
      </c>
      <c r="D33" s="263">
        <f t="shared" si="0"/>
        <v>150.82594127068853</v>
      </c>
      <c r="E33" s="263">
        <f t="shared" si="0"/>
        <v>129.52637683737666</v>
      </c>
      <c r="F33" s="263">
        <f t="shared" si="0"/>
        <v>133.8963015535</v>
      </c>
      <c r="G33" s="263">
        <f t="shared" si="0"/>
        <v>127.81271034686208</v>
      </c>
      <c r="H33" s="263">
        <f t="shared" si="0"/>
        <v>138.33980676346803</v>
      </c>
      <c r="I33" s="263">
        <f t="shared" si="0"/>
        <v>139.76096072146547</v>
      </c>
      <c r="J33" s="263">
        <f t="shared" si="0"/>
        <v>132.14397498038321</v>
      </c>
      <c r="K33" s="263">
        <f t="shared" si="0"/>
        <v>123.99960407063625</v>
      </c>
      <c r="L33" s="263">
        <f t="shared" si="0"/>
        <v>121.81039931564561</v>
      </c>
      <c r="M33" s="263">
        <f t="shared" si="0"/>
        <v>132.92205428785098</v>
      </c>
      <c r="N33" s="263">
        <f t="shared" si="0"/>
        <v>130.02909086340759</v>
      </c>
      <c r="O33" s="263">
        <f t="shared" si="0"/>
        <v>123.48613711225266</v>
      </c>
      <c r="P33" s="263">
        <f t="shared" si="0"/>
        <v>130.40510193773568</v>
      </c>
      <c r="Q33" s="263">
        <f t="shared" si="0"/>
        <v>128.75386644922202</v>
      </c>
      <c r="R33" s="263">
        <f t="shared" si="0"/>
        <v>123.23368692891759</v>
      </c>
      <c r="S33" s="263">
        <f t="shared" si="0"/>
        <v>129.39467168393881</v>
      </c>
      <c r="T33" s="263">
        <f t="shared" si="0"/>
        <v>155.2599346973534</v>
      </c>
      <c r="U33" s="263">
        <f t="shared" si="0"/>
        <v>126.65788940502645</v>
      </c>
      <c r="V33" s="263">
        <f t="shared" si="0"/>
        <v>126.15675141606035</v>
      </c>
      <c r="W33" s="263">
        <f t="shared" si="0"/>
        <v>132.40033689452179</v>
      </c>
      <c r="DA33" s="70"/>
    </row>
    <row r="34" spans="1:105" ht="12" customHeight="1" x14ac:dyDescent="0.25">
      <c r="A34" s="60" t="s">
        <v>1473</v>
      </c>
      <c r="B34" s="264">
        <v>85.176206034342314</v>
      </c>
      <c r="C34" s="264">
        <v>92.020626204991032</v>
      </c>
      <c r="D34" s="264">
        <v>85.957244032455961</v>
      </c>
      <c r="E34" s="264">
        <v>68.457367312106797</v>
      </c>
      <c r="F34" s="264">
        <v>68.735901984845071</v>
      </c>
      <c r="G34" s="264">
        <v>68.543500379067098</v>
      </c>
      <c r="H34" s="264">
        <v>74.772904343833503</v>
      </c>
      <c r="I34" s="264">
        <v>77.091373096730379</v>
      </c>
      <c r="J34" s="264">
        <v>70.697532312683862</v>
      </c>
      <c r="K34" s="264">
        <v>66.180105996910498</v>
      </c>
      <c r="L34" s="264">
        <v>65.472951937466149</v>
      </c>
      <c r="M34" s="264">
        <v>72.912348863777737</v>
      </c>
      <c r="N34" s="264">
        <v>70.716429367770331</v>
      </c>
      <c r="O34" s="264">
        <v>66.461296497883964</v>
      </c>
      <c r="P34" s="264">
        <v>70.201801284703635</v>
      </c>
      <c r="Q34" s="264">
        <v>69.680668757142129</v>
      </c>
      <c r="R34" s="264">
        <v>65.623026724384687</v>
      </c>
      <c r="S34" s="264">
        <v>70.326255003960668</v>
      </c>
      <c r="T34" s="264">
        <v>71.533933155286334</v>
      </c>
      <c r="U34" s="264">
        <v>67.162377004745224</v>
      </c>
      <c r="V34" s="264">
        <v>63.405258359528702</v>
      </c>
      <c r="W34" s="264">
        <v>70.165013184011883</v>
      </c>
      <c r="DA34" s="72" t="s">
        <v>1609</v>
      </c>
    </row>
    <row r="35" spans="1:105" ht="12" customHeight="1" x14ac:dyDescent="0.25">
      <c r="A35" s="60" t="s">
        <v>1475</v>
      </c>
      <c r="B35" s="264">
        <v>71.711481614861853</v>
      </c>
      <c r="C35" s="264">
        <v>68.035062828971448</v>
      </c>
      <c r="D35" s="264">
        <v>64.868697238232585</v>
      </c>
      <c r="E35" s="264">
        <v>61.069009525269863</v>
      </c>
      <c r="F35" s="264">
        <v>65.160399568654924</v>
      </c>
      <c r="G35" s="264">
        <v>59.269209967794978</v>
      </c>
      <c r="H35" s="264">
        <v>63.56690241963453</v>
      </c>
      <c r="I35" s="264">
        <v>62.669587624735087</v>
      </c>
      <c r="J35" s="264">
        <v>61.446442667699351</v>
      </c>
      <c r="K35" s="264">
        <v>57.819498073725747</v>
      </c>
      <c r="L35" s="264">
        <v>56.337447378179462</v>
      </c>
      <c r="M35" s="264">
        <v>60.009705424073232</v>
      </c>
      <c r="N35" s="264">
        <v>59.312661495637251</v>
      </c>
      <c r="O35" s="264">
        <v>57.024840614368692</v>
      </c>
      <c r="P35" s="264">
        <v>60.203300653032052</v>
      </c>
      <c r="Q35" s="264">
        <v>59.073197692079873</v>
      </c>
      <c r="R35" s="264">
        <v>57.610660204532913</v>
      </c>
      <c r="S35" s="264">
        <v>59.068416679978142</v>
      </c>
      <c r="T35" s="264">
        <v>83.726001542067067</v>
      </c>
      <c r="U35" s="264">
        <v>59.495512400281228</v>
      </c>
      <c r="V35" s="264">
        <v>62.751493056531643</v>
      </c>
      <c r="W35" s="264">
        <v>62.23532371050991</v>
      </c>
      <c r="DA35" s="72" t="s">
        <v>1610</v>
      </c>
    </row>
    <row r="36" spans="1:105" ht="12" customHeight="1" x14ac:dyDescent="0.25">
      <c r="A36" s="64" t="s">
        <v>30</v>
      </c>
      <c r="B36" s="231">
        <v>14.5673212746708</v>
      </c>
      <c r="C36" s="231">
        <v>12.41112398977295</v>
      </c>
      <c r="D36" s="231">
        <v>11.026635709308859</v>
      </c>
      <c r="E36" s="231">
        <v>13.29667444312283</v>
      </c>
      <c r="F36" s="231">
        <v>12.192289510036611</v>
      </c>
      <c r="G36" s="231">
        <v>10.35496331927818</v>
      </c>
      <c r="H36" s="231">
        <v>11.605565157043751</v>
      </c>
      <c r="I36" s="231">
        <v>12.01824113006926</v>
      </c>
      <c r="J36" s="231">
        <v>12.436958126044461</v>
      </c>
      <c r="K36" s="231">
        <v>10.398489433355421</v>
      </c>
      <c r="L36" s="231">
        <v>10.259432897138771</v>
      </c>
      <c r="M36" s="231">
        <v>12.027929324073719</v>
      </c>
      <c r="N36" s="231">
        <v>11.65688643384275</v>
      </c>
      <c r="O36" s="231">
        <v>10.159507667414131</v>
      </c>
      <c r="P36" s="231">
        <v>11.252738652122749</v>
      </c>
      <c r="Q36" s="231">
        <v>10.58932791753341</v>
      </c>
      <c r="R36" s="231">
        <v>9.9823799002557401</v>
      </c>
      <c r="S36" s="231">
        <v>10.747898276691901</v>
      </c>
      <c r="T36" s="231">
        <v>7.8459742925573526</v>
      </c>
      <c r="U36" s="231">
        <v>9.2819597898616024</v>
      </c>
      <c r="V36" s="231">
        <v>11.63892128122437</v>
      </c>
      <c r="W36" s="231">
        <v>9.7580567110642331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1.0849361935183659</v>
      </c>
      <c r="C38" s="231">
        <v>1.2426642726281061</v>
      </c>
      <c r="D38" s="231">
        <v>1.102728561844567</v>
      </c>
      <c r="E38" s="231">
        <v>2.0002408939221121</v>
      </c>
      <c r="F38" s="231">
        <v>0.76186846492869376</v>
      </c>
      <c r="G38" s="231">
        <v>0.55662519030668445</v>
      </c>
      <c r="H38" s="231">
        <v>0.57352285429592309</v>
      </c>
      <c r="I38" s="231">
        <v>0.42429822541210449</v>
      </c>
      <c r="J38" s="231">
        <v>0.34850565846793968</v>
      </c>
      <c r="K38" s="231">
        <v>0.37113208991083918</v>
      </c>
      <c r="L38" s="231">
        <v>0.26429721120978761</v>
      </c>
      <c r="M38" s="231">
        <v>0.23439145672670519</v>
      </c>
      <c r="N38" s="231">
        <v>0.20466098015723869</v>
      </c>
      <c r="O38" s="231">
        <v>0.1345529360916784</v>
      </c>
      <c r="P38" s="231">
        <v>0.1019358792100111</v>
      </c>
      <c r="Q38" s="231">
        <v>9.7441133426538498E-2</v>
      </c>
      <c r="R38" s="231">
        <v>0.10747509945551061</v>
      </c>
      <c r="S38" s="231">
        <v>0.10960595166483079</v>
      </c>
      <c r="T38" s="231">
        <v>7.8719266126312262E-2</v>
      </c>
      <c r="U38" s="231">
        <v>0.10438893472130401</v>
      </c>
      <c r="V38" s="231">
        <v>0.1123496831390695</v>
      </c>
      <c r="W38" s="231">
        <v>8.7730187188541961E-2</v>
      </c>
      <c r="DA38" s="73" t="s">
        <v>1613</v>
      </c>
    </row>
    <row r="39" spans="1:105" ht="12" customHeight="1" x14ac:dyDescent="0.25">
      <c r="A39" s="64" t="s">
        <v>160</v>
      </c>
      <c r="B39" s="231">
        <v>1.964077234308552</v>
      </c>
      <c r="C39" s="231">
        <v>1.650249508810214</v>
      </c>
      <c r="D39" s="231">
        <v>1.468785097212657</v>
      </c>
      <c r="E39" s="231">
        <v>1.709363245730203</v>
      </c>
      <c r="F39" s="231">
        <v>1.5257051441875871</v>
      </c>
      <c r="G39" s="231">
        <v>1.9331467974790471</v>
      </c>
      <c r="H39" s="231">
        <v>1.826441202296551</v>
      </c>
      <c r="I39" s="231">
        <v>2.4322945436897032</v>
      </c>
      <c r="J39" s="231">
        <v>2.861575225174076</v>
      </c>
      <c r="K39" s="231">
        <v>2.9249497105186171</v>
      </c>
      <c r="L39" s="231">
        <v>2.7686911118549902</v>
      </c>
      <c r="M39" s="231">
        <v>1.9059241345086051</v>
      </c>
      <c r="N39" s="231">
        <v>1.3180893328601579</v>
      </c>
      <c r="O39" s="231">
        <v>1.0293255412976421</v>
      </c>
      <c r="P39" s="231">
        <v>0.78013197941025392</v>
      </c>
      <c r="Q39" s="231">
        <v>0.72269515264348161</v>
      </c>
      <c r="R39" s="231">
        <v>0.76258959231615464</v>
      </c>
      <c r="S39" s="231">
        <v>0.74896627756357703</v>
      </c>
      <c r="T39" s="231">
        <v>0.56728464115220723</v>
      </c>
      <c r="U39" s="231">
        <v>0.66512480089786952</v>
      </c>
      <c r="V39" s="231">
        <v>0.62515139478342274</v>
      </c>
      <c r="W39" s="231">
        <v>0.76429937978483298</v>
      </c>
      <c r="DA39" s="73" t="s">
        <v>1614</v>
      </c>
    </row>
    <row r="40" spans="1:105" ht="12" customHeight="1" x14ac:dyDescent="0.25">
      <c r="A40" s="64" t="s">
        <v>70</v>
      </c>
      <c r="B40" s="231">
        <v>3.674709921247497</v>
      </c>
      <c r="C40" s="231">
        <v>3.9382418597676119</v>
      </c>
      <c r="D40" s="231">
        <v>5.9446994976058898</v>
      </c>
      <c r="E40" s="231">
        <v>2.7110806195610881</v>
      </c>
      <c r="F40" s="231">
        <v>2.4470136689510689</v>
      </c>
      <c r="G40" s="231">
        <v>2.2542517663225001</v>
      </c>
      <c r="H40" s="231">
        <v>2.9509644067279761</v>
      </c>
      <c r="I40" s="231">
        <v>2.5126517541194611</v>
      </c>
      <c r="J40" s="231">
        <v>2.218687871308425</v>
      </c>
      <c r="K40" s="231">
        <v>1.869429948981161</v>
      </c>
      <c r="L40" s="231">
        <v>1.450255895109648</v>
      </c>
      <c r="M40" s="231">
        <v>1.360427346811159</v>
      </c>
      <c r="N40" s="231">
        <v>0.75014223463439511</v>
      </c>
      <c r="O40" s="231">
        <v>0.52655014854124038</v>
      </c>
      <c r="P40" s="231">
        <v>0.52751438835285591</v>
      </c>
      <c r="Q40" s="231">
        <v>0.65469828007719</v>
      </c>
      <c r="R40" s="231">
        <v>0.68676185263196043</v>
      </c>
      <c r="S40" s="231">
        <v>0.55729019494968501</v>
      </c>
      <c r="T40" s="231">
        <v>0.39533002221875307</v>
      </c>
      <c r="U40" s="231">
        <v>0.41600464986425778</v>
      </c>
      <c r="V40" s="231">
        <v>2.0806933772437861</v>
      </c>
      <c r="W40" s="231">
        <v>0.27487139975505209</v>
      </c>
      <c r="DA40" s="73" t="s">
        <v>1615</v>
      </c>
    </row>
    <row r="41" spans="1:105" ht="12" customHeight="1" x14ac:dyDescent="0.25">
      <c r="A41" s="64" t="s">
        <v>34</v>
      </c>
      <c r="B41" s="231">
        <v>2.2430724683300269</v>
      </c>
      <c r="C41" s="231">
        <v>2.063169504844224</v>
      </c>
      <c r="D41" s="231">
        <v>2.2890143662869238</v>
      </c>
      <c r="E41" s="231">
        <v>2.7605117590905408</v>
      </c>
      <c r="F41" s="231">
        <v>3.2814891160779149</v>
      </c>
      <c r="G41" s="231">
        <v>3.643956943783798</v>
      </c>
      <c r="H41" s="231">
        <v>3.0549047808243999</v>
      </c>
      <c r="I41" s="231">
        <v>3.253242169431557</v>
      </c>
      <c r="J41" s="231">
        <v>2.861019287736184</v>
      </c>
      <c r="K41" s="231">
        <v>2.443860647848783</v>
      </c>
      <c r="L41" s="231">
        <v>2.0244203914146039</v>
      </c>
      <c r="M41" s="231">
        <v>2.0512350184688239</v>
      </c>
      <c r="N41" s="231">
        <v>2.346740640251689</v>
      </c>
      <c r="O41" s="231">
        <v>2.53579254044873</v>
      </c>
      <c r="P41" s="231">
        <v>2.7649981325840791</v>
      </c>
      <c r="Q41" s="231">
        <v>2.8296136440967992</v>
      </c>
      <c r="R41" s="231">
        <v>2.9097091662196219</v>
      </c>
      <c r="S41" s="231">
        <v>1.9847179838773681</v>
      </c>
      <c r="T41" s="231">
        <v>2.4026209649780501</v>
      </c>
      <c r="U41" s="231">
        <v>2.8713667672859859</v>
      </c>
      <c r="V41" s="231">
        <v>2.5733360608907421</v>
      </c>
      <c r="W41" s="231">
        <v>2.8756038180076038</v>
      </c>
      <c r="DA41" s="73" t="s">
        <v>1616</v>
      </c>
    </row>
    <row r="42" spans="1:105" ht="12" customHeight="1" x14ac:dyDescent="0.25">
      <c r="A42" s="64" t="s">
        <v>162</v>
      </c>
      <c r="B42" s="231">
        <v>25.554267383526849</v>
      </c>
      <c r="C42" s="231">
        <v>24.217374495514001</v>
      </c>
      <c r="D42" s="231">
        <v>22.17053268084997</v>
      </c>
      <c r="E42" s="231">
        <v>24.414193708574</v>
      </c>
      <c r="F42" s="231">
        <v>23.846390121834439</v>
      </c>
      <c r="G42" s="231">
        <v>25.309751561897809</v>
      </c>
      <c r="H42" s="231">
        <v>28.25381804794694</v>
      </c>
      <c r="I42" s="231">
        <v>25.372507213721171</v>
      </c>
      <c r="J42" s="231">
        <v>24.14554224441499</v>
      </c>
      <c r="K42" s="231">
        <v>21.829563058496628</v>
      </c>
      <c r="L42" s="231">
        <v>22.27532118922403</v>
      </c>
      <c r="M42" s="231">
        <v>23.727056519051381</v>
      </c>
      <c r="N42" s="231">
        <v>23.40944060471821</v>
      </c>
      <c r="O42" s="231">
        <v>22.1626222922811</v>
      </c>
      <c r="P42" s="231">
        <v>23.705769827284371</v>
      </c>
      <c r="Q42" s="231">
        <v>22.824116078952411</v>
      </c>
      <c r="R42" s="231">
        <v>22.32440860123754</v>
      </c>
      <c r="S42" s="231">
        <v>23.024187050845679</v>
      </c>
      <c r="T42" s="231">
        <v>18.165397723083561</v>
      </c>
      <c r="U42" s="231">
        <v>21.671906725359982</v>
      </c>
      <c r="V42" s="231">
        <v>21.143506249664259</v>
      </c>
      <c r="W42" s="231">
        <v>22.64103937547446</v>
      </c>
      <c r="DA42" s="73" t="s">
        <v>1617</v>
      </c>
    </row>
    <row r="43" spans="1:105" ht="12" customHeight="1" x14ac:dyDescent="0.25">
      <c r="A43" s="64" t="s">
        <v>36</v>
      </c>
      <c r="B43" s="231">
        <v>11.997520854337621</v>
      </c>
      <c r="C43" s="231">
        <v>11.174730032248499</v>
      </c>
      <c r="D43" s="231">
        <v>10.21332788213023</v>
      </c>
      <c r="E43" s="231">
        <v>0.2063422086645805</v>
      </c>
      <c r="F43" s="231">
        <v>0.20263499551279501</v>
      </c>
      <c r="G43" s="231">
        <v>0.20590643695792951</v>
      </c>
      <c r="H43" s="231">
        <v>0</v>
      </c>
      <c r="I43" s="231">
        <v>0</v>
      </c>
      <c r="J43" s="231">
        <v>0</v>
      </c>
      <c r="K43" s="231">
        <v>0</v>
      </c>
      <c r="L43" s="231">
        <v>0.89525146028965064</v>
      </c>
      <c r="M43" s="231">
        <v>0.40080558186130338</v>
      </c>
      <c r="N43" s="231">
        <v>0.41416688370503918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5.4846914373313318</v>
      </c>
      <c r="F44" s="231">
        <v>6.6694552234237747</v>
      </c>
      <c r="G44" s="231">
        <v>9.1011718264886969</v>
      </c>
      <c r="H44" s="231">
        <v>9.6478388593621283</v>
      </c>
      <c r="I44" s="231">
        <v>12.04054785466303</v>
      </c>
      <c r="J44" s="231">
        <v>11.48040826633401</v>
      </c>
      <c r="K44" s="231">
        <v>12.09603985205894</v>
      </c>
      <c r="L44" s="231">
        <v>10.673764631921181</v>
      </c>
      <c r="M44" s="231">
        <v>12.30992817956319</v>
      </c>
      <c r="N44" s="231">
        <v>12.570220783149511</v>
      </c>
      <c r="O44" s="231">
        <v>13.59325621116705</v>
      </c>
      <c r="P44" s="231">
        <v>14.457244378843001</v>
      </c>
      <c r="Q44" s="231">
        <v>13.8949816406057</v>
      </c>
      <c r="R44" s="231">
        <v>13.02545299551061</v>
      </c>
      <c r="S44" s="231">
        <v>14.96983552454121</v>
      </c>
      <c r="T44" s="231">
        <v>12.86537461447648</v>
      </c>
      <c r="U44" s="231">
        <v>16.199039319337611</v>
      </c>
      <c r="V44" s="231">
        <v>15.725319929956941</v>
      </c>
      <c r="W44" s="231">
        <v>16.17761696969886</v>
      </c>
      <c r="DA44" s="73" t="s">
        <v>1619</v>
      </c>
    </row>
    <row r="45" spans="1:105" ht="12" customHeight="1" x14ac:dyDescent="0.25">
      <c r="A45" s="146" t="s">
        <v>79</v>
      </c>
      <c r="B45" s="327">
        <v>10.62557628492214</v>
      </c>
      <c r="C45" s="327">
        <v>11.33750916538585</v>
      </c>
      <c r="D45" s="327">
        <v>10.65297344299349</v>
      </c>
      <c r="E45" s="327">
        <v>8.4859112092731621</v>
      </c>
      <c r="F45" s="327">
        <v>14.233553323702051</v>
      </c>
      <c r="G45" s="327">
        <v>5.9094361252803393</v>
      </c>
      <c r="H45" s="327">
        <v>5.653847111136856</v>
      </c>
      <c r="I45" s="327">
        <v>4.6158047336288028</v>
      </c>
      <c r="J45" s="327">
        <v>5.0937459882192764</v>
      </c>
      <c r="K45" s="327">
        <v>5.886033332555364</v>
      </c>
      <c r="L45" s="327">
        <v>5.726012590016806</v>
      </c>
      <c r="M45" s="327">
        <v>5.9920078630083564</v>
      </c>
      <c r="N45" s="327">
        <v>6.6423136023182563</v>
      </c>
      <c r="O45" s="327">
        <v>6.8832332771271174</v>
      </c>
      <c r="P45" s="327">
        <v>6.6129674152247233</v>
      </c>
      <c r="Q45" s="327">
        <v>7.4603238447443427</v>
      </c>
      <c r="R45" s="327">
        <v>7.8118829969057773</v>
      </c>
      <c r="S45" s="327">
        <v>6.9259154198438901</v>
      </c>
      <c r="T45" s="327">
        <v>41.405300017474353</v>
      </c>
      <c r="U45" s="327">
        <v>8.285721412952622</v>
      </c>
      <c r="V45" s="327">
        <v>8.8522150796290475</v>
      </c>
      <c r="W45" s="327">
        <v>9.656105869536324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1397.8626762826941</v>
      </c>
      <c r="C48" s="225">
        <v>1196.237752505717</v>
      </c>
      <c r="D48" s="225">
        <v>1277.3465861531879</v>
      </c>
      <c r="E48" s="225">
        <v>1329.992876217681</v>
      </c>
      <c r="F48" s="225">
        <v>1401.8412523173311</v>
      </c>
      <c r="G48" s="225">
        <v>1326.861405615891</v>
      </c>
      <c r="H48" s="225">
        <v>1289.3103925649889</v>
      </c>
      <c r="I48" s="225">
        <v>1548.5461277557911</v>
      </c>
      <c r="J48" s="225">
        <v>1424.7646589110041</v>
      </c>
      <c r="K48" s="225">
        <v>1260.6774983521841</v>
      </c>
      <c r="L48" s="225">
        <v>1350.290632568827</v>
      </c>
      <c r="M48" s="225">
        <v>1407.94481992587</v>
      </c>
      <c r="N48" s="225">
        <v>1336.0828955384461</v>
      </c>
      <c r="O48" s="225">
        <v>1391.5654125659771</v>
      </c>
      <c r="P48" s="225">
        <v>1329.8754535275909</v>
      </c>
      <c r="Q48" s="225">
        <v>1371.916469215872</v>
      </c>
      <c r="R48" s="225">
        <v>1437.865199093945</v>
      </c>
      <c r="S48" s="225">
        <v>1514.4770578314581</v>
      </c>
      <c r="T48" s="225">
        <v>1563.390552861234</v>
      </c>
      <c r="U48" s="225">
        <v>1644.859336581656</v>
      </c>
      <c r="V48" s="225">
        <v>1870.1668229870961</v>
      </c>
      <c r="W48" s="225">
        <v>1740.620350054666</v>
      </c>
      <c r="DA48" s="89" t="s">
        <v>1621</v>
      </c>
    </row>
    <row r="49" spans="1:105" ht="12" customHeight="1" x14ac:dyDescent="0.25">
      <c r="A49" s="55" t="s">
        <v>92</v>
      </c>
      <c r="B49" s="261">
        <v>8.9245443717582962</v>
      </c>
      <c r="C49" s="261">
        <v>7.6221750746132324</v>
      </c>
      <c r="D49" s="261">
        <v>8.1717898365927297</v>
      </c>
      <c r="E49" s="261">
        <v>8.4991808899660164</v>
      </c>
      <c r="F49" s="261">
        <v>8.9584826944062943</v>
      </c>
      <c r="G49" s="261">
        <v>8.4747080771685557</v>
      </c>
      <c r="H49" s="261">
        <v>8.2329194429104877</v>
      </c>
      <c r="I49" s="261">
        <v>9.8780449181940853</v>
      </c>
      <c r="J49" s="261">
        <v>9.0932219901332481</v>
      </c>
      <c r="K49" s="261">
        <v>8.0390150361251216</v>
      </c>
      <c r="L49" s="261">
        <v>8.6009856778130249</v>
      </c>
      <c r="M49" s="261">
        <v>8.959081959828616</v>
      </c>
      <c r="N49" s="261">
        <v>8.4975379516938503</v>
      </c>
      <c r="O49" s="261">
        <v>8.8483279633593899</v>
      </c>
      <c r="P49" s="261">
        <v>8.4578306153082856</v>
      </c>
      <c r="Q49" s="261">
        <v>8.7249532103963467</v>
      </c>
      <c r="R49" s="261">
        <v>9.1473602535297793</v>
      </c>
      <c r="S49" s="261">
        <v>9.6199246321085052</v>
      </c>
      <c r="T49" s="261">
        <v>9.9242677313102092</v>
      </c>
      <c r="U49" s="261">
        <v>10.45283941912473</v>
      </c>
      <c r="V49" s="261">
        <v>11.93301339099351</v>
      </c>
      <c r="W49" s="261">
        <v>11.05872113637994</v>
      </c>
      <c r="DA49" s="67" t="s">
        <v>1622</v>
      </c>
    </row>
    <row r="50" spans="1:105" ht="12" customHeight="1" x14ac:dyDescent="0.25">
      <c r="A50" s="202" t="s">
        <v>93</v>
      </c>
      <c r="B50" s="226">
        <v>2.5938899752743532</v>
      </c>
      <c r="C50" s="226">
        <v>2.2153605486450232</v>
      </c>
      <c r="D50" s="226">
        <v>2.375104302720902</v>
      </c>
      <c r="E50" s="226">
        <v>2.4702594541734291</v>
      </c>
      <c r="F50" s="226">
        <v>2.6037540390547802</v>
      </c>
      <c r="G50" s="226">
        <v>2.4631465102361489</v>
      </c>
      <c r="H50" s="226">
        <v>2.3928714252108598</v>
      </c>
      <c r="I50" s="226">
        <v>2.8710218271417811</v>
      </c>
      <c r="J50" s="226">
        <v>2.642915579846449</v>
      </c>
      <c r="K50" s="226">
        <v>2.3365137361266171</v>
      </c>
      <c r="L50" s="226">
        <v>2.4998486867024252</v>
      </c>
      <c r="M50" s="226">
        <v>2.6039282136128001</v>
      </c>
      <c r="N50" s="226">
        <v>2.4697819394750158</v>
      </c>
      <c r="O50" s="226">
        <v>2.571737922523857</v>
      </c>
      <c r="P50" s="226">
        <v>2.4582411304986729</v>
      </c>
      <c r="Q50" s="226">
        <v>2.5358794493534522</v>
      </c>
      <c r="R50" s="226">
        <v>2.658650691114135</v>
      </c>
      <c r="S50" s="226">
        <v>2.7960000003008409</v>
      </c>
      <c r="T50" s="226">
        <v>2.8844563383701982</v>
      </c>
      <c r="U50" s="226">
        <v>3.0380839909565451</v>
      </c>
      <c r="V50" s="226">
        <v>3.4682917715847932</v>
      </c>
      <c r="W50" s="226">
        <v>3.2141815537143259</v>
      </c>
      <c r="DA50" s="174" t="s">
        <v>1623</v>
      </c>
    </row>
    <row r="51" spans="1:105" ht="12" customHeight="1" x14ac:dyDescent="0.25">
      <c r="A51" s="202" t="s">
        <v>94</v>
      </c>
      <c r="B51" s="226">
        <v>20.761097504476179</v>
      </c>
      <c r="C51" s="226">
        <v>19.954209346422481</v>
      </c>
      <c r="D51" s="226">
        <v>20.87042121497899</v>
      </c>
      <c r="E51" s="226">
        <v>17.1333243584378</v>
      </c>
      <c r="F51" s="226">
        <v>17.924399112632841</v>
      </c>
      <c r="G51" s="226">
        <v>17.238094861308142</v>
      </c>
      <c r="H51" s="226">
        <v>16.865340308800771</v>
      </c>
      <c r="I51" s="226">
        <v>20.75824997329094</v>
      </c>
      <c r="J51" s="226">
        <v>18.116515878019278</v>
      </c>
      <c r="K51" s="226">
        <v>16.115647541698891</v>
      </c>
      <c r="L51" s="226">
        <v>17.639114367867649</v>
      </c>
      <c r="M51" s="226">
        <v>18.921804369128349</v>
      </c>
      <c r="N51" s="226">
        <v>17.786935177843379</v>
      </c>
      <c r="O51" s="226">
        <v>18.209405339599002</v>
      </c>
      <c r="P51" s="226">
        <v>17.297763319015271</v>
      </c>
      <c r="Q51" s="226">
        <v>18.179531210578151</v>
      </c>
      <c r="R51" s="226">
        <v>18.90128303476153</v>
      </c>
      <c r="S51" s="226">
        <v>20.124356902074901</v>
      </c>
      <c r="T51" s="226">
        <v>20.139624122278629</v>
      </c>
      <c r="U51" s="226">
        <v>21.21878483827135</v>
      </c>
      <c r="V51" s="226">
        <v>21.98128037409592</v>
      </c>
      <c r="W51" s="226">
        <v>22.531648874998609</v>
      </c>
      <c r="DA51" s="174" t="s">
        <v>1624</v>
      </c>
    </row>
    <row r="52" spans="1:105" ht="12" customHeight="1" x14ac:dyDescent="0.25">
      <c r="A52" s="202" t="s">
        <v>95</v>
      </c>
      <c r="B52" s="226">
        <v>7.2792657835751031</v>
      </c>
      <c r="C52" s="226">
        <v>6.2169939333406914</v>
      </c>
      <c r="D52" s="226">
        <v>6.6652848224179637</v>
      </c>
      <c r="E52" s="226">
        <v>6.9323199105296078</v>
      </c>
      <c r="F52" s="226">
        <v>7.3069474287675771</v>
      </c>
      <c r="G52" s="226">
        <v>6.9123587672595832</v>
      </c>
      <c r="H52" s="226">
        <v>6.7151449198186137</v>
      </c>
      <c r="I52" s="226">
        <v>8.0569843553213829</v>
      </c>
      <c r="J52" s="226">
        <v>7.4168469490379856</v>
      </c>
      <c r="K52" s="226">
        <v>6.5569876341577578</v>
      </c>
      <c r="L52" s="226">
        <v>7.0153565427552227</v>
      </c>
      <c r="M52" s="226">
        <v>7.307436217001718</v>
      </c>
      <c r="N52" s="226">
        <v>6.9309798550768127</v>
      </c>
      <c r="O52" s="226">
        <v>7.2171002017039632</v>
      </c>
      <c r="P52" s="226">
        <v>6.8985927389319244</v>
      </c>
      <c r="Q52" s="226">
        <v>7.1164701212885584</v>
      </c>
      <c r="R52" s="226">
        <v>7.4610045880062712</v>
      </c>
      <c r="S52" s="226">
        <v>7.846449667131</v>
      </c>
      <c r="T52" s="226">
        <v>8.0946857917108499</v>
      </c>
      <c r="U52" s="226">
        <v>8.5258129889099052</v>
      </c>
      <c r="V52" s="226">
        <v>9.7331104484036377</v>
      </c>
      <c r="W52" s="226">
        <v>9.0199977752241729</v>
      </c>
      <c r="DA52" s="174" t="s">
        <v>1625</v>
      </c>
    </row>
    <row r="53" spans="1:105" ht="12" customHeight="1" x14ac:dyDescent="0.25">
      <c r="A53" s="56" t="s">
        <v>96</v>
      </c>
      <c r="B53" s="262">
        <v>16.153339311636142</v>
      </c>
      <c r="C53" s="262">
        <v>14.761370356411209</v>
      </c>
      <c r="D53" s="262">
        <v>15.70132672120927</v>
      </c>
      <c r="E53" s="262">
        <v>14.493220764963761</v>
      </c>
      <c r="F53" s="262">
        <v>15.16801361122933</v>
      </c>
      <c r="G53" s="262">
        <v>14.336076061482419</v>
      </c>
      <c r="H53" s="262">
        <v>13.99294329807833</v>
      </c>
      <c r="I53" s="262">
        <v>16.944079407715972</v>
      </c>
      <c r="J53" s="262">
        <v>15.273357855590371</v>
      </c>
      <c r="K53" s="262">
        <v>13.476803246632191</v>
      </c>
      <c r="L53" s="262">
        <v>14.5435987817505</v>
      </c>
      <c r="M53" s="262">
        <v>15.403394545960101</v>
      </c>
      <c r="N53" s="262">
        <v>14.55042744353069</v>
      </c>
      <c r="O53" s="262">
        <v>15.00745189208477</v>
      </c>
      <c r="P53" s="262">
        <v>14.333543854454691</v>
      </c>
      <c r="Q53" s="262">
        <v>14.89747136879167</v>
      </c>
      <c r="R53" s="262">
        <v>15.5539033249861</v>
      </c>
      <c r="S53" s="262">
        <v>16.456220601493669</v>
      </c>
      <c r="T53" s="262">
        <v>17.034942419186329</v>
      </c>
      <c r="U53" s="262">
        <v>18.024037767122529</v>
      </c>
      <c r="V53" s="262">
        <v>20.069101393167571</v>
      </c>
      <c r="W53" s="262">
        <v>19.12845784490127</v>
      </c>
      <c r="DA53" s="68" t="s">
        <v>1626</v>
      </c>
    </row>
    <row r="54" spans="1:105" ht="12" customHeight="1" x14ac:dyDescent="0.25">
      <c r="A54" s="37" t="s">
        <v>160</v>
      </c>
      <c r="B54" s="228">
        <v>0.62149192310536627</v>
      </c>
      <c r="C54" s="228">
        <v>0.4145440634991685</v>
      </c>
      <c r="D54" s="228">
        <v>0.43525306506988792</v>
      </c>
      <c r="E54" s="228">
        <v>0.59404769517097444</v>
      </c>
      <c r="F54" s="228">
        <v>0.57642977354476821</v>
      </c>
      <c r="G54" s="228">
        <v>0.63952286742336228</v>
      </c>
      <c r="H54" s="228">
        <v>0.53318769690240297</v>
      </c>
      <c r="I54" s="228">
        <v>0.87118910460222621</v>
      </c>
      <c r="J54" s="228">
        <v>1.0172164872532921</v>
      </c>
      <c r="K54" s="228">
        <v>0.99423844485034452</v>
      </c>
      <c r="L54" s="228">
        <v>0.99149309935796237</v>
      </c>
      <c r="M54" s="228">
        <v>0.66894606168614079</v>
      </c>
      <c r="N54" s="228">
        <v>0.45737778851755612</v>
      </c>
      <c r="O54" s="228">
        <v>0.39677731800708937</v>
      </c>
      <c r="P54" s="228">
        <v>0.2739992122898795</v>
      </c>
      <c r="Q54" s="228">
        <v>0.26742425156140209</v>
      </c>
      <c r="R54" s="228">
        <v>0.30392106865004059</v>
      </c>
      <c r="S54" s="228">
        <v>0.30027563104576532</v>
      </c>
      <c r="T54" s="228">
        <v>0.29314449795030689</v>
      </c>
      <c r="U54" s="228">
        <v>0.30537626700264942</v>
      </c>
      <c r="V54" s="228">
        <v>0.35706823294727208</v>
      </c>
      <c r="W54" s="228">
        <v>0.35569890708359991</v>
      </c>
      <c r="DA54" s="69" t="s">
        <v>1627</v>
      </c>
    </row>
    <row r="55" spans="1:105" ht="12" customHeight="1" x14ac:dyDescent="0.25">
      <c r="A55" s="37" t="s">
        <v>162</v>
      </c>
      <c r="B55" s="228">
        <v>8.4623712542676301</v>
      </c>
      <c r="C55" s="228">
        <v>6.366487025223571</v>
      </c>
      <c r="D55" s="228">
        <v>6.8756129539938264</v>
      </c>
      <c r="E55" s="228">
        <v>8.8793474886558617</v>
      </c>
      <c r="F55" s="228">
        <v>9.4286638250643549</v>
      </c>
      <c r="G55" s="228">
        <v>8.7625566480356465</v>
      </c>
      <c r="H55" s="228">
        <v>8.6318379900906734</v>
      </c>
      <c r="I55" s="228">
        <v>9.5106755661087661</v>
      </c>
      <c r="J55" s="228">
        <v>8.9824932407730405</v>
      </c>
      <c r="K55" s="228">
        <v>7.7654907058668909</v>
      </c>
      <c r="L55" s="228">
        <v>8.3481621671540047</v>
      </c>
      <c r="M55" s="228">
        <v>8.7152744738364696</v>
      </c>
      <c r="N55" s="228">
        <v>8.5010578851902761</v>
      </c>
      <c r="O55" s="228">
        <v>8.9406057784931576</v>
      </c>
      <c r="P55" s="228">
        <v>8.713387115220689</v>
      </c>
      <c r="Q55" s="228">
        <v>8.838759707274674</v>
      </c>
      <c r="R55" s="228">
        <v>9.3111132543308077</v>
      </c>
      <c r="S55" s="228">
        <v>9.6603718087544959</v>
      </c>
      <c r="T55" s="228">
        <v>9.8237509857843577</v>
      </c>
      <c r="U55" s="228">
        <v>10.413122449840641</v>
      </c>
      <c r="V55" s="228">
        <v>12.63847666375989</v>
      </c>
      <c r="W55" s="228">
        <v>11.02724684069889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0.637297358056371</v>
      </c>
      <c r="U57" s="228">
        <v>0.70436500628416321</v>
      </c>
      <c r="V57" s="228">
        <v>0.78906020819534894</v>
      </c>
      <c r="W57" s="228">
        <v>0.79739393728330032</v>
      </c>
      <c r="DA57" s="69" t="s">
        <v>1630</v>
      </c>
    </row>
    <row r="58" spans="1:105" ht="12" customHeight="1" x14ac:dyDescent="0.25">
      <c r="A58" s="37" t="s">
        <v>38</v>
      </c>
      <c r="B58" s="228">
        <v>7.0694761342631454</v>
      </c>
      <c r="C58" s="228">
        <v>7.9803392676884677</v>
      </c>
      <c r="D58" s="228">
        <v>8.3904607021455551</v>
      </c>
      <c r="E58" s="228">
        <v>5.0198255811369208</v>
      </c>
      <c r="F58" s="228">
        <v>5.1629200126202086</v>
      </c>
      <c r="G58" s="228">
        <v>4.9339965460234092</v>
      </c>
      <c r="H58" s="228">
        <v>4.8279176110852564</v>
      </c>
      <c r="I58" s="228">
        <v>6.5622147370049762</v>
      </c>
      <c r="J58" s="228">
        <v>5.2736481275640346</v>
      </c>
      <c r="K58" s="228">
        <v>4.7170740959149544</v>
      </c>
      <c r="L58" s="228">
        <v>5.2039435152385334</v>
      </c>
      <c r="M58" s="228">
        <v>6.0191740104374878</v>
      </c>
      <c r="N58" s="228">
        <v>5.5919917698228598</v>
      </c>
      <c r="O58" s="228">
        <v>5.6700687955845224</v>
      </c>
      <c r="P58" s="228">
        <v>5.3461575269441246</v>
      </c>
      <c r="Q58" s="228">
        <v>5.7912874099555882</v>
      </c>
      <c r="R58" s="228">
        <v>5.9388690020052541</v>
      </c>
      <c r="S58" s="228">
        <v>6.4955731616934056</v>
      </c>
      <c r="T58" s="228">
        <v>6.2807495773952917</v>
      </c>
      <c r="U58" s="228">
        <v>6.6011740439950666</v>
      </c>
      <c r="V58" s="228">
        <v>6.2844962882650641</v>
      </c>
      <c r="W58" s="228">
        <v>6.94811815983548</v>
      </c>
      <c r="DA58" s="69" t="s">
        <v>1631</v>
      </c>
    </row>
    <row r="59" spans="1:105" ht="12" customHeight="1" x14ac:dyDescent="0.25">
      <c r="A59" s="57" t="s">
        <v>1498</v>
      </c>
      <c r="B59" s="263">
        <v>75.190335311399139</v>
      </c>
      <c r="C59" s="263">
        <v>72.268033580974091</v>
      </c>
      <c r="D59" s="263">
        <v>75.586272301166687</v>
      </c>
      <c r="E59" s="263">
        <v>62.051652290161748</v>
      </c>
      <c r="F59" s="263">
        <v>64.916682716009134</v>
      </c>
      <c r="G59" s="263">
        <v>62.43109895669113</v>
      </c>
      <c r="H59" s="263">
        <v>61.081096155257477</v>
      </c>
      <c r="I59" s="263">
        <v>75.180022425744568</v>
      </c>
      <c r="J59" s="263">
        <v>65.612470788158632</v>
      </c>
      <c r="K59" s="263">
        <v>58.365938609912533</v>
      </c>
      <c r="L59" s="263">
        <v>63.883468763158263</v>
      </c>
      <c r="M59" s="263">
        <v>68.52897901494417</v>
      </c>
      <c r="N59" s="263">
        <v>64.418830454209612</v>
      </c>
      <c r="O59" s="263">
        <v>65.948887962711623</v>
      </c>
      <c r="P59" s="263">
        <v>62.647199831972237</v>
      </c>
      <c r="Q59" s="263">
        <v>65.84069301888799</v>
      </c>
      <c r="R59" s="263">
        <v>68.454657028269551</v>
      </c>
      <c r="S59" s="263">
        <v>72.884255905403762</v>
      </c>
      <c r="T59" s="263">
        <v>72.939549100098503</v>
      </c>
      <c r="U59" s="263">
        <v>76.847938628777712</v>
      </c>
      <c r="V59" s="263">
        <v>79.609463880500698</v>
      </c>
      <c r="W59" s="263">
        <v>81.602729993661768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161.27576775860402</v>
      </c>
      <c r="C60" s="263">
        <f t="shared" si="1"/>
        <v>134.87664902041095</v>
      </c>
      <c r="D60" s="263">
        <f t="shared" si="1"/>
        <v>144.65511326002212</v>
      </c>
      <c r="E60" s="263">
        <f t="shared" si="1"/>
        <v>153.04755162595362</v>
      </c>
      <c r="F60" s="263">
        <f t="shared" si="1"/>
        <v>162.70197343013564</v>
      </c>
      <c r="G60" s="263">
        <f t="shared" si="1"/>
        <v>151.41236396603946</v>
      </c>
      <c r="H60" s="263">
        <f t="shared" si="1"/>
        <v>146.97022662685546</v>
      </c>
      <c r="I60" s="263">
        <f t="shared" si="1"/>
        <v>173.35453821353184</v>
      </c>
      <c r="J60" s="263">
        <f t="shared" si="1"/>
        <v>161.04657442374793</v>
      </c>
      <c r="K60" s="263">
        <f t="shared" si="1"/>
        <v>142.41448054467261</v>
      </c>
      <c r="L60" s="263">
        <f t="shared" si="1"/>
        <v>152.78499105367487</v>
      </c>
      <c r="M60" s="263">
        <f t="shared" si="1"/>
        <v>157.54655143696527</v>
      </c>
      <c r="N60" s="263">
        <f t="shared" si="1"/>
        <v>149.83703471308337</v>
      </c>
      <c r="O60" s="263">
        <f t="shared" si="1"/>
        <v>156.0909274782812</v>
      </c>
      <c r="P60" s="263">
        <f t="shared" si="1"/>
        <v>149.10566422879475</v>
      </c>
      <c r="Q60" s="263">
        <f t="shared" si="1"/>
        <v>153.64333067263854</v>
      </c>
      <c r="R60" s="263">
        <f t="shared" si="1"/>
        <v>161.70921553569636</v>
      </c>
      <c r="S60" s="263">
        <f t="shared" si="1"/>
        <v>168.97248719660041</v>
      </c>
      <c r="T60" s="263">
        <f t="shared" si="1"/>
        <v>186.45598480592002</v>
      </c>
      <c r="U60" s="263">
        <f t="shared" si="1"/>
        <v>184.17847029063856</v>
      </c>
      <c r="V60" s="263">
        <f t="shared" si="1"/>
        <v>212.39305987994436</v>
      </c>
      <c r="W60" s="263">
        <f t="shared" si="1"/>
        <v>195.55081176975256</v>
      </c>
      <c r="DA60" s="70"/>
    </row>
    <row r="61" spans="1:105" ht="12" customHeight="1" x14ac:dyDescent="0.25">
      <c r="A61" s="60" t="s">
        <v>1501</v>
      </c>
      <c r="B61" s="264">
        <v>123.8507856247315</v>
      </c>
      <c r="C61" s="264">
        <v>103.28831803446781</v>
      </c>
      <c r="D61" s="264">
        <v>110.93197537389359</v>
      </c>
      <c r="E61" s="264">
        <v>120.3224214059798</v>
      </c>
      <c r="F61" s="264">
        <v>126.3188883651861</v>
      </c>
      <c r="G61" s="264">
        <v>119.498204479169</v>
      </c>
      <c r="H61" s="264">
        <v>116.2721574140223</v>
      </c>
      <c r="I61" s="264">
        <v>137.22454196848071</v>
      </c>
      <c r="J61" s="264">
        <v>127.3337511390956</v>
      </c>
      <c r="K61" s="264">
        <v>112.2687147868068</v>
      </c>
      <c r="L61" s="264">
        <v>120.28795980437479</v>
      </c>
      <c r="M61" s="264">
        <v>124.20281471131371</v>
      </c>
      <c r="N61" s="264">
        <v>117.8950475934431</v>
      </c>
      <c r="O61" s="264">
        <v>122.63858906392331</v>
      </c>
      <c r="P61" s="264">
        <v>117.3445820346238</v>
      </c>
      <c r="Q61" s="264">
        <v>120.6445871463547</v>
      </c>
      <c r="R61" s="264">
        <v>126.74464321885399</v>
      </c>
      <c r="S61" s="264">
        <v>132.81159254536911</v>
      </c>
      <c r="T61" s="264">
        <v>135.97717268900371</v>
      </c>
      <c r="U61" s="264">
        <v>144.08923391387859</v>
      </c>
      <c r="V61" s="264">
        <v>166.16678366890801</v>
      </c>
      <c r="W61" s="264">
        <v>152.71925630230891</v>
      </c>
      <c r="DA61" s="72" t="s">
        <v>1633</v>
      </c>
    </row>
    <row r="62" spans="1:105" ht="12" customHeight="1" x14ac:dyDescent="0.25">
      <c r="A62" s="59" t="s">
        <v>30</v>
      </c>
      <c r="B62" s="232">
        <v>38.719584320806277</v>
      </c>
      <c r="C62" s="232">
        <v>29.6548201043977</v>
      </c>
      <c r="D62" s="232">
        <v>29.468986564837699</v>
      </c>
      <c r="E62" s="232">
        <v>36.454958986278633</v>
      </c>
      <c r="F62" s="232">
        <v>37.981140714058441</v>
      </c>
      <c r="G62" s="232">
        <v>30.808621242532741</v>
      </c>
      <c r="H62" s="232">
        <v>30.02143183472948</v>
      </c>
      <c r="I62" s="232">
        <v>38.802287329555192</v>
      </c>
      <c r="J62" s="232">
        <v>37.930726741175953</v>
      </c>
      <c r="K62" s="232">
        <v>31.426497752482788</v>
      </c>
      <c r="L62" s="232">
        <v>33.559179052434303</v>
      </c>
      <c r="M62" s="232">
        <v>38.280806375336788</v>
      </c>
      <c r="N62" s="232">
        <v>37.016590556641589</v>
      </c>
      <c r="O62" s="232">
        <v>36.843444806759251</v>
      </c>
      <c r="P62" s="232">
        <v>36.508007492501321</v>
      </c>
      <c r="Q62" s="232">
        <v>36.81955108699939</v>
      </c>
      <c r="R62" s="232">
        <v>37.570861181351439</v>
      </c>
      <c r="S62" s="232">
        <v>40.790504317497152</v>
      </c>
      <c r="T62" s="232">
        <v>39.659585392820787</v>
      </c>
      <c r="U62" s="232">
        <v>41.849337612299607</v>
      </c>
      <c r="V62" s="232">
        <v>54.589331245283553</v>
      </c>
      <c r="W62" s="232">
        <v>44.705572082016253</v>
      </c>
      <c r="DA62" s="71" t="s">
        <v>1634</v>
      </c>
    </row>
    <row r="63" spans="1:105" ht="12" customHeight="1" x14ac:dyDescent="0.25">
      <c r="A63" s="59" t="s">
        <v>33</v>
      </c>
      <c r="B63" s="297">
        <v>2.8552736570541559</v>
      </c>
      <c r="C63" s="297">
        <v>2.939886371576546</v>
      </c>
      <c r="D63" s="297">
        <v>2.917986985256265</v>
      </c>
      <c r="E63" s="297">
        <v>5.4298575171370507</v>
      </c>
      <c r="F63" s="297">
        <v>2.3499319630614171</v>
      </c>
      <c r="G63" s="297">
        <v>1.6397555446672269</v>
      </c>
      <c r="H63" s="297">
        <v>1.4689546534807181</v>
      </c>
      <c r="I63" s="297">
        <v>1.3563762682754481</v>
      </c>
      <c r="J63" s="297">
        <v>1.052396460384023</v>
      </c>
      <c r="K63" s="297">
        <v>1.1105721808419069</v>
      </c>
      <c r="L63" s="297">
        <v>0.85599870339005968</v>
      </c>
      <c r="M63" s="297">
        <v>0.73862591562349489</v>
      </c>
      <c r="N63" s="297">
        <v>0.64348948213108403</v>
      </c>
      <c r="O63" s="297">
        <v>0.48314033832748848</v>
      </c>
      <c r="P63" s="297">
        <v>0.32745341569629988</v>
      </c>
      <c r="Q63" s="297">
        <v>0.3354632670157961</v>
      </c>
      <c r="R63" s="297">
        <v>0.40051378186414649</v>
      </c>
      <c r="S63" s="297">
        <v>0.41187195183406422</v>
      </c>
      <c r="T63" s="297">
        <v>0.39398063766872088</v>
      </c>
      <c r="U63" s="297">
        <v>0.46601073868332082</v>
      </c>
      <c r="V63" s="297">
        <v>0.52174638443834098</v>
      </c>
      <c r="W63" s="297">
        <v>0.39796046369849031</v>
      </c>
      <c r="DA63" s="122" t="s">
        <v>1635</v>
      </c>
    </row>
    <row r="64" spans="1:105" ht="12" customHeight="1" x14ac:dyDescent="0.25">
      <c r="A64" s="59" t="s">
        <v>160</v>
      </c>
      <c r="B64" s="297">
        <v>5.0724846288666283</v>
      </c>
      <c r="C64" s="297">
        <v>3.8312896093318911</v>
      </c>
      <c r="D64" s="297">
        <v>3.8140960129587942</v>
      </c>
      <c r="E64" s="297">
        <v>4.5536445802704177</v>
      </c>
      <c r="F64" s="297">
        <v>4.6181128166836896</v>
      </c>
      <c r="G64" s="297">
        <v>5.5885574875288038</v>
      </c>
      <c r="H64" s="297">
        <v>4.5907325624536686</v>
      </c>
      <c r="I64" s="297">
        <v>7.630337884500447</v>
      </c>
      <c r="J64" s="297">
        <v>8.4799511201831077</v>
      </c>
      <c r="K64" s="297">
        <v>8.5892515849016853</v>
      </c>
      <c r="L64" s="297">
        <v>8.7998175870828703</v>
      </c>
      <c r="M64" s="297">
        <v>5.8939576318413778</v>
      </c>
      <c r="N64" s="297">
        <v>4.0669598531008182</v>
      </c>
      <c r="O64" s="297">
        <v>3.627032995006962</v>
      </c>
      <c r="P64" s="297">
        <v>2.459286749044844</v>
      </c>
      <c r="Q64" s="297">
        <v>2.4416107245504399</v>
      </c>
      <c r="R64" s="297">
        <v>2.788811239072039</v>
      </c>
      <c r="S64" s="297">
        <v>2.7619065591517611</v>
      </c>
      <c r="T64" s="297">
        <v>2.7862078053803461</v>
      </c>
      <c r="U64" s="297">
        <v>2.9138234747173462</v>
      </c>
      <c r="V64" s="297">
        <v>2.8489933641750822</v>
      </c>
      <c r="W64" s="297">
        <v>3.4023032209449071</v>
      </c>
      <c r="DA64" s="122" t="s">
        <v>1636</v>
      </c>
    </row>
    <row r="65" spans="1:105" ht="12" customHeight="1" x14ac:dyDescent="0.25">
      <c r="A65" s="59" t="s">
        <v>70</v>
      </c>
      <c r="B65" s="297">
        <v>9.7892146178008765</v>
      </c>
      <c r="C65" s="297">
        <v>9.4310568735785072</v>
      </c>
      <c r="D65" s="297">
        <v>15.923036122965559</v>
      </c>
      <c r="E65" s="297">
        <v>7.4495460850492803</v>
      </c>
      <c r="F65" s="297">
        <v>7.63999251631527</v>
      </c>
      <c r="G65" s="297">
        <v>6.7220218104454226</v>
      </c>
      <c r="H65" s="297">
        <v>7.6507300586877021</v>
      </c>
      <c r="I65" s="297">
        <v>8.1305984938521156</v>
      </c>
      <c r="J65" s="297">
        <v>6.7818315948831067</v>
      </c>
      <c r="K65" s="297">
        <v>5.6625066670383699</v>
      </c>
      <c r="L65" s="297">
        <v>4.7545170908213548</v>
      </c>
      <c r="M65" s="297">
        <v>4.3394967128123083</v>
      </c>
      <c r="N65" s="297">
        <v>2.387433414959101</v>
      </c>
      <c r="O65" s="297">
        <v>1.9138200797298159</v>
      </c>
      <c r="P65" s="297">
        <v>1.7152917895600721</v>
      </c>
      <c r="Q65" s="297">
        <v>2.2815242665528839</v>
      </c>
      <c r="R65" s="297">
        <v>2.5905800692682028</v>
      </c>
      <c r="S65" s="297">
        <v>2.119779704910675</v>
      </c>
      <c r="T65" s="297">
        <v>2.0027875643313982</v>
      </c>
      <c r="U65" s="297">
        <v>1.879840019837441</v>
      </c>
      <c r="V65" s="297">
        <v>9.7808574250281328</v>
      </c>
      <c r="W65" s="297">
        <v>1.2621229777430329</v>
      </c>
      <c r="DA65" s="122" t="s">
        <v>1637</v>
      </c>
    </row>
    <row r="66" spans="1:105" ht="12" customHeight="1" x14ac:dyDescent="0.25">
      <c r="A66" s="59" t="s">
        <v>162</v>
      </c>
      <c r="B66" s="297">
        <v>67.414228400203569</v>
      </c>
      <c r="C66" s="297">
        <v>57.431265075583127</v>
      </c>
      <c r="D66" s="297">
        <v>58.807869687875233</v>
      </c>
      <c r="E66" s="297">
        <v>66.434414237244454</v>
      </c>
      <c r="F66" s="297">
        <v>73.729710355067283</v>
      </c>
      <c r="G66" s="297">
        <v>74.739248393994785</v>
      </c>
      <c r="H66" s="297">
        <v>72.540308304670702</v>
      </c>
      <c r="I66" s="297">
        <v>81.304941992297529</v>
      </c>
      <c r="J66" s="297">
        <v>73.088845222469359</v>
      </c>
      <c r="K66" s="297">
        <v>65.479886601542049</v>
      </c>
      <c r="L66" s="297">
        <v>72.318447370646211</v>
      </c>
      <c r="M66" s="297">
        <v>74.949928075699759</v>
      </c>
      <c r="N66" s="297">
        <v>73.780574286610488</v>
      </c>
      <c r="O66" s="297">
        <v>79.771150844099765</v>
      </c>
      <c r="P66" s="297">
        <v>76.334542587821247</v>
      </c>
      <c r="Q66" s="297">
        <v>78.766437801236179</v>
      </c>
      <c r="R66" s="297">
        <v>83.393876947298125</v>
      </c>
      <c r="S66" s="297">
        <v>86.727530011975489</v>
      </c>
      <c r="T66" s="297">
        <v>91.134611288802489</v>
      </c>
      <c r="U66" s="297">
        <v>96.980222068340865</v>
      </c>
      <c r="V66" s="297">
        <v>98.425855249982931</v>
      </c>
      <c r="W66" s="297">
        <v>102.9512975579063</v>
      </c>
      <c r="DA66" s="122" t="s">
        <v>1638</v>
      </c>
    </row>
    <row r="67" spans="1:105" ht="12" customHeight="1" x14ac:dyDescent="0.25">
      <c r="A67" s="60" t="s">
        <v>1508</v>
      </c>
      <c r="B67" s="264">
        <v>37.424982133872511</v>
      </c>
      <c r="C67" s="264">
        <v>31.588330985943141</v>
      </c>
      <c r="D67" s="264">
        <v>33.723137886128526</v>
      </c>
      <c r="E67" s="264">
        <v>32.725130219973821</v>
      </c>
      <c r="F67" s="264">
        <v>36.38308506494954</v>
      </c>
      <c r="G67" s="264">
        <v>31.914159486870471</v>
      </c>
      <c r="H67" s="264">
        <v>30.69806921283315</v>
      </c>
      <c r="I67" s="264">
        <v>36.129996245051117</v>
      </c>
      <c r="J67" s="264">
        <v>33.712823284652323</v>
      </c>
      <c r="K67" s="264">
        <v>30.145765757865821</v>
      </c>
      <c r="L67" s="264">
        <v>32.497031249300079</v>
      </c>
      <c r="M67" s="264">
        <v>33.343736725651553</v>
      </c>
      <c r="N67" s="264">
        <v>31.94198711964026</v>
      </c>
      <c r="O67" s="264">
        <v>33.452338414357897</v>
      </c>
      <c r="P67" s="264">
        <v>31.76108219417095</v>
      </c>
      <c r="Q67" s="264">
        <v>32.998743526283853</v>
      </c>
      <c r="R67" s="264">
        <v>34.964572316842371</v>
      </c>
      <c r="S67" s="264">
        <v>36.160894651231303</v>
      </c>
      <c r="T67" s="264">
        <v>50.47881211691633</v>
      </c>
      <c r="U67" s="264">
        <v>40.089236376759963</v>
      </c>
      <c r="V67" s="264">
        <v>46.226276211036357</v>
      </c>
      <c r="W67" s="264">
        <v>42.831555467443657</v>
      </c>
      <c r="DA67" s="72" t="s">
        <v>1639</v>
      </c>
    </row>
    <row r="68" spans="1:105" ht="12" customHeight="1" x14ac:dyDescent="0.25">
      <c r="A68" s="147" t="s">
        <v>30</v>
      </c>
      <c r="B68" s="231">
        <v>7.6019190798625029</v>
      </c>
      <c r="C68" s="231">
        <v>5.761983119101477</v>
      </c>
      <c r="D68" s="231">
        <v>5.731961778884787</v>
      </c>
      <c r="E68" s="231">
        <v>7.1248546077563786</v>
      </c>
      <c r="F68" s="231">
        <v>6.8070315484827466</v>
      </c>
      <c r="G68" s="231">
        <v>5.5754904885656176</v>
      </c>
      <c r="H68" s="231">
        <v>5.6043942705591734</v>
      </c>
      <c r="I68" s="231">
        <v>6.9284708969739146</v>
      </c>
      <c r="J68" s="231">
        <v>6.8233260340899404</v>
      </c>
      <c r="K68" s="231">
        <v>5.4212830695667424</v>
      </c>
      <c r="L68" s="231">
        <v>5.9176562872147374</v>
      </c>
      <c r="M68" s="231">
        <v>6.6828829368280536</v>
      </c>
      <c r="N68" s="231">
        <v>6.2773290012084626</v>
      </c>
      <c r="O68" s="231">
        <v>5.9595181132835613</v>
      </c>
      <c r="P68" s="231">
        <v>5.9362400481972442</v>
      </c>
      <c r="Q68" s="231">
        <v>5.9149393309342333</v>
      </c>
      <c r="R68" s="231">
        <v>6.03961012106853</v>
      </c>
      <c r="S68" s="231">
        <v>6.5733882218888278</v>
      </c>
      <c r="T68" s="231">
        <v>4.7293087156694353</v>
      </c>
      <c r="U68" s="231">
        <v>6.2468664452227411</v>
      </c>
      <c r="V68" s="231">
        <v>8.5542972398724917</v>
      </c>
      <c r="W68" s="231">
        <v>6.7088368218524366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0.5661711576500561</v>
      </c>
      <c r="C70" s="231">
        <v>0.57691878410801745</v>
      </c>
      <c r="D70" s="231">
        <v>0.57322996203107801</v>
      </c>
      <c r="E70" s="231">
        <v>1.071803751430094</v>
      </c>
      <c r="F70" s="231">
        <v>0.42535593272244793</v>
      </c>
      <c r="G70" s="231">
        <v>0.29970733440196101</v>
      </c>
      <c r="H70" s="231">
        <v>0.27695749023475991</v>
      </c>
      <c r="I70" s="231">
        <v>0.24460633420395539</v>
      </c>
      <c r="J70" s="231">
        <v>0.19120171575332429</v>
      </c>
      <c r="K70" s="231">
        <v>0.19349080734289989</v>
      </c>
      <c r="L70" s="231">
        <v>0.152447027948797</v>
      </c>
      <c r="M70" s="231">
        <v>0.13023111663634579</v>
      </c>
      <c r="N70" s="231">
        <v>0.1102116172657323</v>
      </c>
      <c r="O70" s="231">
        <v>7.8928102235286832E-2</v>
      </c>
      <c r="P70" s="231">
        <v>5.3774984670110819E-2</v>
      </c>
      <c r="Q70" s="231">
        <v>5.4428231616203943E-2</v>
      </c>
      <c r="R70" s="231">
        <v>6.5025345150180006E-2</v>
      </c>
      <c r="S70" s="231">
        <v>6.7034731179487134E-2</v>
      </c>
      <c r="T70" s="231">
        <v>4.7449519651806681E-2</v>
      </c>
      <c r="U70" s="231">
        <v>7.0254962133679308E-2</v>
      </c>
      <c r="V70" s="231">
        <v>8.2574025646815777E-2</v>
      </c>
      <c r="W70" s="231">
        <v>6.0316057553871989E-2</v>
      </c>
      <c r="DA70" s="73" t="s">
        <v>1642</v>
      </c>
    </row>
    <row r="71" spans="1:105" ht="12" customHeight="1" x14ac:dyDescent="0.25">
      <c r="A71" s="147" t="s">
        <v>160</v>
      </c>
      <c r="B71" s="231">
        <v>1.0249486450041361</v>
      </c>
      <c r="C71" s="231">
        <v>0.76614413166006157</v>
      </c>
      <c r="D71" s="231">
        <v>0.76351665735280005</v>
      </c>
      <c r="E71" s="231">
        <v>0.91594064739768954</v>
      </c>
      <c r="F71" s="231">
        <v>0.85181073182506262</v>
      </c>
      <c r="G71" s="231">
        <v>1.0408768481370949</v>
      </c>
      <c r="H71" s="231">
        <v>0.88199897817569195</v>
      </c>
      <c r="I71" s="231">
        <v>1.402208674001322</v>
      </c>
      <c r="J71" s="231">
        <v>1.5699546894468059</v>
      </c>
      <c r="K71" s="231">
        <v>1.524931139911919</v>
      </c>
      <c r="L71" s="231">
        <v>1.5969851871630829</v>
      </c>
      <c r="M71" s="231">
        <v>1.0589576588135821</v>
      </c>
      <c r="N71" s="231">
        <v>0.70980192200594272</v>
      </c>
      <c r="O71" s="231">
        <v>0.60379738946444894</v>
      </c>
      <c r="P71" s="231">
        <v>0.41154876534708468</v>
      </c>
      <c r="Q71" s="231">
        <v>0.40367981952552112</v>
      </c>
      <c r="R71" s="231">
        <v>0.46138735111215051</v>
      </c>
      <c r="S71" s="231">
        <v>0.45806593817555757</v>
      </c>
      <c r="T71" s="231">
        <v>0.34194149733723839</v>
      </c>
      <c r="U71" s="231">
        <v>0.4476366946937948</v>
      </c>
      <c r="V71" s="231">
        <v>0.45946962967479671</v>
      </c>
      <c r="W71" s="231">
        <v>0.52546936073916761</v>
      </c>
      <c r="DA71" s="73" t="s">
        <v>1643</v>
      </c>
    </row>
    <row r="72" spans="1:105" ht="12" customHeight="1" x14ac:dyDescent="0.25">
      <c r="A72" s="147" t="s">
        <v>70</v>
      </c>
      <c r="B72" s="231">
        <v>1.917637905869737</v>
      </c>
      <c r="C72" s="231">
        <v>1.8283664826504491</v>
      </c>
      <c r="D72" s="231">
        <v>3.0902254509474778</v>
      </c>
      <c r="E72" s="231">
        <v>1.452698216152031</v>
      </c>
      <c r="F72" s="231">
        <v>1.3661830479342369</v>
      </c>
      <c r="G72" s="231">
        <v>1.213771492416978</v>
      </c>
      <c r="H72" s="231">
        <v>1.4250377116406701</v>
      </c>
      <c r="I72" s="231">
        <v>1.4485343041662551</v>
      </c>
      <c r="J72" s="231">
        <v>1.2172454518533651</v>
      </c>
      <c r="K72" s="231">
        <v>0.97463280576535494</v>
      </c>
      <c r="L72" s="231">
        <v>0.83650977610656174</v>
      </c>
      <c r="M72" s="231">
        <v>0.75587214206537612</v>
      </c>
      <c r="N72" s="231">
        <v>0.40395774902900072</v>
      </c>
      <c r="O72" s="231">
        <v>0.30887177317150188</v>
      </c>
      <c r="P72" s="231">
        <v>0.27828354811650852</v>
      </c>
      <c r="Q72" s="231">
        <v>0.36569843118292961</v>
      </c>
      <c r="R72" s="231">
        <v>0.415509515502761</v>
      </c>
      <c r="S72" s="231">
        <v>0.34083731622215441</v>
      </c>
      <c r="T72" s="231">
        <v>0.23829261350224759</v>
      </c>
      <c r="U72" s="231">
        <v>0.27997594765840023</v>
      </c>
      <c r="V72" s="231">
        <v>1.5292542310334369</v>
      </c>
      <c r="W72" s="231">
        <v>0.18897895580581189</v>
      </c>
      <c r="DA72" s="73" t="s">
        <v>1644</v>
      </c>
    </row>
    <row r="73" spans="1:105" ht="12" customHeight="1" x14ac:dyDescent="0.25">
      <c r="A73" s="147" t="s">
        <v>34</v>
      </c>
      <c r="B73" s="231">
        <v>1.1705415891500379</v>
      </c>
      <c r="C73" s="231">
        <v>0.95784619254092629</v>
      </c>
      <c r="D73" s="231">
        <v>1.189895377408565</v>
      </c>
      <c r="E73" s="231">
        <v>1.4791852662599041</v>
      </c>
      <c r="F73" s="231">
        <v>1.8320759132857951</v>
      </c>
      <c r="G73" s="231">
        <v>1.962039521954138</v>
      </c>
      <c r="H73" s="231">
        <v>1.4752311170615371</v>
      </c>
      <c r="I73" s="231">
        <v>1.8754818985384221</v>
      </c>
      <c r="J73" s="231">
        <v>1.569649683805165</v>
      </c>
      <c r="K73" s="231">
        <v>1.27411394121</v>
      </c>
      <c r="L73" s="231">
        <v>1.1676887189896601</v>
      </c>
      <c r="M73" s="231">
        <v>1.1396943842123171</v>
      </c>
      <c r="N73" s="231">
        <v>1.263739092164271</v>
      </c>
      <c r="O73" s="231">
        <v>1.4874836528549999</v>
      </c>
      <c r="P73" s="231">
        <v>1.458639816960458</v>
      </c>
      <c r="Q73" s="231">
        <v>1.580552908093801</v>
      </c>
      <c r="R73" s="231">
        <v>1.7604528284097549</v>
      </c>
      <c r="S73" s="231">
        <v>1.213848650510857</v>
      </c>
      <c r="T73" s="231">
        <v>1.4482250191540169</v>
      </c>
      <c r="U73" s="231">
        <v>1.932463091477578</v>
      </c>
      <c r="V73" s="231">
        <v>1.891333486244382</v>
      </c>
      <c r="W73" s="231">
        <v>1.9770285570726971</v>
      </c>
      <c r="DA73" s="73" t="s">
        <v>1645</v>
      </c>
    </row>
    <row r="74" spans="1:105" ht="12" customHeight="1" x14ac:dyDescent="0.25">
      <c r="A74" s="147" t="s">
        <v>162</v>
      </c>
      <c r="B74" s="231">
        <v>13.33542860295918</v>
      </c>
      <c r="C74" s="231">
        <v>11.24314793302319</v>
      </c>
      <c r="D74" s="231">
        <v>11.52487932804967</v>
      </c>
      <c r="E74" s="231">
        <v>13.082036510953129</v>
      </c>
      <c r="F74" s="231">
        <v>13.313588866400449</v>
      </c>
      <c r="G74" s="231">
        <v>13.62769473442777</v>
      </c>
      <c r="H74" s="231">
        <v>13.64393149722922</v>
      </c>
      <c r="I74" s="231">
        <v>14.62715516446913</v>
      </c>
      <c r="J74" s="231">
        <v>13.24704202859083</v>
      </c>
      <c r="K74" s="231">
        <v>11.38090694648902</v>
      </c>
      <c r="L74" s="231">
        <v>12.84843868143059</v>
      </c>
      <c r="M74" s="231">
        <v>13.183078889144911</v>
      </c>
      <c r="N74" s="231">
        <v>12.606175863859921</v>
      </c>
      <c r="O74" s="231">
        <v>13.000487160646919</v>
      </c>
      <c r="P74" s="231">
        <v>12.50567924596071</v>
      </c>
      <c r="Q74" s="231">
        <v>12.74899247058643</v>
      </c>
      <c r="R74" s="231">
        <v>13.506871656071651</v>
      </c>
      <c r="S74" s="231">
        <v>14.081536322948651</v>
      </c>
      <c r="T74" s="231">
        <v>10.949535465197011</v>
      </c>
      <c r="U74" s="231">
        <v>14.585444237166531</v>
      </c>
      <c r="V74" s="231">
        <v>15.539914119403949</v>
      </c>
      <c r="W74" s="231">
        <v>15.56611558477281</v>
      </c>
      <c r="DA74" s="73" t="s">
        <v>1646</v>
      </c>
    </row>
    <row r="75" spans="1:105" ht="12" customHeight="1" x14ac:dyDescent="0.25">
      <c r="A75" s="147" t="s">
        <v>36</v>
      </c>
      <c r="B75" s="231">
        <v>6.2608753506535448</v>
      </c>
      <c r="C75" s="231">
        <v>5.187975388803614</v>
      </c>
      <c r="D75" s="231">
        <v>5.3091810230174126</v>
      </c>
      <c r="E75" s="231">
        <v>0.1105658593407801</v>
      </c>
      <c r="F75" s="231">
        <v>0.1131323863452217</v>
      </c>
      <c r="G75" s="231">
        <v>0.11086754683679539</v>
      </c>
      <c r="H75" s="231">
        <v>0</v>
      </c>
      <c r="I75" s="231">
        <v>0</v>
      </c>
      <c r="J75" s="231">
        <v>0</v>
      </c>
      <c r="K75" s="231">
        <v>0</v>
      </c>
      <c r="L75" s="231">
        <v>0.51638238543367398</v>
      </c>
      <c r="M75" s="231">
        <v>0.22269309303682819</v>
      </c>
      <c r="N75" s="231">
        <v>0.2230322655347958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2.9389024471155212</v>
      </c>
      <c r="F76" s="231">
        <v>3.7235985972664429</v>
      </c>
      <c r="G76" s="231">
        <v>4.9004033513975118</v>
      </c>
      <c r="H76" s="231">
        <v>4.6589969635274899</v>
      </c>
      <c r="I76" s="231">
        <v>6.9413306399664343</v>
      </c>
      <c r="J76" s="231">
        <v>6.2985311851791446</v>
      </c>
      <c r="K76" s="231">
        <v>6.3063059763682876</v>
      </c>
      <c r="L76" s="231">
        <v>6.1566434534558194</v>
      </c>
      <c r="M76" s="231">
        <v>6.8395653788992474</v>
      </c>
      <c r="N76" s="231">
        <v>6.7691670431454627</v>
      </c>
      <c r="O76" s="231">
        <v>7.9737384193119416</v>
      </c>
      <c r="P76" s="231">
        <v>7.6267365413372161</v>
      </c>
      <c r="Q76" s="231">
        <v>7.7613965729160217</v>
      </c>
      <c r="R76" s="231">
        <v>7.8807517374862526</v>
      </c>
      <c r="S76" s="231">
        <v>9.1555146864415153</v>
      </c>
      <c r="T76" s="231">
        <v>7.7548467565478152</v>
      </c>
      <c r="U76" s="231">
        <v>10.90214108440161</v>
      </c>
      <c r="V76" s="231">
        <v>11.557691440867931</v>
      </c>
      <c r="W76" s="231">
        <v>11.12239820179358</v>
      </c>
      <c r="DA76" s="73" t="s">
        <v>1648</v>
      </c>
    </row>
    <row r="77" spans="1:105" ht="12" customHeight="1" x14ac:dyDescent="0.25">
      <c r="A77" s="147" t="s">
        <v>79</v>
      </c>
      <c r="B77" s="231">
        <v>5.5474598027233126</v>
      </c>
      <c r="C77" s="231">
        <v>5.2659489540554061</v>
      </c>
      <c r="D77" s="231">
        <v>5.5402483084367304</v>
      </c>
      <c r="E77" s="231">
        <v>4.5491429135682946</v>
      </c>
      <c r="F77" s="231">
        <v>7.9503080406871423</v>
      </c>
      <c r="G77" s="231">
        <v>3.183308168732601</v>
      </c>
      <c r="H77" s="231">
        <v>2.7315211844046088</v>
      </c>
      <c r="I77" s="231">
        <v>2.6622083327316788</v>
      </c>
      <c r="J77" s="231">
        <v>2.7958724959337422</v>
      </c>
      <c r="K77" s="231">
        <v>3.0701010712115888</v>
      </c>
      <c r="L77" s="231">
        <v>3.3042797315571661</v>
      </c>
      <c r="M77" s="231">
        <v>3.3307611260148979</v>
      </c>
      <c r="N77" s="231">
        <v>3.5785725654266738</v>
      </c>
      <c r="O77" s="231">
        <v>4.0395138033892364</v>
      </c>
      <c r="P77" s="231">
        <v>3.4901792435816188</v>
      </c>
      <c r="Q77" s="231">
        <v>4.1690557614287043</v>
      </c>
      <c r="R77" s="231">
        <v>4.8349637620410952</v>
      </c>
      <c r="S77" s="231">
        <v>4.2706687838642452</v>
      </c>
      <c r="T77" s="231">
        <v>24.969212529856762</v>
      </c>
      <c r="U77" s="231">
        <v>5.6244539140056213</v>
      </c>
      <c r="V77" s="231">
        <v>6.6117420382925527</v>
      </c>
      <c r="W77" s="231">
        <v>6.6824119278532823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960.34156630507493</v>
      </c>
      <c r="C79" s="263">
        <f t="shared" si="2"/>
        <v>807.51312818543113</v>
      </c>
      <c r="D79" s="263">
        <f t="shared" si="2"/>
        <v>864.86865854405471</v>
      </c>
      <c r="E79" s="263">
        <f t="shared" si="2"/>
        <v>935.20162953400893</v>
      </c>
      <c r="F79" s="263">
        <f t="shared" si="2"/>
        <v>985.83861923229904</v>
      </c>
      <c r="G79" s="263">
        <f t="shared" si="2"/>
        <v>933.5138825243364</v>
      </c>
      <c r="H79" s="263">
        <f t="shared" si="2"/>
        <v>906.15518228280155</v>
      </c>
      <c r="I79" s="263">
        <f t="shared" si="2"/>
        <v>1088.6263268251714</v>
      </c>
      <c r="J79" s="263">
        <f t="shared" si="2"/>
        <v>1007.869437353657</v>
      </c>
      <c r="K79" s="263">
        <f t="shared" si="2"/>
        <v>891.45134708405351</v>
      </c>
      <c r="L79" s="263">
        <f t="shared" si="2"/>
        <v>951.3401778079309</v>
      </c>
      <c r="M79" s="263">
        <f t="shared" si="2"/>
        <v>989.81891841903098</v>
      </c>
      <c r="N79" s="263">
        <f t="shared" si="2"/>
        <v>940.42075489353954</v>
      </c>
      <c r="O79" s="263">
        <f t="shared" si="2"/>
        <v>982.28917040290435</v>
      </c>
      <c r="P79" s="263">
        <f t="shared" si="2"/>
        <v>939.59490952282181</v>
      </c>
      <c r="Q79" s="263">
        <f t="shared" si="2"/>
        <v>966.82919102213248</v>
      </c>
      <c r="R79" s="263">
        <f t="shared" si="2"/>
        <v>1013.7651193400017</v>
      </c>
      <c r="S79" s="263">
        <f t="shared" si="2"/>
        <v>1067.6944269209614</v>
      </c>
      <c r="T79" s="263">
        <f t="shared" si="2"/>
        <v>1095.9928502076298</v>
      </c>
      <c r="U79" s="263">
        <f t="shared" si="2"/>
        <v>1164.1497610948302</v>
      </c>
      <c r="V79" s="263">
        <f t="shared" si="2"/>
        <v>1337.3295644629306</v>
      </c>
      <c r="W79" s="263">
        <f t="shared" si="2"/>
        <v>1230.4489626910627</v>
      </c>
      <c r="DA79" s="70"/>
    </row>
    <row r="80" spans="1:105" ht="12" customHeight="1" x14ac:dyDescent="0.25">
      <c r="A80" s="60" t="s">
        <v>1523</v>
      </c>
      <c r="B80" s="264">
        <v>879.608714667556</v>
      </c>
      <c r="C80" s="264">
        <v>729.91799033872564</v>
      </c>
      <c r="D80" s="264">
        <v>783.71068415478408</v>
      </c>
      <c r="E80" s="264">
        <v>868.57595460574373</v>
      </c>
      <c r="F80" s="264">
        <v>916.13672346595695</v>
      </c>
      <c r="G80" s="264">
        <v>866.48079072119754</v>
      </c>
      <c r="H80" s="264">
        <v>840.57160623759887</v>
      </c>
      <c r="I80" s="264">
        <v>1007.904548268575</v>
      </c>
      <c r="J80" s="264">
        <v>937.42046478592329</v>
      </c>
      <c r="K80" s="264">
        <v>828.78307139458138</v>
      </c>
      <c r="L80" s="264">
        <v>882.74765744761487</v>
      </c>
      <c r="M80" s="264">
        <v>916.23845262151531</v>
      </c>
      <c r="N80" s="264">
        <v>871.25340964652685</v>
      </c>
      <c r="O80" s="264">
        <v>911.47898229159023</v>
      </c>
      <c r="P80" s="264">
        <v>872.32978736856728</v>
      </c>
      <c r="Q80" s="264">
        <v>896.13517324456495</v>
      </c>
      <c r="R80" s="264">
        <v>940.26445403677508</v>
      </c>
      <c r="S80" s="264">
        <v>989.43764306233334</v>
      </c>
      <c r="T80" s="264">
        <v>1017.676697318855</v>
      </c>
      <c r="U80" s="264">
        <v>1081.6371189810279</v>
      </c>
      <c r="V80" s="264">
        <v>1251.8518363774101</v>
      </c>
      <c r="W80" s="264">
        <v>1142.8310385720829</v>
      </c>
      <c r="DA80" s="72" t="s">
        <v>1651</v>
      </c>
    </row>
    <row r="81" spans="1:105" ht="12" customHeight="1" x14ac:dyDescent="0.25">
      <c r="A81" s="59" t="s">
        <v>30</v>
      </c>
      <c r="B81" s="232">
        <v>302.66392185350719</v>
      </c>
      <c r="C81" s="232">
        <v>231.88546258170871</v>
      </c>
      <c r="D81" s="232">
        <v>228.98774058276311</v>
      </c>
      <c r="E81" s="232">
        <v>253.63363155087231</v>
      </c>
      <c r="F81" s="232">
        <v>252.96788501161649</v>
      </c>
      <c r="G81" s="232">
        <v>194.60336754730389</v>
      </c>
      <c r="H81" s="232">
        <v>194.2309113220399</v>
      </c>
      <c r="I81" s="232">
        <v>238.3091347745461</v>
      </c>
      <c r="J81" s="232">
        <v>235.7106817412193</v>
      </c>
      <c r="K81" s="232">
        <v>188.9851250398917</v>
      </c>
      <c r="L81" s="232">
        <v>208.113344786846</v>
      </c>
      <c r="M81" s="232">
        <v>233.5911863253408</v>
      </c>
      <c r="N81" s="232">
        <v>220.769117546416</v>
      </c>
      <c r="O81" s="232">
        <v>209.6771770650254</v>
      </c>
      <c r="P81" s="232">
        <v>207.73240569826359</v>
      </c>
      <c r="Q81" s="232">
        <v>208.6845518473929</v>
      </c>
      <c r="R81" s="232">
        <v>214.38754573087849</v>
      </c>
      <c r="S81" s="232">
        <v>230.9559360971904</v>
      </c>
      <c r="T81" s="232">
        <v>213.80787518698239</v>
      </c>
      <c r="U81" s="232">
        <v>221.91706764000941</v>
      </c>
      <c r="V81" s="232">
        <v>304.19843664461592</v>
      </c>
      <c r="W81" s="232">
        <v>240.28521221309541</v>
      </c>
      <c r="DA81" s="71" t="s">
        <v>1652</v>
      </c>
    </row>
    <row r="82" spans="1:105" ht="12" customHeight="1" x14ac:dyDescent="0.25">
      <c r="A82" s="59" t="s">
        <v>33</v>
      </c>
      <c r="B82" s="297">
        <v>18.479491435112699</v>
      </c>
      <c r="C82" s="297">
        <v>19.033606271615358</v>
      </c>
      <c r="D82" s="297">
        <v>18.773389433235529</v>
      </c>
      <c r="E82" s="297">
        <v>31.278863665193281</v>
      </c>
      <c r="F82" s="297">
        <v>12.958805801073281</v>
      </c>
      <c r="G82" s="297">
        <v>8.575698498719051</v>
      </c>
      <c r="H82" s="297">
        <v>7.8687843477257866</v>
      </c>
      <c r="I82" s="297">
        <v>6.8972481706262414</v>
      </c>
      <c r="J82" s="297">
        <v>5.4147671618249866</v>
      </c>
      <c r="K82" s="297">
        <v>5.5295620446103504</v>
      </c>
      <c r="L82" s="297">
        <v>4.39515317564158</v>
      </c>
      <c r="M82" s="297">
        <v>3.7317472688498552</v>
      </c>
      <c r="N82" s="297">
        <v>3.1775739519223531</v>
      </c>
      <c r="O82" s="297">
        <v>2.2765465668510849</v>
      </c>
      <c r="P82" s="297">
        <v>1.542687469783272</v>
      </c>
      <c r="Q82" s="297">
        <v>1.5742332879184651</v>
      </c>
      <c r="R82" s="297">
        <v>1.892248524035989</v>
      </c>
      <c r="S82" s="297">
        <v>1.9308324080863739</v>
      </c>
      <c r="T82" s="297">
        <v>1.7585823663893669</v>
      </c>
      <c r="U82" s="297">
        <v>2.0460222337999081</v>
      </c>
      <c r="V82" s="297">
        <v>2.4072486926546119</v>
      </c>
      <c r="W82" s="297">
        <v>1.770996173964771</v>
      </c>
      <c r="DA82" s="122" t="s">
        <v>1653</v>
      </c>
    </row>
    <row r="83" spans="1:105" ht="12" customHeight="1" x14ac:dyDescent="0.25">
      <c r="A83" s="59" t="s">
        <v>160</v>
      </c>
      <c r="B83" s="297">
        <v>34.570201448389653</v>
      </c>
      <c r="C83" s="297">
        <v>26.120074551497641</v>
      </c>
      <c r="D83" s="297">
        <v>25.83984202310894</v>
      </c>
      <c r="E83" s="297">
        <v>27.622345798486741</v>
      </c>
      <c r="F83" s="297">
        <v>26.81718113647656</v>
      </c>
      <c r="G83" s="297">
        <v>30.777193326955661</v>
      </c>
      <c r="H83" s="297">
        <v>25.895251967247649</v>
      </c>
      <c r="I83" s="297">
        <v>40.858115696334792</v>
      </c>
      <c r="J83" s="297">
        <v>45.944407024986731</v>
      </c>
      <c r="K83" s="297">
        <v>45.033755207261791</v>
      </c>
      <c r="L83" s="297">
        <v>47.578798669685547</v>
      </c>
      <c r="M83" s="297">
        <v>31.356933575768579</v>
      </c>
      <c r="N83" s="297">
        <v>21.147692815915399</v>
      </c>
      <c r="O83" s="297">
        <v>17.996731595406569</v>
      </c>
      <c r="P83" s="297">
        <v>12.20046802168131</v>
      </c>
      <c r="Q83" s="297">
        <v>12.065336458472659</v>
      </c>
      <c r="R83" s="297">
        <v>13.874544184228631</v>
      </c>
      <c r="S83" s="297">
        <v>13.6342181125155</v>
      </c>
      <c r="T83" s="297">
        <v>13.096047268758699</v>
      </c>
      <c r="U83" s="297">
        <v>13.47151863112693</v>
      </c>
      <c r="V83" s="297">
        <v>13.841776837372599</v>
      </c>
      <c r="W83" s="297">
        <v>15.943718029924421</v>
      </c>
      <c r="DA83" s="122" t="s">
        <v>1654</v>
      </c>
    </row>
    <row r="84" spans="1:105" ht="12" customHeight="1" x14ac:dyDescent="0.25">
      <c r="A84" s="59" t="s">
        <v>70</v>
      </c>
      <c r="B84" s="297">
        <v>66.37456632503924</v>
      </c>
      <c r="C84" s="297">
        <v>63.967955467701508</v>
      </c>
      <c r="D84" s="297">
        <v>107.32398477210739</v>
      </c>
      <c r="E84" s="297">
        <v>44.957682370536602</v>
      </c>
      <c r="F84" s="297">
        <v>44.138157120691091</v>
      </c>
      <c r="G84" s="297">
        <v>36.830013917405651</v>
      </c>
      <c r="H84" s="297">
        <v>42.935221008339099</v>
      </c>
      <c r="I84" s="297">
        <v>43.314145917901577</v>
      </c>
      <c r="J84" s="297">
        <v>36.556026118288273</v>
      </c>
      <c r="K84" s="297">
        <v>29.53685433992483</v>
      </c>
      <c r="L84" s="297">
        <v>25.575191323681722</v>
      </c>
      <c r="M84" s="297">
        <v>22.968816384890719</v>
      </c>
      <c r="N84" s="297">
        <v>12.350855821307629</v>
      </c>
      <c r="O84" s="297">
        <v>9.4474785812295199</v>
      </c>
      <c r="P84" s="297">
        <v>8.4659949655602063</v>
      </c>
      <c r="Q84" s="297">
        <v>11.216588353333179</v>
      </c>
      <c r="R84" s="297">
        <v>12.822399390372791</v>
      </c>
      <c r="S84" s="297">
        <v>10.41081338058199</v>
      </c>
      <c r="T84" s="297">
        <v>9.3655716646430793</v>
      </c>
      <c r="U84" s="297">
        <v>8.646630195340391</v>
      </c>
      <c r="V84" s="297">
        <v>47.277010809377899</v>
      </c>
      <c r="W84" s="297">
        <v>5.8842475893282229</v>
      </c>
      <c r="DA84" s="122" t="s">
        <v>1655</v>
      </c>
    </row>
    <row r="85" spans="1:105" ht="12" customHeight="1" x14ac:dyDescent="0.25">
      <c r="A85" s="59" t="s">
        <v>34</v>
      </c>
      <c r="B85" s="297">
        <v>39.527751553575399</v>
      </c>
      <c r="C85" s="297">
        <v>32.694535214720787</v>
      </c>
      <c r="D85" s="297">
        <v>40.317683664784298</v>
      </c>
      <c r="E85" s="297">
        <v>44.661289213164601</v>
      </c>
      <c r="F85" s="297">
        <v>57.746935331840078</v>
      </c>
      <c r="G85" s="297">
        <v>58.083512656606921</v>
      </c>
      <c r="H85" s="297">
        <v>43.363824828641349</v>
      </c>
      <c r="I85" s="297">
        <v>54.713439772169721</v>
      </c>
      <c r="J85" s="297">
        <v>45.99003362049455</v>
      </c>
      <c r="K85" s="297">
        <v>37.671390883401763</v>
      </c>
      <c r="L85" s="297">
        <v>34.830132508847313</v>
      </c>
      <c r="M85" s="297">
        <v>33.78771766226523</v>
      </c>
      <c r="N85" s="297">
        <v>37.696297846704176</v>
      </c>
      <c r="O85" s="297">
        <v>44.388458981870713</v>
      </c>
      <c r="P85" s="297">
        <v>43.293102546334538</v>
      </c>
      <c r="Q85" s="297">
        <v>47.296270289598937</v>
      </c>
      <c r="R85" s="297">
        <v>53.002077219355662</v>
      </c>
      <c r="S85" s="297">
        <v>36.172809079734307</v>
      </c>
      <c r="T85" s="297">
        <v>55.531566997917942</v>
      </c>
      <c r="U85" s="297">
        <v>58.226078505331373</v>
      </c>
      <c r="V85" s="297">
        <v>57.045133704121618</v>
      </c>
      <c r="W85" s="297">
        <v>60.057964285357968</v>
      </c>
      <c r="DA85" s="122" t="s">
        <v>1656</v>
      </c>
    </row>
    <row r="86" spans="1:105" ht="12" customHeight="1" x14ac:dyDescent="0.25">
      <c r="A86" s="59" t="s">
        <v>162</v>
      </c>
      <c r="B86" s="297">
        <v>417.99278205193178</v>
      </c>
      <c r="C86" s="297">
        <v>356.21635625148161</v>
      </c>
      <c r="D86" s="297">
        <v>362.46804367878491</v>
      </c>
      <c r="E86" s="297">
        <v>366.63218023058602</v>
      </c>
      <c r="F86" s="297">
        <v>389.51766555783621</v>
      </c>
      <c r="G86" s="297">
        <v>374.4674382023216</v>
      </c>
      <c r="H86" s="297">
        <v>372.26618499742142</v>
      </c>
      <c r="I86" s="297">
        <v>396.08423067373349</v>
      </c>
      <c r="J86" s="297">
        <v>360.26862808042091</v>
      </c>
      <c r="K86" s="297">
        <v>312.33942134605502</v>
      </c>
      <c r="L86" s="297">
        <v>355.73364288347801</v>
      </c>
      <c r="M86" s="297">
        <v>362.7720677842006</v>
      </c>
      <c r="N86" s="297">
        <v>349.03677164871021</v>
      </c>
      <c r="O86" s="297">
        <v>360.10075713423731</v>
      </c>
      <c r="P86" s="297">
        <v>344.5279598315152</v>
      </c>
      <c r="Q86" s="297">
        <v>354.11168847078852</v>
      </c>
      <c r="R86" s="297">
        <v>377.45902386087789</v>
      </c>
      <c r="S86" s="297">
        <v>389.50611254533038</v>
      </c>
      <c r="T86" s="297">
        <v>389.7140996568906</v>
      </c>
      <c r="U86" s="297">
        <v>407.91768680312163</v>
      </c>
      <c r="V86" s="297">
        <v>435.05648458162239</v>
      </c>
      <c r="W86" s="297">
        <v>438.91907689512868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99.789961776904335</v>
      </c>
      <c r="F87" s="297">
        <v>131.99009350642331</v>
      </c>
      <c r="G87" s="297">
        <v>163.14356657188469</v>
      </c>
      <c r="H87" s="297">
        <v>154.0114277661838</v>
      </c>
      <c r="I87" s="297">
        <v>227.72823326326301</v>
      </c>
      <c r="J87" s="297">
        <v>207.53592103868871</v>
      </c>
      <c r="K87" s="297">
        <v>209.686962533436</v>
      </c>
      <c r="L87" s="297">
        <v>206.5213940994347</v>
      </c>
      <c r="M87" s="297">
        <v>228.02998362019949</v>
      </c>
      <c r="N87" s="297">
        <v>227.0751000155511</v>
      </c>
      <c r="O87" s="297">
        <v>267.59183236696958</v>
      </c>
      <c r="P87" s="297">
        <v>254.56716883542919</v>
      </c>
      <c r="Q87" s="297">
        <v>261.18650453706027</v>
      </c>
      <c r="R87" s="297">
        <v>266.82661512702549</v>
      </c>
      <c r="S87" s="297">
        <v>306.82692143889449</v>
      </c>
      <c r="T87" s="297">
        <v>334.40295417727322</v>
      </c>
      <c r="U87" s="297">
        <v>369.41211497229892</v>
      </c>
      <c r="V87" s="297">
        <v>392.02574510764549</v>
      </c>
      <c r="W87" s="297">
        <v>379.96982338528369</v>
      </c>
      <c r="DA87" s="122" t="s">
        <v>1658</v>
      </c>
    </row>
    <row r="88" spans="1:105" ht="12" customHeight="1" x14ac:dyDescent="0.25">
      <c r="A88" s="60" t="s">
        <v>1532</v>
      </c>
      <c r="B88" s="264">
        <v>80.732851637518976</v>
      </c>
      <c r="C88" s="264">
        <v>77.595137846705441</v>
      </c>
      <c r="D88" s="264">
        <v>81.157974389270592</v>
      </c>
      <c r="E88" s="264">
        <v>66.625674928265241</v>
      </c>
      <c r="F88" s="264">
        <v>69.701895766342105</v>
      </c>
      <c r="G88" s="264">
        <v>67.033091803138845</v>
      </c>
      <c r="H88" s="264">
        <v>65.583576045202676</v>
      </c>
      <c r="I88" s="264">
        <v>80.721778556596306</v>
      </c>
      <c r="J88" s="264">
        <v>70.448972567733719</v>
      </c>
      <c r="K88" s="264">
        <v>62.668275689472082</v>
      </c>
      <c r="L88" s="264">
        <v>68.592520360316001</v>
      </c>
      <c r="M88" s="264">
        <v>73.580465797515686</v>
      </c>
      <c r="N88" s="264">
        <v>69.16734524701269</v>
      </c>
      <c r="O88" s="264">
        <v>70.810188111314133</v>
      </c>
      <c r="P88" s="264">
        <v>67.265122154254485</v>
      </c>
      <c r="Q88" s="264">
        <v>70.694017777567524</v>
      </c>
      <c r="R88" s="264">
        <v>73.500665303226626</v>
      </c>
      <c r="S88" s="264">
        <v>78.25678385862804</v>
      </c>
      <c r="T88" s="264">
        <v>78.316152888774852</v>
      </c>
      <c r="U88" s="264">
        <v>82.512642113802343</v>
      </c>
      <c r="V88" s="264">
        <v>85.477728085520525</v>
      </c>
      <c r="W88" s="264">
        <v>87.617924118979772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145.34286996089577</v>
      </c>
      <c r="C89" s="263">
        <f t="shared" si="3"/>
        <v>130.80983245946868</v>
      </c>
      <c r="D89" s="263">
        <f t="shared" si="3"/>
        <v>138.45261515002471</v>
      </c>
      <c r="E89" s="263">
        <f t="shared" si="3"/>
        <v>130.16373738948576</v>
      </c>
      <c r="F89" s="263">
        <f t="shared" si="3"/>
        <v>136.42238005279597</v>
      </c>
      <c r="G89" s="263">
        <f t="shared" si="3"/>
        <v>130.07967589136877</v>
      </c>
      <c r="H89" s="263">
        <f t="shared" si="3"/>
        <v>126.90466810525541</v>
      </c>
      <c r="I89" s="263">
        <f t="shared" si="3"/>
        <v>152.87685980967873</v>
      </c>
      <c r="J89" s="263">
        <f t="shared" si="3"/>
        <v>137.6933180928132</v>
      </c>
      <c r="K89" s="263">
        <f t="shared" si="3"/>
        <v>121.92076491880459</v>
      </c>
      <c r="L89" s="263">
        <f t="shared" si="3"/>
        <v>131.98309088717417</v>
      </c>
      <c r="M89" s="263">
        <f t="shared" si="3"/>
        <v>138.85472574939848</v>
      </c>
      <c r="N89" s="263">
        <f t="shared" si="3"/>
        <v>131.1706131099935</v>
      </c>
      <c r="O89" s="263">
        <f t="shared" si="3"/>
        <v>135.38240340280868</v>
      </c>
      <c r="P89" s="263">
        <f t="shared" si="3"/>
        <v>129.08170828579381</v>
      </c>
      <c r="Q89" s="263">
        <f t="shared" si="3"/>
        <v>134.14894914180508</v>
      </c>
      <c r="R89" s="263">
        <f t="shared" si="3"/>
        <v>140.21400529757983</v>
      </c>
      <c r="S89" s="263">
        <f t="shared" si="3"/>
        <v>148.08293600538303</v>
      </c>
      <c r="T89" s="263">
        <f t="shared" si="3"/>
        <v>149.92419234472868</v>
      </c>
      <c r="U89" s="263">
        <f t="shared" si="3"/>
        <v>158.42360756302406</v>
      </c>
      <c r="V89" s="263">
        <f t="shared" si="3"/>
        <v>173.64993738547446</v>
      </c>
      <c r="W89" s="263">
        <f t="shared" si="3"/>
        <v>168.06483841497089</v>
      </c>
      <c r="DA89" s="70"/>
    </row>
    <row r="90" spans="1:105" ht="12" customHeight="1" x14ac:dyDescent="0.25">
      <c r="A90" s="60" t="s">
        <v>1535</v>
      </c>
      <c r="B90" s="264">
        <v>69.866136460349836</v>
      </c>
      <c r="C90" s="264">
        <v>58.266531666756912</v>
      </c>
      <c r="D90" s="264">
        <v>62.578436545185369</v>
      </c>
      <c r="E90" s="264">
        <v>67.8757318396149</v>
      </c>
      <c r="F90" s="264">
        <v>71.25843124469823</v>
      </c>
      <c r="G90" s="264">
        <v>67.41077837168956</v>
      </c>
      <c r="H90" s="264">
        <v>65.590915515397398</v>
      </c>
      <c r="I90" s="264">
        <v>77.410478476322226</v>
      </c>
      <c r="J90" s="264">
        <v>71.830930972437798</v>
      </c>
      <c r="K90" s="264">
        <v>63.332511844453187</v>
      </c>
      <c r="L90" s="264">
        <v>67.856291519166064</v>
      </c>
      <c r="M90" s="264">
        <v>70.064721492145196</v>
      </c>
      <c r="N90" s="264">
        <v>66.506412871055147</v>
      </c>
      <c r="O90" s="264">
        <v>69.182317702907255</v>
      </c>
      <c r="P90" s="264">
        <v>66.195886767767263</v>
      </c>
      <c r="Q90" s="264">
        <v>68.057470497681052</v>
      </c>
      <c r="R90" s="264">
        <v>71.498606117671144</v>
      </c>
      <c r="S90" s="264">
        <v>74.921065712143744</v>
      </c>
      <c r="T90" s="264">
        <v>76.706818246338329</v>
      </c>
      <c r="U90" s="264">
        <v>81.282956973702568</v>
      </c>
      <c r="V90" s="264">
        <v>93.737242960783448</v>
      </c>
      <c r="W90" s="264">
        <v>86.151285574159573</v>
      </c>
      <c r="DA90" s="72" t="s">
        <v>1660</v>
      </c>
    </row>
    <row r="91" spans="1:105" ht="12" customHeight="1" x14ac:dyDescent="0.25">
      <c r="A91" s="59" t="s">
        <v>30</v>
      </c>
      <c r="B91" s="232">
        <v>21.84231410563843</v>
      </c>
      <c r="C91" s="232">
        <v>16.72874094152899</v>
      </c>
      <c r="D91" s="232">
        <v>16.623909378545221</v>
      </c>
      <c r="E91" s="232">
        <v>20.564804061147601</v>
      </c>
      <c r="F91" s="232">
        <v>21.425746689153542</v>
      </c>
      <c r="G91" s="232">
        <v>17.379617941286611</v>
      </c>
      <c r="H91" s="232">
        <v>16.935552267352421</v>
      </c>
      <c r="I91" s="232">
        <v>21.888968147159328</v>
      </c>
      <c r="J91" s="232">
        <v>21.397307390273451</v>
      </c>
      <c r="K91" s="232">
        <v>17.728171600773411</v>
      </c>
      <c r="L91" s="232">
        <v>18.931249982369831</v>
      </c>
      <c r="M91" s="232">
        <v>21.594792705920781</v>
      </c>
      <c r="N91" s="232">
        <v>20.88162908359288</v>
      </c>
      <c r="O91" s="232">
        <v>20.78395489825937</v>
      </c>
      <c r="P91" s="232">
        <v>20.594729540877729</v>
      </c>
      <c r="Q91" s="232">
        <v>20.77047608278907</v>
      </c>
      <c r="R91" s="232">
        <v>21.194301683177969</v>
      </c>
      <c r="S91" s="232">
        <v>23.01055198444908</v>
      </c>
      <c r="T91" s="232">
        <v>22.372583193872021</v>
      </c>
      <c r="U91" s="232">
        <v>23.607856160520939</v>
      </c>
      <c r="V91" s="232">
        <v>30.794682866352531</v>
      </c>
      <c r="W91" s="232">
        <v>25.219102033668872</v>
      </c>
      <c r="DA91" s="71" t="s">
        <v>1661</v>
      </c>
    </row>
    <row r="92" spans="1:105" ht="12" customHeight="1" x14ac:dyDescent="0.25">
      <c r="A92" s="59" t="s">
        <v>33</v>
      </c>
      <c r="B92" s="297">
        <v>1.61070386392085</v>
      </c>
      <c r="C92" s="297">
        <v>1.658435199893266</v>
      </c>
      <c r="D92" s="297">
        <v>1.6460814186448649</v>
      </c>
      <c r="E92" s="297">
        <v>3.063066288509674</v>
      </c>
      <c r="F92" s="297">
        <v>1.325632828048867</v>
      </c>
      <c r="G92" s="297">
        <v>0.9250113680543246</v>
      </c>
      <c r="H92" s="297">
        <v>0.82865995364066358</v>
      </c>
      <c r="I92" s="297">
        <v>0.76515275194176224</v>
      </c>
      <c r="J92" s="297">
        <v>0.5936730585978367</v>
      </c>
      <c r="K92" s="297">
        <v>0.62649087887800137</v>
      </c>
      <c r="L92" s="297">
        <v>0.48288205778639842</v>
      </c>
      <c r="M92" s="297">
        <v>0.41667025973065031</v>
      </c>
      <c r="N92" s="297">
        <v>0.36300233173807672</v>
      </c>
      <c r="O92" s="297">
        <v>0.27254690906334811</v>
      </c>
      <c r="P92" s="297">
        <v>0.18472151718734781</v>
      </c>
      <c r="Q92" s="297">
        <v>0.1892399977322404</v>
      </c>
      <c r="R92" s="297">
        <v>0.22593599545470719</v>
      </c>
      <c r="S92" s="297">
        <v>0.23234331414110271</v>
      </c>
      <c r="T92" s="297">
        <v>0.2222505481515647</v>
      </c>
      <c r="U92" s="297">
        <v>0.26288383797168108</v>
      </c>
      <c r="V92" s="297">
        <v>0.29432517451535811</v>
      </c>
      <c r="W92" s="297">
        <v>0.22449562933600559</v>
      </c>
      <c r="DA92" s="122" t="s">
        <v>1662</v>
      </c>
    </row>
    <row r="93" spans="1:105" ht="12" customHeight="1" x14ac:dyDescent="0.25">
      <c r="A93" s="59" t="s">
        <v>160</v>
      </c>
      <c r="B93" s="297">
        <v>2.8614667358448669</v>
      </c>
      <c r="C93" s="297">
        <v>2.161289501027198</v>
      </c>
      <c r="D93" s="297">
        <v>2.1515903283946809</v>
      </c>
      <c r="E93" s="297">
        <v>2.568781070158797</v>
      </c>
      <c r="F93" s="297">
        <v>2.6051485956443061</v>
      </c>
      <c r="G93" s="297">
        <v>3.152591387052365</v>
      </c>
      <c r="H93" s="297">
        <v>2.5897029723589622</v>
      </c>
      <c r="I93" s="297">
        <v>4.304391168679282</v>
      </c>
      <c r="J93" s="297">
        <v>4.7836710857448299</v>
      </c>
      <c r="K93" s="297">
        <v>4.8453291619910797</v>
      </c>
      <c r="L93" s="297">
        <v>4.9641126882165558</v>
      </c>
      <c r="M93" s="297">
        <v>3.324872314055964</v>
      </c>
      <c r="N93" s="297">
        <v>2.294234716737769</v>
      </c>
      <c r="O93" s="297">
        <v>2.0460651977063069</v>
      </c>
      <c r="P93" s="297">
        <v>1.3873215477576</v>
      </c>
      <c r="Q93" s="297">
        <v>1.377350229988616</v>
      </c>
      <c r="R93" s="297">
        <v>1.5732113898860609</v>
      </c>
      <c r="S93" s="297">
        <v>1.5580340453964749</v>
      </c>
      <c r="T93" s="297">
        <v>1.571742752826943</v>
      </c>
      <c r="U93" s="297">
        <v>1.643732718198607</v>
      </c>
      <c r="V93" s="297">
        <v>1.6071610539411869</v>
      </c>
      <c r="W93" s="297">
        <v>1.919291669527833</v>
      </c>
      <c r="DA93" s="122" t="s">
        <v>1663</v>
      </c>
    </row>
    <row r="94" spans="1:105" ht="12" customHeight="1" x14ac:dyDescent="0.25">
      <c r="A94" s="59" t="s">
        <v>70</v>
      </c>
      <c r="B94" s="297">
        <v>5.5222467978463428</v>
      </c>
      <c r="C94" s="297">
        <v>5.3202044958460064</v>
      </c>
      <c r="D94" s="297">
        <v>8.98243001865983</v>
      </c>
      <c r="E94" s="297">
        <v>4.202403728973894</v>
      </c>
      <c r="F94" s="297">
        <v>4.309837495244321</v>
      </c>
      <c r="G94" s="297">
        <v>3.7919960759961948</v>
      </c>
      <c r="H94" s="297">
        <v>4.3158947083403634</v>
      </c>
      <c r="I94" s="297">
        <v>4.5865958864160294</v>
      </c>
      <c r="J94" s="297">
        <v>3.8257356969449772</v>
      </c>
      <c r="K94" s="297">
        <v>3.1943072586205989</v>
      </c>
      <c r="L94" s="297">
        <v>2.6820963483985998</v>
      </c>
      <c r="M94" s="297">
        <v>2.4479769585413291</v>
      </c>
      <c r="N94" s="297">
        <v>1.346787974885673</v>
      </c>
      <c r="O94" s="297">
        <v>1.079615395061817</v>
      </c>
      <c r="P94" s="297">
        <v>0.96762252765872625</v>
      </c>
      <c r="Q94" s="297">
        <v>1.2870429924245299</v>
      </c>
      <c r="R94" s="297">
        <v>1.4613861326594011</v>
      </c>
      <c r="S94" s="297">
        <v>1.1958003930464809</v>
      </c>
      <c r="T94" s="297">
        <v>1.129803323934083</v>
      </c>
      <c r="U94" s="297">
        <v>1.060446719712717</v>
      </c>
      <c r="V94" s="297">
        <v>5.5175323766358479</v>
      </c>
      <c r="W94" s="297">
        <v>0.71198301850036405</v>
      </c>
      <c r="DA94" s="122" t="s">
        <v>1664</v>
      </c>
    </row>
    <row r="95" spans="1:105" ht="12" customHeight="1" x14ac:dyDescent="0.25">
      <c r="A95" s="59" t="s">
        <v>162</v>
      </c>
      <c r="B95" s="297">
        <v>38.029404957099352</v>
      </c>
      <c r="C95" s="297">
        <v>32.397861528461448</v>
      </c>
      <c r="D95" s="297">
        <v>33.174425400940777</v>
      </c>
      <c r="E95" s="297">
        <v>37.476676690824931</v>
      </c>
      <c r="F95" s="297">
        <v>41.592065636607202</v>
      </c>
      <c r="G95" s="297">
        <v>42.161561599300057</v>
      </c>
      <c r="H95" s="297">
        <v>40.921105613705002</v>
      </c>
      <c r="I95" s="297">
        <v>45.865370522125829</v>
      </c>
      <c r="J95" s="297">
        <v>41.230543740876698</v>
      </c>
      <c r="K95" s="297">
        <v>36.938212944190113</v>
      </c>
      <c r="L95" s="297">
        <v>40.795950442394677</v>
      </c>
      <c r="M95" s="297">
        <v>42.280409253896472</v>
      </c>
      <c r="N95" s="297">
        <v>41.620758764100763</v>
      </c>
      <c r="O95" s="297">
        <v>45.000135302816417</v>
      </c>
      <c r="P95" s="297">
        <v>43.061491634285858</v>
      </c>
      <c r="Q95" s="297">
        <v>44.433361194746603</v>
      </c>
      <c r="R95" s="297">
        <v>47.043770916493003</v>
      </c>
      <c r="S95" s="297">
        <v>48.924335975110601</v>
      </c>
      <c r="T95" s="297">
        <v>51.410438427553707</v>
      </c>
      <c r="U95" s="297">
        <v>54.708037537298623</v>
      </c>
      <c r="V95" s="297">
        <v>55.52354148933852</v>
      </c>
      <c r="W95" s="297">
        <v>58.076413223126501</v>
      </c>
      <c r="DA95" s="122" t="s">
        <v>1665</v>
      </c>
    </row>
    <row r="96" spans="1:105" ht="12" customHeight="1" x14ac:dyDescent="0.25">
      <c r="A96" s="61" t="s">
        <v>1542</v>
      </c>
      <c r="B96" s="265">
        <v>75.476733500545947</v>
      </c>
      <c r="C96" s="265">
        <v>72.543300792711776</v>
      </c>
      <c r="D96" s="265">
        <v>75.874178604839329</v>
      </c>
      <c r="E96" s="265">
        <v>62.288005549870867</v>
      </c>
      <c r="F96" s="265">
        <v>65.163948808097729</v>
      </c>
      <c r="G96" s="265">
        <v>62.668897519679192</v>
      </c>
      <c r="H96" s="265">
        <v>61.313752589858012</v>
      </c>
      <c r="I96" s="265">
        <v>75.466381333356509</v>
      </c>
      <c r="J96" s="265">
        <v>65.862387120375402</v>
      </c>
      <c r="K96" s="265">
        <v>58.5882530743514</v>
      </c>
      <c r="L96" s="265">
        <v>64.126799368008093</v>
      </c>
      <c r="M96" s="265">
        <v>68.790004257253273</v>
      </c>
      <c r="N96" s="265">
        <v>64.664200238938349</v>
      </c>
      <c r="O96" s="265">
        <v>66.200085699901408</v>
      </c>
      <c r="P96" s="265">
        <v>62.88582151802656</v>
      </c>
      <c r="Q96" s="265">
        <v>66.091478644124038</v>
      </c>
      <c r="R96" s="265">
        <v>68.715399179908673</v>
      </c>
      <c r="S96" s="265">
        <v>73.161870293239289</v>
      </c>
      <c r="T96" s="265">
        <v>73.217374098390337</v>
      </c>
      <c r="U96" s="265">
        <v>77.14065058932151</v>
      </c>
      <c r="V96" s="265">
        <v>79.912694424690997</v>
      </c>
      <c r="W96" s="265">
        <v>81.913552840811334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656.07343829487968</v>
      </c>
      <c r="C99" s="225">
        <v>671.21879344985155</v>
      </c>
      <c r="D99" s="225">
        <v>646.19150544099341</v>
      </c>
      <c r="E99" s="225">
        <v>633.44902241093894</v>
      </c>
      <c r="F99" s="225">
        <v>632.06369516839243</v>
      </c>
      <c r="G99" s="225">
        <v>623.12947248328396</v>
      </c>
      <c r="H99" s="225">
        <v>661.86487054429119</v>
      </c>
      <c r="I99" s="225">
        <v>681.04021918867807</v>
      </c>
      <c r="J99" s="225">
        <v>660.67007494055179</v>
      </c>
      <c r="K99" s="225">
        <v>602.18840472765578</v>
      </c>
      <c r="L99" s="225">
        <v>624.63482578035382</v>
      </c>
      <c r="M99" s="225">
        <v>625.90825792430996</v>
      </c>
      <c r="N99" s="225">
        <v>598.21871563530806</v>
      </c>
      <c r="O99" s="225">
        <v>604.84124848924137</v>
      </c>
      <c r="P99" s="225">
        <v>621.54838432550184</v>
      </c>
      <c r="Q99" s="225">
        <v>607.70567399830759</v>
      </c>
      <c r="R99" s="225">
        <v>620.999155188077</v>
      </c>
      <c r="S99" s="225">
        <v>626.80014523139869</v>
      </c>
      <c r="T99" s="225">
        <v>650.92019317833501</v>
      </c>
      <c r="U99" s="225">
        <v>619.25726474316548</v>
      </c>
      <c r="V99" s="225">
        <v>626.6519225398622</v>
      </c>
      <c r="W99" s="225">
        <v>631.50194394862012</v>
      </c>
      <c r="DA99" s="89" t="s">
        <v>1667</v>
      </c>
    </row>
    <row r="100" spans="1:105" ht="12" customHeight="1" x14ac:dyDescent="0.25">
      <c r="A100" s="55" t="s">
        <v>92</v>
      </c>
      <c r="B100" s="261">
        <v>5.4789743047693591</v>
      </c>
      <c r="C100" s="261">
        <v>5.5403818887309058</v>
      </c>
      <c r="D100" s="261">
        <v>5.3556752901471683</v>
      </c>
      <c r="E100" s="261">
        <v>5.3307518322654914</v>
      </c>
      <c r="F100" s="261">
        <v>5.3141648892999092</v>
      </c>
      <c r="G100" s="261">
        <v>5.2040959419714081</v>
      </c>
      <c r="H100" s="261">
        <v>5.5293607056425209</v>
      </c>
      <c r="I100" s="261">
        <v>5.6939641058760007</v>
      </c>
      <c r="J100" s="261">
        <v>5.5554052494254744</v>
      </c>
      <c r="K100" s="261">
        <v>5.0502842503047463</v>
      </c>
      <c r="L100" s="261">
        <v>5.2238388172999981</v>
      </c>
      <c r="M100" s="261">
        <v>5.1933649852901329</v>
      </c>
      <c r="N100" s="261">
        <v>4.990368341498213</v>
      </c>
      <c r="O100" s="261">
        <v>5.022563027766191</v>
      </c>
      <c r="P100" s="261">
        <v>5.1148005490607096</v>
      </c>
      <c r="Q100" s="261">
        <v>4.9725044674165453</v>
      </c>
      <c r="R100" s="261">
        <v>5.0154971424178427</v>
      </c>
      <c r="S100" s="261">
        <v>5.0802330595706362</v>
      </c>
      <c r="T100" s="261">
        <v>5.1917432424301708</v>
      </c>
      <c r="U100" s="261">
        <v>4.9535165256284994</v>
      </c>
      <c r="V100" s="261">
        <v>5.0088945649160923</v>
      </c>
      <c r="W100" s="261">
        <v>4.9769214895263509</v>
      </c>
      <c r="DA100" s="67" t="s">
        <v>1668</v>
      </c>
    </row>
    <row r="101" spans="1:105" ht="12" customHeight="1" x14ac:dyDescent="0.25">
      <c r="A101" s="202" t="s">
        <v>93</v>
      </c>
      <c r="B101" s="226">
        <v>1.5944783190763201</v>
      </c>
      <c r="C101" s="226">
        <v>1.6123490108896239</v>
      </c>
      <c r="D101" s="226">
        <v>1.5585961275122131</v>
      </c>
      <c r="E101" s="226">
        <v>1.551342960948874</v>
      </c>
      <c r="F101" s="226">
        <v>1.5465158675063371</v>
      </c>
      <c r="G101" s="226">
        <v>1.514483859258722</v>
      </c>
      <c r="H101" s="226">
        <v>1.6091416519009709</v>
      </c>
      <c r="I101" s="226">
        <v>1.65704414939764</v>
      </c>
      <c r="J101" s="226">
        <v>1.6167210742676741</v>
      </c>
      <c r="K101" s="226">
        <v>1.469721939610831</v>
      </c>
      <c r="L101" s="226">
        <v>1.520229384774376</v>
      </c>
      <c r="M101" s="226">
        <v>1.5230856537533211</v>
      </c>
      <c r="N101" s="226">
        <v>1.454120299198945</v>
      </c>
      <c r="O101" s="226">
        <v>1.468030866295257</v>
      </c>
      <c r="P101" s="226">
        <v>1.511032948506648</v>
      </c>
      <c r="Q101" s="226">
        <v>1.475104353368734</v>
      </c>
      <c r="R101" s="226">
        <v>1.5076601113102699</v>
      </c>
      <c r="S101" s="226">
        <v>1.521443493786629</v>
      </c>
      <c r="T101" s="226">
        <v>1.577559298160762</v>
      </c>
      <c r="U101" s="226">
        <v>1.5022466089789519</v>
      </c>
      <c r="V101" s="226">
        <v>1.538894927576516</v>
      </c>
      <c r="W101" s="226">
        <v>1.532386823964718</v>
      </c>
      <c r="DA101" s="174" t="s">
        <v>1669</v>
      </c>
    </row>
    <row r="102" spans="1:105" ht="12" customHeight="1" x14ac:dyDescent="0.25">
      <c r="A102" s="202" t="s">
        <v>94</v>
      </c>
      <c r="B102" s="226">
        <v>17.630037864878538</v>
      </c>
      <c r="C102" s="226">
        <v>19.68495423784702</v>
      </c>
      <c r="D102" s="226">
        <v>18.648348275640679</v>
      </c>
      <c r="E102" s="226">
        <v>15.30356052765501</v>
      </c>
      <c r="F102" s="226">
        <v>15.234887589619349</v>
      </c>
      <c r="G102" s="226">
        <v>15.18933845209499</v>
      </c>
      <c r="H102" s="226">
        <v>16.19097516904775</v>
      </c>
      <c r="I102" s="226">
        <v>17.129384080077539</v>
      </c>
      <c r="J102" s="226">
        <v>15.95321834484438</v>
      </c>
      <c r="K102" s="226">
        <v>14.62905337454942</v>
      </c>
      <c r="L102" s="226">
        <v>15.383382139663929</v>
      </c>
      <c r="M102" s="226">
        <v>15.66055097888305</v>
      </c>
      <c r="N102" s="226">
        <v>14.94229877602349</v>
      </c>
      <c r="O102" s="226">
        <v>14.884508858678871</v>
      </c>
      <c r="P102" s="226">
        <v>15.04663191731211</v>
      </c>
      <c r="Q102" s="226">
        <v>14.85042739564015</v>
      </c>
      <c r="R102" s="226">
        <v>14.86546811809202</v>
      </c>
      <c r="S102" s="226">
        <v>15.20339621974529</v>
      </c>
      <c r="T102" s="226">
        <v>15.304286014315821</v>
      </c>
      <c r="U102" s="226">
        <v>14.53592139505235</v>
      </c>
      <c r="V102" s="226">
        <v>13.43726379968389</v>
      </c>
      <c r="W102" s="226">
        <v>14.607552848283589</v>
      </c>
      <c r="DA102" s="174" t="s">
        <v>1670</v>
      </c>
    </row>
    <row r="103" spans="1:105" ht="12" customHeight="1" x14ac:dyDescent="0.25">
      <c r="A103" s="202" t="s">
        <v>95</v>
      </c>
      <c r="B103" s="226">
        <v>4.8720484918551099</v>
      </c>
      <c r="C103" s="226">
        <v>4.9266537354985953</v>
      </c>
      <c r="D103" s="226">
        <v>4.7624077553190141</v>
      </c>
      <c r="E103" s="226">
        <v>4.7402451590683752</v>
      </c>
      <c r="F103" s="226">
        <v>4.725495611805556</v>
      </c>
      <c r="G103" s="226">
        <v>4.6276194001275623</v>
      </c>
      <c r="H103" s="226">
        <v>4.9168534087481151</v>
      </c>
      <c r="I103" s="226">
        <v>5.0632230946149859</v>
      </c>
      <c r="J103" s="226">
        <v>4.9400129041573804</v>
      </c>
      <c r="K103" s="226">
        <v>4.4908459862128591</v>
      </c>
      <c r="L103" s="226">
        <v>4.6451752857037754</v>
      </c>
      <c r="M103" s="226">
        <v>4.6539028305093177</v>
      </c>
      <c r="N103" s="226">
        <v>4.4431739998773967</v>
      </c>
      <c r="O103" s="226">
        <v>4.4856787844402248</v>
      </c>
      <c r="P103" s="226">
        <v>4.6170748826361594</v>
      </c>
      <c r="Q103" s="226">
        <v>4.5072923564883238</v>
      </c>
      <c r="R103" s="226">
        <v>4.6067689247693826</v>
      </c>
      <c r="S103" s="226">
        <v>4.6488850871550236</v>
      </c>
      <c r="T103" s="226">
        <v>4.8254191695124957</v>
      </c>
      <c r="U103" s="226">
        <v>4.5902275610183629</v>
      </c>
      <c r="V103" s="226">
        <v>4.7115934844141139</v>
      </c>
      <c r="W103" s="226">
        <v>4.682323256023273</v>
      </c>
      <c r="DA103" s="174" t="s">
        <v>1671</v>
      </c>
    </row>
    <row r="104" spans="1:105" ht="12" customHeight="1" x14ac:dyDescent="0.25">
      <c r="A104" s="56" t="s">
        <v>96</v>
      </c>
      <c r="B104" s="262">
        <v>8.0422933717785376</v>
      </c>
      <c r="C104" s="262">
        <v>8.5377064931505142</v>
      </c>
      <c r="D104" s="262">
        <v>8.2254594681908948</v>
      </c>
      <c r="E104" s="262">
        <v>7.5898014543746148</v>
      </c>
      <c r="F104" s="262">
        <v>7.5585417640349331</v>
      </c>
      <c r="G104" s="262">
        <v>7.4061848650903954</v>
      </c>
      <c r="H104" s="262">
        <v>7.876761916726335</v>
      </c>
      <c r="I104" s="262">
        <v>8.1975419295662881</v>
      </c>
      <c r="J104" s="262">
        <v>7.8853834395995932</v>
      </c>
      <c r="K104" s="262">
        <v>7.172490977927378</v>
      </c>
      <c r="L104" s="262">
        <v>7.4410139233377031</v>
      </c>
      <c r="M104" s="262">
        <v>7.5508814362136594</v>
      </c>
      <c r="N104" s="262">
        <v>7.2049069615573327</v>
      </c>
      <c r="O104" s="262">
        <v>7.2636336885980386</v>
      </c>
      <c r="P104" s="262">
        <v>7.4715041486716576</v>
      </c>
      <c r="Q104" s="262">
        <v>7.3312370239717808</v>
      </c>
      <c r="R104" s="262">
        <v>7.4752280835182754</v>
      </c>
      <c r="S104" s="262">
        <v>7.5758104352603919</v>
      </c>
      <c r="T104" s="262">
        <v>8.0185740119595277</v>
      </c>
      <c r="U104" s="262">
        <v>7.6311117430573283</v>
      </c>
      <c r="V104" s="262">
        <v>7.7217277911397346</v>
      </c>
      <c r="W104" s="262">
        <v>7.7911523273246281</v>
      </c>
      <c r="DA104" s="68" t="s">
        <v>1672</v>
      </c>
    </row>
    <row r="105" spans="1:105" ht="12" customHeight="1" x14ac:dyDescent="0.25">
      <c r="A105" s="37" t="s">
        <v>160</v>
      </c>
      <c r="B105" s="228">
        <v>0.30942335063832221</v>
      </c>
      <c r="C105" s="228">
        <v>0.23976470051079449</v>
      </c>
      <c r="D105" s="228">
        <v>0.22801617396459631</v>
      </c>
      <c r="E105" s="228">
        <v>0.31109055287945342</v>
      </c>
      <c r="F105" s="228">
        <v>0.28724713921312273</v>
      </c>
      <c r="G105" s="228">
        <v>0.33038500641857982</v>
      </c>
      <c r="H105" s="228">
        <v>0.30013646564298141</v>
      </c>
      <c r="I105" s="228">
        <v>0.42148109919184668</v>
      </c>
      <c r="J105" s="228">
        <v>0.52517214085564523</v>
      </c>
      <c r="K105" s="228">
        <v>0.52914375502066469</v>
      </c>
      <c r="L105" s="228">
        <v>0.50728255557169977</v>
      </c>
      <c r="M105" s="228">
        <v>0.32792332780561639</v>
      </c>
      <c r="N105" s="228">
        <v>0.22647887323866889</v>
      </c>
      <c r="O105" s="228">
        <v>0.19204093504160569</v>
      </c>
      <c r="P105" s="228">
        <v>0.14282485002621051</v>
      </c>
      <c r="Q105" s="228">
        <v>0.13160290935426819</v>
      </c>
      <c r="R105" s="228">
        <v>0.14606489831372921</v>
      </c>
      <c r="S105" s="228">
        <v>0.13823534055714051</v>
      </c>
      <c r="T105" s="228">
        <v>0.1379870148763046</v>
      </c>
      <c r="U105" s="228">
        <v>0.1292918072678319</v>
      </c>
      <c r="V105" s="228">
        <v>0.137384511825765</v>
      </c>
      <c r="W105" s="228">
        <v>0.14487860914987</v>
      </c>
      <c r="DA105" s="69" t="s">
        <v>1673</v>
      </c>
    </row>
    <row r="106" spans="1:105" ht="12" customHeight="1" x14ac:dyDescent="0.25">
      <c r="A106" s="37" t="s">
        <v>162</v>
      </c>
      <c r="B106" s="228">
        <v>4.2131766648831963</v>
      </c>
      <c r="C106" s="228">
        <v>3.682259593886692</v>
      </c>
      <c r="D106" s="228">
        <v>3.6019297398384942</v>
      </c>
      <c r="E106" s="228">
        <v>4.6499315491152924</v>
      </c>
      <c r="F106" s="228">
        <v>4.6985024623153846</v>
      </c>
      <c r="G106" s="228">
        <v>4.5268394327609442</v>
      </c>
      <c r="H106" s="228">
        <v>4.8589443481154593</v>
      </c>
      <c r="I106" s="228">
        <v>4.6012627688804981</v>
      </c>
      <c r="J106" s="228">
        <v>4.6375135131913137</v>
      </c>
      <c r="K106" s="228">
        <v>4.1328726855849824</v>
      </c>
      <c r="L106" s="228">
        <v>4.2712118129951087</v>
      </c>
      <c r="M106" s="228">
        <v>4.2723053051483548</v>
      </c>
      <c r="N106" s="228">
        <v>4.2094523597546623</v>
      </c>
      <c r="O106" s="228">
        <v>4.3272692657031619</v>
      </c>
      <c r="P106" s="228">
        <v>4.5419408236659207</v>
      </c>
      <c r="Q106" s="228">
        <v>4.3496671890041636</v>
      </c>
      <c r="R106" s="228">
        <v>4.4749342871240376</v>
      </c>
      <c r="S106" s="228">
        <v>4.4472632768799221</v>
      </c>
      <c r="T106" s="228">
        <v>4.6241702740275414</v>
      </c>
      <c r="U106" s="228">
        <v>4.4087624557590432</v>
      </c>
      <c r="V106" s="228">
        <v>4.8627427098180904</v>
      </c>
      <c r="W106" s="228">
        <v>4.4914734153435747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0.29998434438179772</v>
      </c>
      <c r="U108" s="228">
        <v>0.29821775455100158</v>
      </c>
      <c r="V108" s="228">
        <v>0.30359646000786222</v>
      </c>
      <c r="W108" s="228">
        <v>0.32478403019380458</v>
      </c>
      <c r="DA108" s="69" t="s">
        <v>1676</v>
      </c>
    </row>
    <row r="109" spans="1:105" ht="12" customHeight="1" x14ac:dyDescent="0.25">
      <c r="A109" s="37" t="s">
        <v>38</v>
      </c>
      <c r="B109" s="228">
        <v>3.5196933562570192</v>
      </c>
      <c r="C109" s="228">
        <v>4.615682198753027</v>
      </c>
      <c r="D109" s="228">
        <v>4.3955135543878043</v>
      </c>
      <c r="E109" s="228">
        <v>2.628779352379869</v>
      </c>
      <c r="F109" s="228">
        <v>2.5727921625064258</v>
      </c>
      <c r="G109" s="228">
        <v>2.5489604259108711</v>
      </c>
      <c r="H109" s="228">
        <v>2.717681102967894</v>
      </c>
      <c r="I109" s="228">
        <v>3.1747980614939428</v>
      </c>
      <c r="J109" s="228">
        <v>2.7226977855526351</v>
      </c>
      <c r="K109" s="228">
        <v>2.510474537321731</v>
      </c>
      <c r="L109" s="228">
        <v>2.6625195547708951</v>
      </c>
      <c r="M109" s="228">
        <v>2.9506528032596879</v>
      </c>
      <c r="N109" s="228">
        <v>2.7689757285640009</v>
      </c>
      <c r="O109" s="228">
        <v>2.7443234878532721</v>
      </c>
      <c r="P109" s="228">
        <v>2.786738474979527</v>
      </c>
      <c r="Q109" s="228">
        <v>2.849966925613348</v>
      </c>
      <c r="R109" s="228">
        <v>2.8542288980805082</v>
      </c>
      <c r="S109" s="228">
        <v>2.9903118178233292</v>
      </c>
      <c r="T109" s="228">
        <v>2.9564323786738842</v>
      </c>
      <c r="U109" s="228">
        <v>2.794839725479453</v>
      </c>
      <c r="V109" s="228">
        <v>2.4180041094880158</v>
      </c>
      <c r="W109" s="228">
        <v>2.830016272637379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448.89140692796354</v>
      </c>
      <c r="C110" s="263">
        <f t="shared" si="4"/>
        <v>446.3075835578411</v>
      </c>
      <c r="D110" s="263">
        <f t="shared" si="4"/>
        <v>431.96597605899262</v>
      </c>
      <c r="E110" s="263">
        <f t="shared" si="4"/>
        <v>446.8308328711995</v>
      </c>
      <c r="F110" s="263">
        <f t="shared" si="4"/>
        <v>446.15029950647039</v>
      </c>
      <c r="G110" s="263">
        <f t="shared" si="4"/>
        <v>438.63803520903207</v>
      </c>
      <c r="H110" s="263">
        <f t="shared" si="4"/>
        <v>465.43450425217242</v>
      </c>
      <c r="I110" s="263">
        <f t="shared" si="4"/>
        <v>475.19382908646253</v>
      </c>
      <c r="J110" s="263">
        <f t="shared" si="4"/>
        <v>466.13135250331845</v>
      </c>
      <c r="K110" s="263">
        <f t="shared" si="4"/>
        <v>424.22750414345705</v>
      </c>
      <c r="L110" s="263">
        <f t="shared" si="4"/>
        <v>438.38072195955192</v>
      </c>
      <c r="M110" s="263">
        <f t="shared" si="4"/>
        <v>436.28717540685113</v>
      </c>
      <c r="N110" s="263">
        <f t="shared" si="4"/>
        <v>417.67610852168889</v>
      </c>
      <c r="O110" s="263">
        <f t="shared" si="4"/>
        <v>423.62362312471987</v>
      </c>
      <c r="P110" s="263">
        <f t="shared" si="4"/>
        <v>436.05049030018046</v>
      </c>
      <c r="Q110" s="263">
        <f t="shared" si="4"/>
        <v>424.69821137456915</v>
      </c>
      <c r="R110" s="263">
        <f t="shared" si="4"/>
        <v>435.02625225278467</v>
      </c>
      <c r="S110" s="263">
        <f t="shared" si="4"/>
        <v>437.74700654702326</v>
      </c>
      <c r="T110" s="263">
        <f t="shared" si="4"/>
        <v>456.62570164593785</v>
      </c>
      <c r="U110" s="263">
        <f t="shared" si="4"/>
        <v>434.82941374124096</v>
      </c>
      <c r="V110" s="263">
        <f t="shared" si="4"/>
        <v>448.55067149923542</v>
      </c>
      <c r="W110" s="263">
        <f t="shared" si="4"/>
        <v>443.49868419874559</v>
      </c>
      <c r="DA110" s="70"/>
    </row>
    <row r="111" spans="1:105" ht="12" customHeight="1" x14ac:dyDescent="0.25">
      <c r="A111" s="60" t="s">
        <v>1556</v>
      </c>
      <c r="B111" s="264">
        <v>371.67756894000303</v>
      </c>
      <c r="C111" s="264">
        <v>360.09387948239572</v>
      </c>
      <c r="D111" s="264">
        <v>350.29226931291231</v>
      </c>
      <c r="E111" s="264">
        <v>379.80620976614631</v>
      </c>
      <c r="F111" s="264">
        <v>379.42644155871761</v>
      </c>
      <c r="G111" s="264">
        <v>372.1136676850806</v>
      </c>
      <c r="H111" s="264">
        <v>394.51576777873782</v>
      </c>
      <c r="I111" s="264">
        <v>400.17269201746569</v>
      </c>
      <c r="J111" s="264">
        <v>396.26143922767511</v>
      </c>
      <c r="K111" s="264">
        <v>360.15700322695392</v>
      </c>
      <c r="L111" s="264">
        <v>370.96452582260548</v>
      </c>
      <c r="M111" s="264">
        <v>366.99710612206411</v>
      </c>
      <c r="N111" s="264">
        <v>351.88291243946441</v>
      </c>
      <c r="O111" s="264">
        <v>357.78663209887208</v>
      </c>
      <c r="P111" s="264">
        <v>368.6952098016402</v>
      </c>
      <c r="Q111" s="264">
        <v>357.86772565478759</v>
      </c>
      <c r="R111" s="264">
        <v>367.1678586118702</v>
      </c>
      <c r="S111" s="264">
        <v>368.54028991887418</v>
      </c>
      <c r="T111" s="264">
        <v>385.80910208074062</v>
      </c>
      <c r="U111" s="264">
        <v>367.71999619885878</v>
      </c>
      <c r="V111" s="264">
        <v>385.37253926091688</v>
      </c>
      <c r="W111" s="264">
        <v>374.94324015145253</v>
      </c>
      <c r="DA111" s="72" t="s">
        <v>1678</v>
      </c>
    </row>
    <row r="112" spans="1:105" ht="12" customHeight="1" x14ac:dyDescent="0.25">
      <c r="A112" s="59" t="s">
        <v>30</v>
      </c>
      <c r="B112" s="232">
        <v>116.1978981250078</v>
      </c>
      <c r="C112" s="232">
        <v>103.3855465937749</v>
      </c>
      <c r="D112" s="232">
        <v>93.054848643559367</v>
      </c>
      <c r="E112" s="232">
        <v>115.07264928655</v>
      </c>
      <c r="F112" s="232">
        <v>114.0846729573331</v>
      </c>
      <c r="G112" s="232">
        <v>95.937082041076266</v>
      </c>
      <c r="H112" s="232">
        <v>101.8638382009327</v>
      </c>
      <c r="I112" s="232">
        <v>113.1548012794232</v>
      </c>
      <c r="J112" s="232">
        <v>118.0400658501861</v>
      </c>
      <c r="K112" s="232">
        <v>100.81591540391349</v>
      </c>
      <c r="L112" s="232">
        <v>103.4955199541877</v>
      </c>
      <c r="M112" s="232">
        <v>113.11293703304401</v>
      </c>
      <c r="N112" s="232">
        <v>110.4839088624674</v>
      </c>
      <c r="O112" s="232">
        <v>107.4873099319508</v>
      </c>
      <c r="P112" s="232">
        <v>114.70770314658419</v>
      </c>
      <c r="Q112" s="232">
        <v>109.21773880456161</v>
      </c>
      <c r="R112" s="232">
        <v>108.8394136100941</v>
      </c>
      <c r="S112" s="232">
        <v>113.1900009554675</v>
      </c>
      <c r="T112" s="232">
        <v>112.52645371803661</v>
      </c>
      <c r="U112" s="232">
        <v>106.80075013041851</v>
      </c>
      <c r="V112" s="232">
        <v>126.6030956010288</v>
      </c>
      <c r="W112" s="232">
        <v>109.7572922701697</v>
      </c>
      <c r="DA112" s="71" t="s">
        <v>1679</v>
      </c>
    </row>
    <row r="113" spans="1:105" ht="12" customHeight="1" x14ac:dyDescent="0.25">
      <c r="A113" s="59" t="s">
        <v>33</v>
      </c>
      <c r="B113" s="297">
        <v>8.5687076279668233</v>
      </c>
      <c r="C113" s="297">
        <v>10.249320629126229</v>
      </c>
      <c r="D113" s="297">
        <v>9.2141898622631953</v>
      </c>
      <c r="E113" s="297">
        <v>17.13972823232718</v>
      </c>
      <c r="F113" s="297">
        <v>7.0585352213661574</v>
      </c>
      <c r="G113" s="297">
        <v>5.1061474311895187</v>
      </c>
      <c r="H113" s="297">
        <v>4.9842179403837656</v>
      </c>
      <c r="I113" s="297">
        <v>3.9554494762974919</v>
      </c>
      <c r="J113" s="297">
        <v>3.2750479138428839</v>
      </c>
      <c r="K113" s="297">
        <v>3.5627053296084168</v>
      </c>
      <c r="L113" s="297">
        <v>2.6398747939883971</v>
      </c>
      <c r="M113" s="297">
        <v>2.1825074912403761</v>
      </c>
      <c r="N113" s="297">
        <v>1.9206315932565261</v>
      </c>
      <c r="O113" s="297">
        <v>1.409516823380941</v>
      </c>
      <c r="P113" s="297">
        <v>1.028854538548599</v>
      </c>
      <c r="Q113" s="297">
        <v>0.99508381807492563</v>
      </c>
      <c r="R113" s="297">
        <v>1.160252487970435</v>
      </c>
      <c r="S113" s="297">
        <v>1.142907826261671</v>
      </c>
      <c r="T113" s="297">
        <v>1.1178443635080739</v>
      </c>
      <c r="U113" s="297">
        <v>1.189273219119757</v>
      </c>
      <c r="V113" s="297">
        <v>1.2100296135107069</v>
      </c>
      <c r="W113" s="297">
        <v>0.97703845162733671</v>
      </c>
      <c r="DA113" s="122" t="s">
        <v>1680</v>
      </c>
    </row>
    <row r="114" spans="1:105" ht="12" customHeight="1" x14ac:dyDescent="0.25">
      <c r="A114" s="59" t="s">
        <v>160</v>
      </c>
      <c r="B114" s="297">
        <v>15.22258212438989</v>
      </c>
      <c r="C114" s="297">
        <v>13.357018151699659</v>
      </c>
      <c r="D114" s="297">
        <v>12.043852489361591</v>
      </c>
      <c r="E114" s="297">
        <v>14.373900295931939</v>
      </c>
      <c r="F114" s="297">
        <v>13.87151308429279</v>
      </c>
      <c r="G114" s="297">
        <v>17.40259305833985</v>
      </c>
      <c r="H114" s="297">
        <v>15.57652684721617</v>
      </c>
      <c r="I114" s="297">
        <v>22.251506971287601</v>
      </c>
      <c r="J114" s="297">
        <v>26.38952834895618</v>
      </c>
      <c r="K114" s="297">
        <v>27.55423999156783</v>
      </c>
      <c r="L114" s="297">
        <v>27.138378303419341</v>
      </c>
      <c r="M114" s="297">
        <v>17.415590778030928</v>
      </c>
      <c r="N114" s="297">
        <v>12.138709022100469</v>
      </c>
      <c r="O114" s="297">
        <v>10.581530085270471</v>
      </c>
      <c r="P114" s="297">
        <v>7.7270482213992837</v>
      </c>
      <c r="Q114" s="297">
        <v>7.2425435537296359</v>
      </c>
      <c r="R114" s="297">
        <v>8.0789359196403261</v>
      </c>
      <c r="S114" s="297">
        <v>7.6640436616323164</v>
      </c>
      <c r="T114" s="297">
        <v>7.9053293309949204</v>
      </c>
      <c r="U114" s="297">
        <v>7.4361638822205212</v>
      </c>
      <c r="V114" s="297">
        <v>6.6073602849369548</v>
      </c>
      <c r="W114" s="297">
        <v>8.353043516094699</v>
      </c>
      <c r="DA114" s="122" t="s">
        <v>1681</v>
      </c>
    </row>
    <row r="115" spans="1:105" ht="12" customHeight="1" x14ac:dyDescent="0.25">
      <c r="A115" s="59" t="s">
        <v>70</v>
      </c>
      <c r="B115" s="297">
        <v>29.37754066413947</v>
      </c>
      <c r="C115" s="297">
        <v>32.879476806783863</v>
      </c>
      <c r="D115" s="297">
        <v>50.280511449160826</v>
      </c>
      <c r="E115" s="297">
        <v>23.515017649903982</v>
      </c>
      <c r="F115" s="297">
        <v>22.948390470475822</v>
      </c>
      <c r="G115" s="297">
        <v>20.93216547517239</v>
      </c>
      <c r="H115" s="297">
        <v>25.95921250883265</v>
      </c>
      <c r="I115" s="297">
        <v>23.71036142897302</v>
      </c>
      <c r="J115" s="297">
        <v>21.104996313604911</v>
      </c>
      <c r="K115" s="297">
        <v>18.165269245540919</v>
      </c>
      <c r="L115" s="297">
        <v>14.662790698091721</v>
      </c>
      <c r="M115" s="297">
        <v>12.822436748555081</v>
      </c>
      <c r="N115" s="297">
        <v>7.1258041831252328</v>
      </c>
      <c r="O115" s="297">
        <v>5.5833913778379891</v>
      </c>
      <c r="P115" s="297">
        <v>5.3894253595473156</v>
      </c>
      <c r="Q115" s="297">
        <v>6.7676795089613666</v>
      </c>
      <c r="R115" s="297">
        <v>7.5046780079957136</v>
      </c>
      <c r="S115" s="297">
        <v>5.8821990764477574</v>
      </c>
      <c r="T115" s="297">
        <v>5.6825249162991067</v>
      </c>
      <c r="U115" s="297">
        <v>4.7974074548987193</v>
      </c>
      <c r="V115" s="297">
        <v>22.683678282793689</v>
      </c>
      <c r="W115" s="297">
        <v>3.09865625463642</v>
      </c>
      <c r="DA115" s="122" t="s">
        <v>1682</v>
      </c>
    </row>
    <row r="116" spans="1:105" ht="12" customHeight="1" x14ac:dyDescent="0.25">
      <c r="A116" s="59" t="s">
        <v>162</v>
      </c>
      <c r="B116" s="297">
        <v>202.31084039849901</v>
      </c>
      <c r="C116" s="297">
        <v>200.22251730101101</v>
      </c>
      <c r="D116" s="297">
        <v>185.69886686856731</v>
      </c>
      <c r="E116" s="297">
        <v>209.70491430143309</v>
      </c>
      <c r="F116" s="297">
        <v>221.4633298252497</v>
      </c>
      <c r="G116" s="297">
        <v>232.73567967930259</v>
      </c>
      <c r="H116" s="297">
        <v>246.13197228137261</v>
      </c>
      <c r="I116" s="297">
        <v>237.10057286148449</v>
      </c>
      <c r="J116" s="297">
        <v>227.451800801085</v>
      </c>
      <c r="K116" s="297">
        <v>210.05887325632321</v>
      </c>
      <c r="L116" s="297">
        <v>223.02796207291831</v>
      </c>
      <c r="M116" s="297">
        <v>221.46363407119381</v>
      </c>
      <c r="N116" s="297">
        <v>220.2138587785148</v>
      </c>
      <c r="O116" s="297">
        <v>232.724883880432</v>
      </c>
      <c r="P116" s="297">
        <v>239.84217853556081</v>
      </c>
      <c r="Q116" s="297">
        <v>233.6446799694601</v>
      </c>
      <c r="R116" s="297">
        <v>241.5845785861697</v>
      </c>
      <c r="S116" s="297">
        <v>240.66113839906501</v>
      </c>
      <c r="T116" s="297">
        <v>258.57694975190202</v>
      </c>
      <c r="U116" s="297">
        <v>247.49640151220129</v>
      </c>
      <c r="V116" s="297">
        <v>228.26837547864679</v>
      </c>
      <c r="W116" s="297">
        <v>252.7572096589243</v>
      </c>
      <c r="DA116" s="122" t="s">
        <v>1683</v>
      </c>
    </row>
    <row r="117" spans="1:105" ht="12" customHeight="1" x14ac:dyDescent="0.25">
      <c r="A117" s="60" t="s">
        <v>1563</v>
      </c>
      <c r="B117" s="264">
        <v>77.213837987960488</v>
      </c>
      <c r="C117" s="264">
        <v>86.213704075445392</v>
      </c>
      <c r="D117" s="264">
        <v>81.673706746080299</v>
      </c>
      <c r="E117" s="264">
        <v>67.024623105053209</v>
      </c>
      <c r="F117" s="264">
        <v>66.723857947752762</v>
      </c>
      <c r="G117" s="264">
        <v>66.524367523951483</v>
      </c>
      <c r="H117" s="264">
        <v>70.918736473434606</v>
      </c>
      <c r="I117" s="264">
        <v>75.021137068996808</v>
      </c>
      <c r="J117" s="264">
        <v>69.86991327564337</v>
      </c>
      <c r="K117" s="264">
        <v>64.070500916503121</v>
      </c>
      <c r="L117" s="264">
        <v>67.416196136946454</v>
      </c>
      <c r="M117" s="264">
        <v>69.290069284787037</v>
      </c>
      <c r="N117" s="264">
        <v>65.793196082224512</v>
      </c>
      <c r="O117" s="264">
        <v>65.836991025847766</v>
      </c>
      <c r="P117" s="264">
        <v>67.355280498540267</v>
      </c>
      <c r="Q117" s="264">
        <v>66.830485719781578</v>
      </c>
      <c r="R117" s="264">
        <v>67.858393640914485</v>
      </c>
      <c r="S117" s="264">
        <v>69.206716628149053</v>
      </c>
      <c r="T117" s="264">
        <v>70.816599565197251</v>
      </c>
      <c r="U117" s="264">
        <v>67.109417542382204</v>
      </c>
      <c r="V117" s="264">
        <v>63.178132238318561</v>
      </c>
      <c r="W117" s="264">
        <v>68.555444047293065</v>
      </c>
      <c r="DA117" s="72" t="s">
        <v>1684</v>
      </c>
    </row>
    <row r="118" spans="1:105" ht="12" customHeight="1" x14ac:dyDescent="0.25">
      <c r="A118" s="57" t="s">
        <v>1565</v>
      </c>
      <c r="B118" s="263">
        <v>61.89569301896092</v>
      </c>
      <c r="C118" s="263">
        <v>69.110111613845191</v>
      </c>
      <c r="D118" s="263">
        <v>65.470786224410418</v>
      </c>
      <c r="E118" s="263">
        <v>53.727875786575773</v>
      </c>
      <c r="F118" s="263">
        <v>53.486778227742221</v>
      </c>
      <c r="G118" s="263">
        <v>53.326863912464297</v>
      </c>
      <c r="H118" s="263">
        <v>56.849451554742501</v>
      </c>
      <c r="I118" s="263">
        <v>60.137993278873758</v>
      </c>
      <c r="J118" s="263">
        <v>56.008700202740357</v>
      </c>
      <c r="K118" s="263">
        <v>51.359810101879397</v>
      </c>
      <c r="L118" s="263">
        <v>54.041766208398208</v>
      </c>
      <c r="M118" s="263">
        <v>55.54388914565331</v>
      </c>
      <c r="N118" s="263">
        <v>52.740746653166553</v>
      </c>
      <c r="O118" s="263">
        <v>52.775853292817217</v>
      </c>
      <c r="P118" s="263">
        <v>53.992935380232012</v>
      </c>
      <c r="Q118" s="263">
        <v>53.572252541890677</v>
      </c>
      <c r="R118" s="263">
        <v>54.39623791544669</v>
      </c>
      <c r="S118" s="263">
        <v>55.477072489701271</v>
      </c>
      <c r="T118" s="263">
        <v>56.767577179851948</v>
      </c>
      <c r="U118" s="263">
        <v>53.795848194105261</v>
      </c>
      <c r="V118" s="263">
        <v>50.622366827250367</v>
      </c>
      <c r="W118" s="263">
        <v>54.955003275338242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50.904336244020385</v>
      </c>
      <c r="C119" s="263">
        <f t="shared" si="5"/>
        <v>52.118583030291106</v>
      </c>
      <c r="D119" s="263">
        <f t="shared" si="5"/>
        <v>50.161389899932004</v>
      </c>
      <c r="E119" s="263">
        <f t="shared" si="5"/>
        <v>49.101098383812079</v>
      </c>
      <c r="F119" s="263">
        <f t="shared" si="5"/>
        <v>48.994607405616776</v>
      </c>
      <c r="G119" s="263">
        <f t="shared" si="5"/>
        <v>48.317102998736551</v>
      </c>
      <c r="H119" s="263">
        <f t="shared" si="5"/>
        <v>51.321529989379869</v>
      </c>
      <c r="I119" s="263">
        <f t="shared" si="5"/>
        <v>52.815045627714042</v>
      </c>
      <c r="J119" s="263">
        <f t="shared" si="5"/>
        <v>51.214037361052711</v>
      </c>
      <c r="K119" s="263">
        <f t="shared" si="5"/>
        <v>46.686919390195399</v>
      </c>
      <c r="L119" s="263">
        <f t="shared" si="5"/>
        <v>48.437317598708077</v>
      </c>
      <c r="M119" s="263">
        <f t="shared" si="5"/>
        <v>48.556439065544019</v>
      </c>
      <c r="N119" s="263">
        <f t="shared" si="5"/>
        <v>46.398768869606798</v>
      </c>
      <c r="O119" s="263">
        <f t="shared" si="5"/>
        <v>46.916937544051279</v>
      </c>
      <c r="P119" s="263">
        <f t="shared" si="5"/>
        <v>48.227316196347509</v>
      </c>
      <c r="Q119" s="263">
        <f t="shared" si="5"/>
        <v>47.167852196544388</v>
      </c>
      <c r="R119" s="263">
        <f t="shared" si="5"/>
        <v>48.219578295058824</v>
      </c>
      <c r="S119" s="263">
        <f t="shared" si="5"/>
        <v>48.668606632960248</v>
      </c>
      <c r="T119" s="263">
        <f t="shared" si="5"/>
        <v>50.54812721960127</v>
      </c>
      <c r="U119" s="263">
        <f t="shared" si="5"/>
        <v>48.083128450771753</v>
      </c>
      <c r="V119" s="263">
        <f t="shared" si="5"/>
        <v>48.635039897236034</v>
      </c>
      <c r="W119" s="263">
        <f t="shared" si="5"/>
        <v>49.05901501621878</v>
      </c>
      <c r="DA119" s="70"/>
    </row>
    <row r="120" spans="1:105" ht="12" customHeight="1" x14ac:dyDescent="0.25">
      <c r="A120" s="60" t="s">
        <v>1568</v>
      </c>
      <c r="B120" s="264">
        <v>31.945086852128391</v>
      </c>
      <c r="C120" s="264">
        <v>30.949487449004121</v>
      </c>
      <c r="D120" s="264">
        <v>30.107054882928558</v>
      </c>
      <c r="E120" s="264">
        <v>32.643730404714759</v>
      </c>
      <c r="F120" s="264">
        <v>32.61108994054959</v>
      </c>
      <c r="G120" s="264">
        <v>31.982568835039931</v>
      </c>
      <c r="H120" s="264">
        <v>33.907993162375313</v>
      </c>
      <c r="I120" s="264">
        <v>34.394196665689883</v>
      </c>
      <c r="J120" s="264">
        <v>34.05803080443863</v>
      </c>
      <c r="K120" s="264">
        <v>30.95491283291441</v>
      </c>
      <c r="L120" s="264">
        <v>31.883801947635671</v>
      </c>
      <c r="M120" s="264">
        <v>31.542808631105729</v>
      </c>
      <c r="N120" s="264">
        <v>30.243768091028169</v>
      </c>
      <c r="O120" s="264">
        <v>30.75118326221607</v>
      </c>
      <c r="P120" s="264">
        <v>31.6887579002066</v>
      </c>
      <c r="Q120" s="264">
        <v>30.758153122394241</v>
      </c>
      <c r="R120" s="264">
        <v>31.55748453186732</v>
      </c>
      <c r="S120" s="264">
        <v>31.675442786453029</v>
      </c>
      <c r="T120" s="264">
        <v>33.159669305468398</v>
      </c>
      <c r="U120" s="264">
        <v>31.604939865857421</v>
      </c>
      <c r="V120" s="264">
        <v>33.122147436081853</v>
      </c>
      <c r="W120" s="264">
        <v>32.225766019229518</v>
      </c>
      <c r="DA120" s="72" t="s">
        <v>1686</v>
      </c>
    </row>
    <row r="121" spans="1:105" ht="12" customHeight="1" x14ac:dyDescent="0.25">
      <c r="A121" s="59" t="s">
        <v>30</v>
      </c>
      <c r="B121" s="232">
        <v>9.9870217033122426</v>
      </c>
      <c r="C121" s="232">
        <v>8.8858207790474175</v>
      </c>
      <c r="D121" s="232">
        <v>7.9979139726078454</v>
      </c>
      <c r="E121" s="232">
        <v>9.8903083827389704</v>
      </c>
      <c r="F121" s="232">
        <v>9.8053934126623723</v>
      </c>
      <c r="G121" s="232">
        <v>8.2456372787905945</v>
      </c>
      <c r="H121" s="232">
        <v>8.7550323999919009</v>
      </c>
      <c r="I121" s="232">
        <v>9.725472443536141</v>
      </c>
      <c r="J121" s="232">
        <v>10.14535304449282</v>
      </c>
      <c r="K121" s="232">
        <v>8.6649651278114064</v>
      </c>
      <c r="L121" s="232">
        <v>8.8952728117859721</v>
      </c>
      <c r="M121" s="232">
        <v>9.7218742791637336</v>
      </c>
      <c r="N121" s="232">
        <v>9.495913553351631</v>
      </c>
      <c r="O121" s="232">
        <v>9.238360714289124</v>
      </c>
      <c r="P121" s="232">
        <v>9.8589418513370219</v>
      </c>
      <c r="Q121" s="232">
        <v>9.3870882815314403</v>
      </c>
      <c r="R121" s="232">
        <v>9.3545718420000412</v>
      </c>
      <c r="S121" s="232">
        <v>9.7284977988504497</v>
      </c>
      <c r="T121" s="232">
        <v>9.6714669853131312</v>
      </c>
      <c r="U121" s="232">
        <v>9.1793520080288111</v>
      </c>
      <c r="V121" s="232">
        <v>10.881331623690279</v>
      </c>
      <c r="W121" s="232">
        <v>9.4334620306101744</v>
      </c>
      <c r="DA121" s="71" t="s">
        <v>1687</v>
      </c>
    </row>
    <row r="122" spans="1:105" ht="12" customHeight="1" x14ac:dyDescent="0.25">
      <c r="A122" s="59" t="s">
        <v>33</v>
      </c>
      <c r="B122" s="297">
        <v>0.73646658356743855</v>
      </c>
      <c r="C122" s="297">
        <v>0.88091255710295779</v>
      </c>
      <c r="D122" s="297">
        <v>0.79194473925735631</v>
      </c>
      <c r="E122" s="297">
        <v>1.4731319637208251</v>
      </c>
      <c r="F122" s="297">
        <v>0.60666970390066155</v>
      </c>
      <c r="G122" s="297">
        <v>0.43886512612078588</v>
      </c>
      <c r="H122" s="297">
        <v>0.42838548328214487</v>
      </c>
      <c r="I122" s="297">
        <v>0.33996449508613208</v>
      </c>
      <c r="J122" s="297">
        <v>0.28148507952999752</v>
      </c>
      <c r="K122" s="297">
        <v>0.30620876989553608</v>
      </c>
      <c r="L122" s="297">
        <v>0.22689297557883251</v>
      </c>
      <c r="M122" s="297">
        <v>0.18758299448075941</v>
      </c>
      <c r="N122" s="297">
        <v>0.16507518393563719</v>
      </c>
      <c r="O122" s="297">
        <v>0.12114569483128711</v>
      </c>
      <c r="P122" s="297">
        <v>8.8428386157053562E-2</v>
      </c>
      <c r="Q122" s="297">
        <v>8.5525847266511579E-2</v>
      </c>
      <c r="R122" s="297">
        <v>9.9721827723740344E-2</v>
      </c>
      <c r="S122" s="297">
        <v>9.8231082058653732E-2</v>
      </c>
      <c r="T122" s="297">
        <v>9.6076917908360371E-2</v>
      </c>
      <c r="U122" s="297">
        <v>0.1022161127023074</v>
      </c>
      <c r="V122" s="297">
        <v>0.1040000912820396</v>
      </c>
      <c r="W122" s="297">
        <v>8.3974877160646125E-2</v>
      </c>
      <c r="DA122" s="122" t="s">
        <v>1688</v>
      </c>
    </row>
    <row r="123" spans="1:105" ht="12" customHeight="1" x14ac:dyDescent="0.25">
      <c r="A123" s="59" t="s">
        <v>160</v>
      </c>
      <c r="B123" s="297">
        <v>1.3083563516198899</v>
      </c>
      <c r="C123" s="297">
        <v>1.148014140746757</v>
      </c>
      <c r="D123" s="297">
        <v>1.035149672615796</v>
      </c>
      <c r="E123" s="297">
        <v>1.2354135189457749</v>
      </c>
      <c r="F123" s="297">
        <v>1.192234149378272</v>
      </c>
      <c r="G123" s="297">
        <v>1.4957247710330679</v>
      </c>
      <c r="H123" s="297">
        <v>1.3387773289841789</v>
      </c>
      <c r="I123" s="297">
        <v>1.912481091650883</v>
      </c>
      <c r="J123" s="297">
        <v>2.268137346836208</v>
      </c>
      <c r="K123" s="297">
        <v>2.368242431700557</v>
      </c>
      <c r="L123" s="297">
        <v>2.332499791152558</v>
      </c>
      <c r="M123" s="297">
        <v>1.4968419040513321</v>
      </c>
      <c r="N123" s="297">
        <v>1.043302438426972</v>
      </c>
      <c r="O123" s="297">
        <v>0.90946542339481307</v>
      </c>
      <c r="P123" s="297">
        <v>0.66412731671474678</v>
      </c>
      <c r="Q123" s="297">
        <v>0.62248492292404956</v>
      </c>
      <c r="R123" s="297">
        <v>0.69437149613769211</v>
      </c>
      <c r="S123" s="297">
        <v>0.65871217654479752</v>
      </c>
      <c r="T123" s="297">
        <v>0.67945029018976333</v>
      </c>
      <c r="U123" s="297">
        <v>0.63912627749279249</v>
      </c>
      <c r="V123" s="297">
        <v>0.56789194668803566</v>
      </c>
      <c r="W123" s="297">
        <v>0.71793060141417042</v>
      </c>
      <c r="DA123" s="122" t="s">
        <v>1689</v>
      </c>
    </row>
    <row r="124" spans="1:105" ht="12" customHeight="1" x14ac:dyDescent="0.25">
      <c r="A124" s="59" t="s">
        <v>70</v>
      </c>
      <c r="B124" s="297">
        <v>2.524952180176788</v>
      </c>
      <c r="C124" s="297">
        <v>2.8259379365850288</v>
      </c>
      <c r="D124" s="297">
        <v>4.3215287642826716</v>
      </c>
      <c r="E124" s="297">
        <v>2.0210777941156128</v>
      </c>
      <c r="F124" s="297">
        <v>1.972377103053649</v>
      </c>
      <c r="G124" s="297">
        <v>1.7990858205797331</v>
      </c>
      <c r="H124" s="297">
        <v>2.231152395267038</v>
      </c>
      <c r="I124" s="297">
        <v>2.0378672764784578</v>
      </c>
      <c r="J124" s="297">
        <v>1.8139403520495749</v>
      </c>
      <c r="K124" s="297">
        <v>1.561275557726147</v>
      </c>
      <c r="L124" s="297">
        <v>1.260243182500828</v>
      </c>
      <c r="M124" s="297">
        <v>1.102067732407698</v>
      </c>
      <c r="N124" s="297">
        <v>0.61245136253552246</v>
      </c>
      <c r="O124" s="297">
        <v>0.47988347266458531</v>
      </c>
      <c r="P124" s="297">
        <v>0.46321240661578311</v>
      </c>
      <c r="Q124" s="297">
        <v>0.58167112510370256</v>
      </c>
      <c r="R124" s="297">
        <v>0.64501495596410352</v>
      </c>
      <c r="S124" s="297">
        <v>0.50556551183470921</v>
      </c>
      <c r="T124" s="297">
        <v>0.48840384021092598</v>
      </c>
      <c r="U124" s="297">
        <v>0.41232942372297537</v>
      </c>
      <c r="V124" s="297">
        <v>1.9496255179891011</v>
      </c>
      <c r="W124" s="297">
        <v>0.26632450126477769</v>
      </c>
      <c r="DA124" s="122" t="s">
        <v>1690</v>
      </c>
    </row>
    <row r="125" spans="1:105" ht="12" customHeight="1" x14ac:dyDescent="0.25">
      <c r="A125" s="59" t="s">
        <v>162</v>
      </c>
      <c r="B125" s="297">
        <v>17.38829003345203</v>
      </c>
      <c r="C125" s="297">
        <v>17.208802035521959</v>
      </c>
      <c r="D125" s="297">
        <v>15.96051773416489</v>
      </c>
      <c r="E125" s="297">
        <v>18.023798745193581</v>
      </c>
      <c r="F125" s="297">
        <v>19.034415571554639</v>
      </c>
      <c r="G125" s="297">
        <v>20.003255838515749</v>
      </c>
      <c r="H125" s="297">
        <v>21.154645554850038</v>
      </c>
      <c r="I125" s="297">
        <v>20.378411358938259</v>
      </c>
      <c r="J125" s="297">
        <v>19.549114981530028</v>
      </c>
      <c r="K125" s="297">
        <v>18.05422094578077</v>
      </c>
      <c r="L125" s="297">
        <v>19.168893186617471</v>
      </c>
      <c r="M125" s="297">
        <v>19.03444172100221</v>
      </c>
      <c r="N125" s="297">
        <v>18.927025552778399</v>
      </c>
      <c r="O125" s="297">
        <v>20.002327957036261</v>
      </c>
      <c r="P125" s="297">
        <v>20.61404793938199</v>
      </c>
      <c r="Q125" s="297">
        <v>20.081382945568532</v>
      </c>
      <c r="R125" s="297">
        <v>20.76380441004175</v>
      </c>
      <c r="S125" s="297">
        <v>20.684436217164421</v>
      </c>
      <c r="T125" s="297">
        <v>22.224271271846209</v>
      </c>
      <c r="U125" s="297">
        <v>21.27191604391054</v>
      </c>
      <c r="V125" s="297">
        <v>19.619298256432391</v>
      </c>
      <c r="W125" s="297">
        <v>21.724074008779748</v>
      </c>
      <c r="DA125" s="122" t="s">
        <v>1691</v>
      </c>
    </row>
    <row r="126" spans="1:105" ht="12" customHeight="1" x14ac:dyDescent="0.25">
      <c r="A126" s="60" t="s">
        <v>1575</v>
      </c>
      <c r="B126" s="264">
        <v>18.959249391891991</v>
      </c>
      <c r="C126" s="264">
        <v>21.169095581286989</v>
      </c>
      <c r="D126" s="264">
        <v>20.054335017003449</v>
      </c>
      <c r="E126" s="264">
        <v>16.45736797909732</v>
      </c>
      <c r="F126" s="264">
        <v>16.38351746506719</v>
      </c>
      <c r="G126" s="264">
        <v>16.33453416369662</v>
      </c>
      <c r="H126" s="264">
        <v>17.41353682700456</v>
      </c>
      <c r="I126" s="264">
        <v>18.420848962024159</v>
      </c>
      <c r="J126" s="264">
        <v>17.156006556614081</v>
      </c>
      <c r="K126" s="264">
        <v>15.73200655728099</v>
      </c>
      <c r="L126" s="264">
        <v>16.553515651072409</v>
      </c>
      <c r="M126" s="264">
        <v>17.013630434438291</v>
      </c>
      <c r="N126" s="264">
        <v>16.155000778578628</v>
      </c>
      <c r="O126" s="264">
        <v>16.165754281835209</v>
      </c>
      <c r="P126" s="264">
        <v>16.538558296140909</v>
      </c>
      <c r="Q126" s="264">
        <v>16.409699074150151</v>
      </c>
      <c r="R126" s="264">
        <v>16.6620937631915</v>
      </c>
      <c r="S126" s="264">
        <v>16.993163846507219</v>
      </c>
      <c r="T126" s="264">
        <v>17.388457914132871</v>
      </c>
      <c r="U126" s="264">
        <v>16.478188584914331</v>
      </c>
      <c r="V126" s="264">
        <v>15.512892461154181</v>
      </c>
      <c r="W126" s="264">
        <v>16.833248996989258</v>
      </c>
      <c r="DA126" s="72" t="s">
        <v>1692</v>
      </c>
    </row>
    <row r="127" spans="1:105" ht="12" customHeight="1" x14ac:dyDescent="0.25">
      <c r="A127" s="132" t="s">
        <v>1577</v>
      </c>
      <c r="B127" s="318">
        <v>56.764169751577093</v>
      </c>
      <c r="C127" s="318">
        <v>63.380469881757278</v>
      </c>
      <c r="D127" s="318">
        <v>60.042866340848313</v>
      </c>
      <c r="E127" s="318">
        <v>49.273513435039249</v>
      </c>
      <c r="F127" s="318">
        <v>49.052404306297028</v>
      </c>
      <c r="G127" s="318">
        <v>48.905747844507957</v>
      </c>
      <c r="H127" s="318">
        <v>52.136291895930619</v>
      </c>
      <c r="I127" s="318">
        <v>55.152193836095449</v>
      </c>
      <c r="J127" s="318">
        <v>51.365243861145757</v>
      </c>
      <c r="K127" s="318">
        <v>47.101774563518532</v>
      </c>
      <c r="L127" s="318">
        <v>49.561380462915722</v>
      </c>
      <c r="M127" s="318">
        <v>50.938968421612053</v>
      </c>
      <c r="N127" s="318">
        <v>48.368223212690417</v>
      </c>
      <c r="O127" s="318">
        <v>48.400419301874336</v>
      </c>
      <c r="P127" s="318">
        <v>49.516598002554737</v>
      </c>
      <c r="Q127" s="318">
        <v>49.130792288417787</v>
      </c>
      <c r="R127" s="318">
        <v>49.886464344678963</v>
      </c>
      <c r="S127" s="318">
        <v>50.877691266196187</v>
      </c>
      <c r="T127" s="318">
        <v>52.061205396565157</v>
      </c>
      <c r="U127" s="318">
        <v>49.335850523311997</v>
      </c>
      <c r="V127" s="318">
        <v>46.42546974841003</v>
      </c>
      <c r="W127" s="318">
        <v>50.398904713194923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1</v>
      </c>
      <c r="D132" s="234">
        <f t="shared" si="6"/>
        <v>0.99999999999999967</v>
      </c>
      <c r="E132" s="234">
        <f t="shared" si="6"/>
        <v>1</v>
      </c>
      <c r="F132" s="234">
        <f t="shared" si="6"/>
        <v>0.99999999999999989</v>
      </c>
      <c r="G132" s="234">
        <f t="shared" si="6"/>
        <v>0.99999999999999989</v>
      </c>
      <c r="H132" s="234">
        <f t="shared" si="6"/>
        <v>1</v>
      </c>
      <c r="I132" s="234">
        <f t="shared" si="6"/>
        <v>1</v>
      </c>
      <c r="J132" s="234">
        <f t="shared" si="6"/>
        <v>0.99999999999999978</v>
      </c>
      <c r="K132" s="234">
        <f t="shared" si="6"/>
        <v>1</v>
      </c>
      <c r="L132" s="234">
        <f t="shared" si="6"/>
        <v>0.99999999999999978</v>
      </c>
      <c r="M132" s="234">
        <f t="shared" si="6"/>
        <v>1</v>
      </c>
      <c r="N132" s="234">
        <f t="shared" si="6"/>
        <v>1</v>
      </c>
      <c r="O132" s="234">
        <f t="shared" si="6"/>
        <v>1</v>
      </c>
      <c r="P132" s="234">
        <f t="shared" si="6"/>
        <v>1</v>
      </c>
      <c r="Q132" s="234">
        <f t="shared" si="6"/>
        <v>1</v>
      </c>
      <c r="R132" s="234">
        <f t="shared" si="6"/>
        <v>0.99999999999999978</v>
      </c>
      <c r="S132" s="234">
        <f t="shared" si="6"/>
        <v>0.99999999999999978</v>
      </c>
      <c r="T132" s="234">
        <f t="shared" si="6"/>
        <v>0.99999999999999967</v>
      </c>
      <c r="U132" s="234">
        <f t="shared" si="6"/>
        <v>1.0000000000000007</v>
      </c>
      <c r="V132" s="234">
        <f t="shared" si="6"/>
        <v>1.0000000000000004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3.8668448787380297E-3</v>
      </c>
      <c r="C133" s="268">
        <f t="shared" si="7"/>
        <v>3.8577219204215195E-3</v>
      </c>
      <c r="D133" s="268">
        <f t="shared" si="7"/>
        <v>3.8747802394333013E-3</v>
      </c>
      <c r="E133" s="268">
        <f t="shared" si="7"/>
        <v>3.8906130108306018E-3</v>
      </c>
      <c r="F133" s="268">
        <f t="shared" si="7"/>
        <v>3.8933038803596162E-3</v>
      </c>
      <c r="G133" s="268">
        <f t="shared" si="7"/>
        <v>3.8998194657909003E-3</v>
      </c>
      <c r="H133" s="268">
        <f t="shared" si="7"/>
        <v>3.8977062099549704E-3</v>
      </c>
      <c r="I133" s="268">
        <f t="shared" si="7"/>
        <v>3.9024225980260696E-3</v>
      </c>
      <c r="J133" s="268">
        <f t="shared" si="7"/>
        <v>3.9040282116316939E-3</v>
      </c>
      <c r="K133" s="268">
        <f t="shared" si="7"/>
        <v>3.9048566462421982E-3</v>
      </c>
      <c r="L133" s="268">
        <f t="shared" si="7"/>
        <v>3.8965568819183572E-3</v>
      </c>
      <c r="M133" s="268">
        <f t="shared" si="7"/>
        <v>3.8955195905063279E-3</v>
      </c>
      <c r="N133" s="268">
        <f t="shared" si="7"/>
        <v>3.8953618306133528E-3</v>
      </c>
      <c r="O133" s="268">
        <f t="shared" si="7"/>
        <v>3.9002987369866492E-3</v>
      </c>
      <c r="P133" s="268">
        <f t="shared" si="7"/>
        <v>3.9011306808722597E-3</v>
      </c>
      <c r="Q133" s="268">
        <f t="shared" si="7"/>
        <v>3.9004647943282336E-3</v>
      </c>
      <c r="R133" s="268">
        <f t="shared" si="7"/>
        <v>3.8345869322992119E-3</v>
      </c>
      <c r="S133" s="268">
        <f t="shared" si="7"/>
        <v>3.8913975778513883E-3</v>
      </c>
      <c r="T133" s="268">
        <f t="shared" si="7"/>
        <v>3.8880810305352521E-3</v>
      </c>
      <c r="U133" s="268">
        <f t="shared" si="7"/>
        <v>3.8886477258767886E-3</v>
      </c>
      <c r="V133" s="268">
        <f t="shared" si="7"/>
        <v>3.8825114394255905E-3</v>
      </c>
      <c r="W133" s="268">
        <f t="shared" si="7"/>
        <v>3.903972162538797E-3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4.0051132872759646E-4</v>
      </c>
      <c r="C134" s="269">
        <f t="shared" si="8"/>
        <v>3.9956641154786633E-4</v>
      </c>
      <c r="D134" s="269">
        <f t="shared" si="8"/>
        <v>4.0133323960213704E-4</v>
      </c>
      <c r="E134" s="269">
        <f t="shared" si="8"/>
        <v>4.0297313065249711E-4</v>
      </c>
      <c r="F134" s="269">
        <f t="shared" si="8"/>
        <v>4.0325183946143437E-4</v>
      </c>
      <c r="G134" s="269">
        <f t="shared" si="8"/>
        <v>4.0392669605908877E-4</v>
      </c>
      <c r="H134" s="269">
        <f t="shared" si="8"/>
        <v>4.0370781401718314E-4</v>
      </c>
      <c r="I134" s="269">
        <f t="shared" si="8"/>
        <v>4.0419631741268728E-4</v>
      </c>
      <c r="J134" s="269">
        <f t="shared" si="8"/>
        <v>4.0436262003375878E-4</v>
      </c>
      <c r="K134" s="269">
        <f t="shared" si="8"/>
        <v>4.0444842576350026E-4</v>
      </c>
      <c r="L134" s="269">
        <f t="shared" si="8"/>
        <v>4.0358877151262866E-4</v>
      </c>
      <c r="M134" s="269">
        <f t="shared" si="8"/>
        <v>4.0348133328463217E-4</v>
      </c>
      <c r="N134" s="269">
        <f t="shared" si="8"/>
        <v>4.0346499318661013E-4</v>
      </c>
      <c r="O134" s="269">
        <f t="shared" si="8"/>
        <v>4.0397633692895773E-4</v>
      </c>
      <c r="P134" s="269">
        <f t="shared" si="8"/>
        <v>4.0406250613447343E-4</v>
      </c>
      <c r="Q134" s="269">
        <f t="shared" si="8"/>
        <v>4.0399353644137923E-4</v>
      </c>
      <c r="R134" s="269">
        <f t="shared" si="8"/>
        <v>4.0489420602645533E-4</v>
      </c>
      <c r="S134" s="269">
        <f t="shared" si="8"/>
        <v>4.039131379709709E-4</v>
      </c>
      <c r="T134" s="269">
        <f t="shared" si="8"/>
        <v>4.0271087891388218E-4</v>
      </c>
      <c r="U134" s="269">
        <f t="shared" si="8"/>
        <v>4.0488355669951275E-4</v>
      </c>
      <c r="V134" s="269">
        <f t="shared" si="8"/>
        <v>4.0626297448850341E-4</v>
      </c>
      <c r="W134" s="269">
        <f t="shared" si="8"/>
        <v>4.0435681470735586E-4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1.102108871100879E-2</v>
      </c>
      <c r="C135" s="269">
        <f t="shared" si="9"/>
        <v>1.2517655380043234E-2</v>
      </c>
      <c r="D135" s="269">
        <f t="shared" si="9"/>
        <v>1.2232706972265374E-2</v>
      </c>
      <c r="E135" s="269">
        <f t="shared" si="9"/>
        <v>9.4620763404258158E-3</v>
      </c>
      <c r="F135" s="269">
        <f t="shared" si="9"/>
        <v>9.3744545246199785E-3</v>
      </c>
      <c r="G135" s="269">
        <f t="shared" si="9"/>
        <v>9.5445608450791079E-3</v>
      </c>
      <c r="H135" s="269">
        <f t="shared" si="9"/>
        <v>9.6226056433392493E-3</v>
      </c>
      <c r="I135" s="269">
        <f t="shared" si="9"/>
        <v>9.8846038881188567E-3</v>
      </c>
      <c r="J135" s="269">
        <f t="shared" si="9"/>
        <v>9.3379694368453513E-3</v>
      </c>
      <c r="K135" s="269">
        <f t="shared" si="9"/>
        <v>9.3906614829334205E-3</v>
      </c>
      <c r="L135" s="269">
        <f t="shared" si="9"/>
        <v>9.6124184389286861E-3</v>
      </c>
      <c r="M135" s="269">
        <f t="shared" si="9"/>
        <v>9.9188696504857194E-3</v>
      </c>
      <c r="N135" s="269">
        <f t="shared" si="9"/>
        <v>9.8145826805816211E-3</v>
      </c>
      <c r="O135" s="269">
        <f t="shared" si="9"/>
        <v>9.6278126949315458E-3</v>
      </c>
      <c r="P135" s="269">
        <f t="shared" si="9"/>
        <v>9.5679897674259759E-3</v>
      </c>
      <c r="Q135" s="269">
        <f t="shared" si="9"/>
        <v>9.759689511419813E-3</v>
      </c>
      <c r="R135" s="269">
        <f t="shared" si="9"/>
        <v>9.4855526470687089E-3</v>
      </c>
      <c r="S135" s="269">
        <f t="shared" si="9"/>
        <v>9.7361897147920217E-3</v>
      </c>
      <c r="T135" s="269">
        <f t="shared" si="9"/>
        <v>9.4138525263566617E-3</v>
      </c>
      <c r="U135" s="269">
        <f t="shared" si="9"/>
        <v>9.411141891259597E-3</v>
      </c>
      <c r="V135" s="269">
        <f t="shared" si="9"/>
        <v>8.465333623384922E-3</v>
      </c>
      <c r="W135" s="269">
        <f t="shared" si="9"/>
        <v>9.4731066920185521E-3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7.625729386825207E-4</v>
      </c>
      <c r="C136" s="269">
        <f t="shared" si="10"/>
        <v>7.607738178615251E-4</v>
      </c>
      <c r="D136" s="269">
        <f t="shared" si="10"/>
        <v>7.6413785569229558E-4</v>
      </c>
      <c r="E136" s="269">
        <f t="shared" si="10"/>
        <v>7.6726020566767698E-4</v>
      </c>
      <c r="F136" s="269">
        <f t="shared" si="10"/>
        <v>7.6779086680064175E-4</v>
      </c>
      <c r="G136" s="269">
        <f t="shared" si="10"/>
        <v>7.6907579269898624E-4</v>
      </c>
      <c r="H136" s="269">
        <f t="shared" si="10"/>
        <v>7.6865904163616076E-4</v>
      </c>
      <c r="I136" s="269">
        <f t="shared" si="10"/>
        <v>7.6958915133130859E-4</v>
      </c>
      <c r="J136" s="269">
        <f t="shared" si="10"/>
        <v>7.6990579125973252E-4</v>
      </c>
      <c r="K136" s="269">
        <f t="shared" si="10"/>
        <v>7.700691652339285E-4</v>
      </c>
      <c r="L136" s="269">
        <f t="shared" si="10"/>
        <v>7.6843238489510319E-4</v>
      </c>
      <c r="M136" s="269">
        <f t="shared" si="10"/>
        <v>7.6822782267832272E-4</v>
      </c>
      <c r="N136" s="269">
        <f t="shared" si="10"/>
        <v>7.6819671115744084E-4</v>
      </c>
      <c r="O136" s="269">
        <f t="shared" si="10"/>
        <v>7.6917030883698258E-4</v>
      </c>
      <c r="P136" s="269">
        <f t="shared" si="10"/>
        <v>7.6933437486847913E-4</v>
      </c>
      <c r="Q136" s="269">
        <f t="shared" si="10"/>
        <v>7.6920305668152589E-4</v>
      </c>
      <c r="R136" s="269">
        <f t="shared" si="10"/>
        <v>7.7091793015203534E-4</v>
      </c>
      <c r="S136" s="269">
        <f t="shared" si="10"/>
        <v>7.6904997812057764E-4</v>
      </c>
      <c r="T136" s="269">
        <f t="shared" si="10"/>
        <v>7.6676087877066822E-4</v>
      </c>
      <c r="U136" s="269">
        <f t="shared" si="10"/>
        <v>7.7089765385031958E-4</v>
      </c>
      <c r="V136" s="269">
        <f t="shared" si="10"/>
        <v>7.7352406314656484E-4</v>
      </c>
      <c r="W136" s="269">
        <f t="shared" si="10"/>
        <v>7.6989473792741083E-4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5.2839008017781606E-3</v>
      </c>
      <c r="C137" s="270">
        <f t="shared" si="11"/>
        <v>5.7060200482543502E-3</v>
      </c>
      <c r="D137" s="270">
        <f t="shared" si="11"/>
        <v>5.670819954921213E-3</v>
      </c>
      <c r="E137" s="270">
        <f t="shared" si="11"/>
        <v>4.9320545150118213E-3</v>
      </c>
      <c r="F137" s="270">
        <f t="shared" si="11"/>
        <v>4.8881920538736655E-3</v>
      </c>
      <c r="G137" s="270">
        <f t="shared" si="11"/>
        <v>4.8911967291271853E-3</v>
      </c>
      <c r="H137" s="270">
        <f t="shared" si="11"/>
        <v>4.9195434780721003E-3</v>
      </c>
      <c r="I137" s="270">
        <f t="shared" si="11"/>
        <v>4.9716970918845032E-3</v>
      </c>
      <c r="J137" s="270">
        <f t="shared" si="11"/>
        <v>4.8509907498751484E-3</v>
      </c>
      <c r="K137" s="270">
        <f t="shared" si="11"/>
        <v>4.8389759380281444E-3</v>
      </c>
      <c r="L137" s="270">
        <f t="shared" si="11"/>
        <v>4.8836656888487503E-3</v>
      </c>
      <c r="M137" s="270">
        <f t="shared" si="11"/>
        <v>4.9754712893572556E-3</v>
      </c>
      <c r="N137" s="270">
        <f t="shared" si="11"/>
        <v>4.9472586575174064E-3</v>
      </c>
      <c r="O137" s="270">
        <f t="shared" si="11"/>
        <v>4.8894158837635877E-3</v>
      </c>
      <c r="P137" s="270">
        <f t="shared" si="11"/>
        <v>4.8854264696836913E-3</v>
      </c>
      <c r="Q137" s="270">
        <f t="shared" si="11"/>
        <v>4.9281512784887472E-3</v>
      </c>
      <c r="R137" s="270">
        <f t="shared" si="11"/>
        <v>4.9142971592418773E-3</v>
      </c>
      <c r="S137" s="270">
        <f t="shared" si="11"/>
        <v>4.9368341972220184E-3</v>
      </c>
      <c r="T137" s="270">
        <f t="shared" si="11"/>
        <v>4.9065344169042626E-3</v>
      </c>
      <c r="U137" s="270">
        <f t="shared" si="11"/>
        <v>4.9625005718182489E-3</v>
      </c>
      <c r="V137" s="270">
        <f t="shared" si="11"/>
        <v>4.8309045247562736E-3</v>
      </c>
      <c r="W137" s="270">
        <f t="shared" si="11"/>
        <v>4.976170109571681E-3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4.2949152082413872E-2</v>
      </c>
      <c r="C138" s="271">
        <f t="shared" si="12"/>
        <v>4.8781268233119325E-2</v>
      </c>
      <c r="D138" s="271">
        <f t="shared" si="12"/>
        <v>4.7670825079797405E-2</v>
      </c>
      <c r="E138" s="271">
        <f t="shared" si="12"/>
        <v>3.6873685206292174E-2</v>
      </c>
      <c r="F138" s="271">
        <f t="shared" si="12"/>
        <v>3.6532223233572289E-2</v>
      </c>
      <c r="G138" s="271">
        <f t="shared" si="12"/>
        <v>3.7195127091725705E-2</v>
      </c>
      <c r="H138" s="271">
        <f t="shared" si="12"/>
        <v>3.7499267453681762E-2</v>
      </c>
      <c r="I138" s="271">
        <f t="shared" si="12"/>
        <v>3.8520273885571284E-2</v>
      </c>
      <c r="J138" s="271">
        <f t="shared" si="12"/>
        <v>3.6390040947895955E-2</v>
      </c>
      <c r="K138" s="271">
        <f t="shared" si="12"/>
        <v>3.6595381705085341E-2</v>
      </c>
      <c r="L138" s="271">
        <f t="shared" si="12"/>
        <v>3.7459567946401082E-2</v>
      </c>
      <c r="M138" s="271">
        <f t="shared" si="12"/>
        <v>3.8653807466300406E-2</v>
      </c>
      <c r="N138" s="271">
        <f t="shared" si="12"/>
        <v>3.8247401434367174E-2</v>
      </c>
      <c r="O138" s="271">
        <f t="shared" si="12"/>
        <v>3.7519559319268078E-2</v>
      </c>
      <c r="P138" s="271">
        <f t="shared" si="12"/>
        <v>3.7286429537009315E-2</v>
      </c>
      <c r="Q138" s="271">
        <f t="shared" si="12"/>
        <v>3.8033482906675679E-2</v>
      </c>
      <c r="R138" s="271">
        <f t="shared" si="12"/>
        <v>3.7055570624987086E-2</v>
      </c>
      <c r="S138" s="271">
        <f t="shared" si="12"/>
        <v>3.8115540792664E-2</v>
      </c>
      <c r="T138" s="271">
        <f t="shared" si="12"/>
        <v>3.6685757136864582E-2</v>
      </c>
      <c r="U138" s="271">
        <f t="shared" si="12"/>
        <v>3.6761861674327864E-2</v>
      </c>
      <c r="V138" s="271">
        <f t="shared" si="12"/>
        <v>3.3135828106000742E-2</v>
      </c>
      <c r="W138" s="271">
        <f t="shared" si="12"/>
        <v>3.706979471479234E-2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0.2233643468868925</v>
      </c>
      <c r="C139" s="271">
        <f t="shared" si="13"/>
        <v>0.22011386768003494</v>
      </c>
      <c r="D139" s="271">
        <f t="shared" si="13"/>
        <v>0.22114872883495354</v>
      </c>
      <c r="E139" s="271">
        <f t="shared" si="13"/>
        <v>0.22662426570439528</v>
      </c>
      <c r="F139" s="271">
        <f t="shared" si="13"/>
        <v>0.22601314774520898</v>
      </c>
      <c r="G139" s="271">
        <f t="shared" si="13"/>
        <v>0.22666937222098971</v>
      </c>
      <c r="H139" s="271">
        <f t="shared" si="13"/>
        <v>0.22645617651587219</v>
      </c>
      <c r="I139" s="271">
        <f t="shared" si="13"/>
        <v>0.22407450572300408</v>
      </c>
      <c r="J139" s="271">
        <f t="shared" si="13"/>
        <v>0.22495493212873699</v>
      </c>
      <c r="K139" s="271">
        <f t="shared" si="13"/>
        <v>0.22432819135856324</v>
      </c>
      <c r="L139" s="271">
        <f t="shared" si="13"/>
        <v>0.2242309156013568</v>
      </c>
      <c r="M139" s="271">
        <f t="shared" si="13"/>
        <v>0.22263748183333495</v>
      </c>
      <c r="N139" s="271">
        <f t="shared" si="13"/>
        <v>0.22276722083419701</v>
      </c>
      <c r="O139" s="271">
        <f t="shared" si="13"/>
        <v>0.22297955719129225</v>
      </c>
      <c r="P139" s="271">
        <f t="shared" si="13"/>
        <v>0.2230773799833615</v>
      </c>
      <c r="Q139" s="271">
        <f t="shared" si="13"/>
        <v>0.22266088073928939</v>
      </c>
      <c r="R139" s="271">
        <f t="shared" si="13"/>
        <v>0.2237376015796643</v>
      </c>
      <c r="S139" s="271">
        <f t="shared" si="13"/>
        <v>0.22197718309109146</v>
      </c>
      <c r="T139" s="271">
        <f t="shared" si="13"/>
        <v>0.21947659366289574</v>
      </c>
      <c r="U139" s="271">
        <f t="shared" si="13"/>
        <v>0.22258959182877516</v>
      </c>
      <c r="V139" s="271">
        <f t="shared" si="13"/>
        <v>0.22414490623461955</v>
      </c>
      <c r="W139" s="271">
        <f t="shared" si="13"/>
        <v>0.22245992123096173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0.61096466946652883</v>
      </c>
      <c r="C140" s="271">
        <f t="shared" si="14"/>
        <v>0.59912151796115776</v>
      </c>
      <c r="D140" s="271">
        <f t="shared" si="14"/>
        <v>0.60103464870548839</v>
      </c>
      <c r="E140" s="271">
        <f t="shared" si="14"/>
        <v>0.62763188208707266</v>
      </c>
      <c r="F140" s="271">
        <f t="shared" si="14"/>
        <v>0.6269228174849335</v>
      </c>
      <c r="G140" s="271">
        <f t="shared" si="14"/>
        <v>0.62773740401584333</v>
      </c>
      <c r="H140" s="271">
        <f t="shared" si="14"/>
        <v>0.62751581864857076</v>
      </c>
      <c r="I140" s="271">
        <f t="shared" si="14"/>
        <v>0.62797205967587366</v>
      </c>
      <c r="J140" s="271">
        <f t="shared" si="14"/>
        <v>0.63221469014150966</v>
      </c>
      <c r="K140" s="271">
        <f t="shared" si="14"/>
        <v>0.63189028698481531</v>
      </c>
      <c r="L140" s="271">
        <f t="shared" si="14"/>
        <v>0.62942624680219872</v>
      </c>
      <c r="M140" s="271">
        <f t="shared" si="14"/>
        <v>0.62843524304605947</v>
      </c>
      <c r="N140" s="271">
        <f t="shared" si="14"/>
        <v>0.62902454129963448</v>
      </c>
      <c r="O140" s="271">
        <f t="shared" si="14"/>
        <v>0.63056652477626918</v>
      </c>
      <c r="P140" s="271">
        <f t="shared" si="14"/>
        <v>0.63134077291817947</v>
      </c>
      <c r="Q140" s="271">
        <f t="shared" si="14"/>
        <v>0.62947607550725582</v>
      </c>
      <c r="R140" s="271">
        <f t="shared" si="14"/>
        <v>0.63061330221187617</v>
      </c>
      <c r="S140" s="271">
        <f t="shared" si="14"/>
        <v>0.63029099684875223</v>
      </c>
      <c r="T140" s="271">
        <f t="shared" si="14"/>
        <v>0.62241241002073033</v>
      </c>
      <c r="U140" s="271">
        <f t="shared" si="14"/>
        <v>0.63235986382964282</v>
      </c>
      <c r="V140" s="271">
        <f t="shared" si="14"/>
        <v>0.63986402199323256</v>
      </c>
      <c r="W140" s="271">
        <f t="shared" si="14"/>
        <v>0.63129379481737158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0.10138691290522976</v>
      </c>
      <c r="C141" s="271">
        <f t="shared" si="15"/>
        <v>0.10874160854755945</v>
      </c>
      <c r="D141" s="271">
        <f t="shared" si="15"/>
        <v>0.10720201911784603</v>
      </c>
      <c r="E141" s="271">
        <f t="shared" si="15"/>
        <v>8.9415189799651573E-2</v>
      </c>
      <c r="F141" s="271">
        <f t="shared" si="15"/>
        <v>9.1204818371169782E-2</v>
      </c>
      <c r="G141" s="271">
        <f t="shared" si="15"/>
        <v>8.8889517142685864E-2</v>
      </c>
      <c r="H141" s="271">
        <f t="shared" si="15"/>
        <v>8.8916515194855536E-2</v>
      </c>
      <c r="I141" s="271">
        <f t="shared" si="15"/>
        <v>8.9500651668777575E-2</v>
      </c>
      <c r="J141" s="271">
        <f t="shared" si="15"/>
        <v>8.7173079972211437E-2</v>
      </c>
      <c r="K141" s="271">
        <f t="shared" si="15"/>
        <v>8.7877128293334925E-2</v>
      </c>
      <c r="L141" s="271">
        <f t="shared" si="15"/>
        <v>8.931860748393973E-2</v>
      </c>
      <c r="M141" s="271">
        <f t="shared" si="15"/>
        <v>9.0311897967992938E-2</v>
      </c>
      <c r="N141" s="271">
        <f t="shared" si="15"/>
        <v>9.0131971558744986E-2</v>
      </c>
      <c r="O141" s="271">
        <f t="shared" si="15"/>
        <v>8.9343684751722871E-2</v>
      </c>
      <c r="P141" s="271">
        <f t="shared" si="15"/>
        <v>8.8767473762465021E-2</v>
      </c>
      <c r="Q141" s="271">
        <f t="shared" si="15"/>
        <v>9.0068058669419443E-2</v>
      </c>
      <c r="R141" s="271">
        <f t="shared" si="15"/>
        <v>8.9183276708683951E-2</v>
      </c>
      <c r="S141" s="271">
        <f t="shared" si="15"/>
        <v>8.9878894661535119E-2</v>
      </c>
      <c r="T141" s="271">
        <f t="shared" si="15"/>
        <v>0.10204729944802826</v>
      </c>
      <c r="U141" s="271">
        <f t="shared" si="15"/>
        <v>8.885061126775029E-2</v>
      </c>
      <c r="V141" s="271">
        <f t="shared" si="15"/>
        <v>8.4496707040945793E-2</v>
      </c>
      <c r="W141" s="271">
        <f t="shared" si="15"/>
        <v>8.9648988720110817E-2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5.5044170209908601E-2</v>
      </c>
      <c r="C142" s="320">
        <f t="shared" si="16"/>
        <v>6.2518683175086229E-2</v>
      </c>
      <c r="D142" s="320">
        <f t="shared" si="16"/>
        <v>6.1095525348300948E-2</v>
      </c>
      <c r="E142" s="320">
        <f t="shared" si="16"/>
        <v>4.7257775912945596E-2</v>
      </c>
      <c r="F142" s="320">
        <f t="shared" si="16"/>
        <v>4.6820153980141457E-2</v>
      </c>
      <c r="G142" s="320">
        <f t="shared" si="16"/>
        <v>4.7669739851615343E-2</v>
      </c>
      <c r="H142" s="320">
        <f t="shared" si="16"/>
        <v>4.8059529941512538E-2</v>
      </c>
      <c r="I142" s="320">
        <f t="shared" si="16"/>
        <v>4.9368064548074672E-2</v>
      </c>
      <c r="J142" s="320">
        <f t="shared" si="16"/>
        <v>4.6637931385418663E-2</v>
      </c>
      <c r="K142" s="320">
        <f t="shared" si="16"/>
        <v>4.6901098666767435E-2</v>
      </c>
      <c r="L142" s="320">
        <f t="shared" si="16"/>
        <v>4.800865055670387E-2</v>
      </c>
      <c r="M142" s="320">
        <f t="shared" si="16"/>
        <v>4.9539202854420927E-2</v>
      </c>
      <c r="N142" s="320">
        <f t="shared" si="16"/>
        <v>4.901834780347275E-2</v>
      </c>
      <c r="O142" s="320">
        <f t="shared" si="16"/>
        <v>4.8085536250113636E-2</v>
      </c>
      <c r="P142" s="320">
        <f t="shared" si="16"/>
        <v>4.7786754206849386E-2</v>
      </c>
      <c r="Q142" s="320">
        <f t="shared" si="16"/>
        <v>4.8744187144219013E-2</v>
      </c>
      <c r="R142" s="320">
        <f t="shared" si="16"/>
        <v>4.7490882539268073E-2</v>
      </c>
      <c r="S142" s="320">
        <f t="shared" si="16"/>
        <v>4.8849353556695306E-2</v>
      </c>
      <c r="T142" s="320">
        <f t="shared" si="16"/>
        <v>4.7016924949905808E-2</v>
      </c>
      <c r="U142" s="320">
        <f t="shared" si="16"/>
        <v>4.7114461476490468E-2</v>
      </c>
      <c r="V142" s="320">
        <f t="shared" si="16"/>
        <v>4.2467291526805569E-2</v>
      </c>
      <c r="W142" s="320">
        <f t="shared" si="16"/>
        <v>4.75091123105758E-2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4.6342742695321154E-2</v>
      </c>
      <c r="C143" s="328">
        <f t="shared" si="17"/>
        <v>4.6222925372473196E-2</v>
      </c>
      <c r="D143" s="328">
        <f t="shared" si="17"/>
        <v>4.61064937695451E-2</v>
      </c>
      <c r="E143" s="328">
        <f t="shared" si="17"/>
        <v>4.2157413886705984E-2</v>
      </c>
      <c r="F143" s="328">
        <f t="shared" si="17"/>
        <v>4.4384664391028325E-2</v>
      </c>
      <c r="G143" s="328">
        <f t="shared" si="17"/>
        <v>4.1219777291070521E-2</v>
      </c>
      <c r="H143" s="328">
        <f t="shared" si="17"/>
        <v>4.0856985253342991E-2</v>
      </c>
      <c r="I143" s="328">
        <f t="shared" si="17"/>
        <v>4.0132587120702896E-2</v>
      </c>
      <c r="J143" s="328">
        <f t="shared" si="17"/>
        <v>4.0535148586792774E-2</v>
      </c>
      <c r="K143" s="328">
        <f t="shared" si="17"/>
        <v>4.0976029626567483E-2</v>
      </c>
      <c r="L143" s="328">
        <f t="shared" si="17"/>
        <v>4.1309956927235866E-2</v>
      </c>
      <c r="M143" s="328">
        <f t="shared" si="17"/>
        <v>4.0772695113571997E-2</v>
      </c>
      <c r="N143" s="328">
        <f t="shared" si="17"/>
        <v>4.1113623755272229E-2</v>
      </c>
      <c r="O143" s="328">
        <f t="shared" si="17"/>
        <v>4.1258148501609228E-2</v>
      </c>
      <c r="P143" s="328">
        <f t="shared" si="17"/>
        <v>4.0980719555615643E-2</v>
      </c>
      <c r="Q143" s="328">
        <f t="shared" si="17"/>
        <v>4.1323871525200416E-2</v>
      </c>
      <c r="R143" s="328">
        <f t="shared" si="17"/>
        <v>4.1692394169415878E-2</v>
      </c>
      <c r="S143" s="328">
        <f t="shared" si="17"/>
        <v>4.1029541104839813E-2</v>
      </c>
      <c r="T143" s="328">
        <f t="shared" si="17"/>
        <v>5.5030374498122453E-2</v>
      </c>
      <c r="U143" s="328">
        <f t="shared" si="17"/>
        <v>4.1736149791259822E-2</v>
      </c>
      <c r="V143" s="328">
        <f t="shared" si="17"/>
        <v>4.2029415514140224E-2</v>
      </c>
      <c r="W143" s="328">
        <f t="shared" si="17"/>
        <v>4.2139876409535024E-2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1.0000000000000002</v>
      </c>
      <c r="D146" s="234">
        <f t="shared" si="18"/>
        <v>1</v>
      </c>
      <c r="E146" s="234">
        <f t="shared" si="18"/>
        <v>0.99999999999999978</v>
      </c>
      <c r="F146" s="234">
        <f t="shared" si="18"/>
        <v>0.99999999999999956</v>
      </c>
      <c r="G146" s="234">
        <f t="shared" si="18"/>
        <v>0.99999999999999956</v>
      </c>
      <c r="H146" s="234">
        <f t="shared" si="18"/>
        <v>1.0000000000000002</v>
      </c>
      <c r="I146" s="234">
        <f t="shared" si="18"/>
        <v>0.99999999999999967</v>
      </c>
      <c r="J146" s="234">
        <f t="shared" si="18"/>
        <v>0.99999999999999989</v>
      </c>
      <c r="K146" s="234">
        <f t="shared" si="18"/>
        <v>0.99999999999999967</v>
      </c>
      <c r="L146" s="234">
        <f t="shared" si="18"/>
        <v>1</v>
      </c>
      <c r="M146" s="234">
        <f t="shared" si="18"/>
        <v>1.0000000000000002</v>
      </c>
      <c r="N146" s="234">
        <f t="shared" si="18"/>
        <v>0.99999999999999978</v>
      </c>
      <c r="O146" s="234">
        <f t="shared" si="18"/>
        <v>0.99999999999999989</v>
      </c>
      <c r="P146" s="234">
        <f t="shared" si="18"/>
        <v>1.0000000000000002</v>
      </c>
      <c r="Q146" s="234">
        <f t="shared" si="18"/>
        <v>1.0000000000000002</v>
      </c>
      <c r="R146" s="234">
        <f t="shared" si="18"/>
        <v>1.0000000000000002</v>
      </c>
      <c r="S146" s="234">
        <f t="shared" si="18"/>
        <v>0.99999999999999967</v>
      </c>
      <c r="T146" s="234">
        <f t="shared" si="18"/>
        <v>0.99999999999999956</v>
      </c>
      <c r="U146" s="234">
        <f t="shared" si="18"/>
        <v>0.99999999999999989</v>
      </c>
      <c r="V146" s="234">
        <f t="shared" si="18"/>
        <v>0.99999999999999978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6.3844213907271229E-3</v>
      </c>
      <c r="C147" s="268">
        <f t="shared" si="19"/>
        <v>6.3717894362114317E-3</v>
      </c>
      <c r="D147" s="268">
        <f t="shared" si="19"/>
        <v>6.3974726399062959E-3</v>
      </c>
      <c r="E147" s="268">
        <f t="shared" si="19"/>
        <v>6.3903957998155091E-3</v>
      </c>
      <c r="F147" s="268">
        <f t="shared" si="19"/>
        <v>6.3905115358799461E-3</v>
      </c>
      <c r="G147" s="268">
        <f t="shared" si="19"/>
        <v>6.387033371608875E-3</v>
      </c>
      <c r="H147" s="268">
        <f t="shared" si="19"/>
        <v>6.3855216636637012E-3</v>
      </c>
      <c r="I147" s="268">
        <f t="shared" si="19"/>
        <v>6.3789155138114645E-3</v>
      </c>
      <c r="J147" s="268">
        <f t="shared" si="19"/>
        <v>6.3822624552489294E-3</v>
      </c>
      <c r="K147" s="268">
        <f t="shared" si="19"/>
        <v>6.376741907928727E-3</v>
      </c>
      <c r="L147" s="268">
        <f t="shared" si="19"/>
        <v>6.3697292052232431E-3</v>
      </c>
      <c r="M147" s="268">
        <f t="shared" si="19"/>
        <v>6.363233724103138E-3</v>
      </c>
      <c r="N147" s="268">
        <f t="shared" si="19"/>
        <v>6.360037973743622E-3</v>
      </c>
      <c r="O147" s="268">
        <f t="shared" si="19"/>
        <v>6.358542604938359E-3</v>
      </c>
      <c r="P147" s="268">
        <f t="shared" si="19"/>
        <v>6.3598667024594505E-3</v>
      </c>
      <c r="Q147" s="268">
        <f t="shared" si="19"/>
        <v>6.3596825361992718E-3</v>
      </c>
      <c r="R147" s="268">
        <f t="shared" si="19"/>
        <v>6.3617648297586505E-3</v>
      </c>
      <c r="S147" s="268">
        <f t="shared" si="19"/>
        <v>6.3519777882162414E-3</v>
      </c>
      <c r="T147" s="268">
        <f t="shared" si="19"/>
        <v>6.347913330515746E-3</v>
      </c>
      <c r="U147" s="268">
        <f t="shared" si="19"/>
        <v>6.3548530787123749E-3</v>
      </c>
      <c r="V147" s="268">
        <f t="shared" si="19"/>
        <v>6.3807213582870014E-3</v>
      </c>
      <c r="W147" s="268">
        <f t="shared" si="19"/>
        <v>6.3533217545300039E-3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1.8556114411554564E-3</v>
      </c>
      <c r="C148" s="269">
        <f t="shared" si="20"/>
        <v>1.8519400044051323E-3</v>
      </c>
      <c r="D148" s="269">
        <f t="shared" si="20"/>
        <v>1.8594047445444565E-3</v>
      </c>
      <c r="E148" s="269">
        <f t="shared" si="20"/>
        <v>1.8573478838461988E-3</v>
      </c>
      <c r="F148" s="269">
        <f t="shared" si="20"/>
        <v>1.8573815221592405E-3</v>
      </c>
      <c r="G148" s="269">
        <f t="shared" si="20"/>
        <v>1.8563706049561574E-3</v>
      </c>
      <c r="H148" s="269">
        <f t="shared" si="20"/>
        <v>1.8559312319281138E-3</v>
      </c>
      <c r="I148" s="269">
        <f t="shared" si="20"/>
        <v>1.8540111758263021E-3</v>
      </c>
      <c r="J148" s="269">
        <f t="shared" si="20"/>
        <v>1.8549839535369434E-3</v>
      </c>
      <c r="K148" s="269">
        <f t="shared" si="20"/>
        <v>1.8533794243021273E-3</v>
      </c>
      <c r="L148" s="269">
        <f t="shared" si="20"/>
        <v>1.8513412049276012E-3</v>
      </c>
      <c r="M148" s="269">
        <f t="shared" si="20"/>
        <v>1.8494533143350747E-3</v>
      </c>
      <c r="N148" s="269">
        <f t="shared" si="20"/>
        <v>1.8485244798225524E-3</v>
      </c>
      <c r="O148" s="269">
        <f t="shared" si="20"/>
        <v>1.8480898557127119E-3</v>
      </c>
      <c r="P148" s="269">
        <f t="shared" si="20"/>
        <v>1.8484747003774003E-3</v>
      </c>
      <c r="Q148" s="269">
        <f t="shared" si="20"/>
        <v>1.8484211730491514E-3</v>
      </c>
      <c r="R148" s="269">
        <f t="shared" si="20"/>
        <v>1.8490263849416863E-3</v>
      </c>
      <c r="S148" s="269">
        <f t="shared" si="20"/>
        <v>1.8461818129515699E-3</v>
      </c>
      <c r="T148" s="269">
        <f t="shared" si="20"/>
        <v>1.8450004914582732E-3</v>
      </c>
      <c r="U148" s="269">
        <f t="shared" si="20"/>
        <v>1.8470175068406071E-3</v>
      </c>
      <c r="V148" s="269">
        <f t="shared" si="20"/>
        <v>1.8545360386861723E-3</v>
      </c>
      <c r="W148" s="269">
        <f t="shared" si="20"/>
        <v>1.8465724324166273E-3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1.4852029356478502E-2</v>
      </c>
      <c r="C149" s="269">
        <f t="shared" si="21"/>
        <v>1.668080555443523E-2</v>
      </c>
      <c r="D149" s="269">
        <f t="shared" si="21"/>
        <v>1.6338886752601436E-2</v>
      </c>
      <c r="E149" s="269">
        <f t="shared" si="21"/>
        <v>1.2882267766097098E-2</v>
      </c>
      <c r="F149" s="269">
        <f t="shared" si="21"/>
        <v>1.2786325900313386E-2</v>
      </c>
      <c r="G149" s="269">
        <f t="shared" si="21"/>
        <v>1.2991631822546463E-2</v>
      </c>
      <c r="H149" s="269">
        <f t="shared" si="21"/>
        <v>1.3080899995887265E-2</v>
      </c>
      <c r="I149" s="269">
        <f t="shared" si="21"/>
        <v>1.3404992980980518E-2</v>
      </c>
      <c r="J149" s="269">
        <f t="shared" si="21"/>
        <v>1.2715444452325442E-2</v>
      </c>
      <c r="K149" s="269">
        <f t="shared" si="21"/>
        <v>1.2783322905948155E-2</v>
      </c>
      <c r="L149" s="269">
        <f t="shared" si="21"/>
        <v>1.3063198353313429E-2</v>
      </c>
      <c r="M149" s="269">
        <f t="shared" si="21"/>
        <v>1.3439308203942684E-2</v>
      </c>
      <c r="N149" s="269">
        <f t="shared" si="21"/>
        <v>1.3312748211386376E-2</v>
      </c>
      <c r="O149" s="269">
        <f t="shared" si="21"/>
        <v>1.3085554710663416E-2</v>
      </c>
      <c r="P149" s="269">
        <f t="shared" si="21"/>
        <v>1.3007055114170054E-2</v>
      </c>
      <c r="Q149" s="269">
        <f t="shared" si="21"/>
        <v>1.3251193945480357E-2</v>
      </c>
      <c r="R149" s="269">
        <f t="shared" si="21"/>
        <v>1.3145379029043868E-2</v>
      </c>
      <c r="S149" s="269">
        <f t="shared" si="21"/>
        <v>1.3287990595836734E-2</v>
      </c>
      <c r="T149" s="269">
        <f t="shared" si="21"/>
        <v>1.2882017283154336E-2</v>
      </c>
      <c r="U149" s="269">
        <f t="shared" si="21"/>
        <v>1.2900060428491227E-2</v>
      </c>
      <c r="V149" s="269">
        <f t="shared" si="21"/>
        <v>1.1753646842577738E-2</v>
      </c>
      <c r="W149" s="269">
        <f t="shared" si="21"/>
        <v>1.2944608440485589E-2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5.2074255268998934E-3</v>
      </c>
      <c r="C150" s="269">
        <f t="shared" si="22"/>
        <v>5.1971223281644247E-3</v>
      </c>
      <c r="D150" s="269">
        <f t="shared" si="22"/>
        <v>5.2180707215031602E-3</v>
      </c>
      <c r="E150" s="269">
        <f t="shared" si="22"/>
        <v>5.2122985276764665E-3</v>
      </c>
      <c r="F150" s="269">
        <f t="shared" si="22"/>
        <v>5.2123929272938265E-3</v>
      </c>
      <c r="G150" s="269">
        <f t="shared" si="22"/>
        <v>5.209555977740617E-3</v>
      </c>
      <c r="H150" s="269">
        <f t="shared" si="22"/>
        <v>5.2083229597330114E-3</v>
      </c>
      <c r="I150" s="269">
        <f t="shared" si="22"/>
        <v>5.2029346823512807E-3</v>
      </c>
      <c r="J150" s="269">
        <f t="shared" si="22"/>
        <v>5.2056646005712503E-3</v>
      </c>
      <c r="K150" s="269">
        <f t="shared" si="22"/>
        <v>5.2011617901710112E-3</v>
      </c>
      <c r="L150" s="269">
        <f t="shared" si="22"/>
        <v>5.1954419097235615E-3</v>
      </c>
      <c r="M150" s="269">
        <f t="shared" si="22"/>
        <v>5.1901438988116479E-3</v>
      </c>
      <c r="N150" s="269">
        <f t="shared" si="22"/>
        <v>5.1875372989365334E-3</v>
      </c>
      <c r="O150" s="269">
        <f t="shared" si="22"/>
        <v>5.1863176078772973E-3</v>
      </c>
      <c r="P150" s="269">
        <f t="shared" si="22"/>
        <v>5.1873976022588485E-3</v>
      </c>
      <c r="Q150" s="269">
        <f t="shared" si="22"/>
        <v>5.1872473878500957E-3</v>
      </c>
      <c r="R150" s="269">
        <f t="shared" si="22"/>
        <v>5.1889458015311465E-3</v>
      </c>
      <c r="S150" s="269">
        <f t="shared" si="22"/>
        <v>5.1809630436833003E-3</v>
      </c>
      <c r="T150" s="269">
        <f t="shared" si="22"/>
        <v>5.177647886445513E-3</v>
      </c>
      <c r="U150" s="269">
        <f t="shared" si="22"/>
        <v>5.1833082618652588E-3</v>
      </c>
      <c r="V150" s="269">
        <f t="shared" si="22"/>
        <v>5.2044076115400082E-3</v>
      </c>
      <c r="W150" s="269">
        <f t="shared" si="22"/>
        <v>5.1820592439591378E-3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1.1555741193829116E-2</v>
      </c>
      <c r="C151" s="270">
        <f t="shared" si="23"/>
        <v>1.2339829875366404E-2</v>
      </c>
      <c r="D151" s="270">
        <f t="shared" si="23"/>
        <v>1.2292142861942298E-2</v>
      </c>
      <c r="E151" s="270">
        <f t="shared" si="23"/>
        <v>1.0897216837867967E-2</v>
      </c>
      <c r="F151" s="270">
        <f t="shared" si="23"/>
        <v>1.082006510092042E-2</v>
      </c>
      <c r="G151" s="270">
        <f t="shared" si="23"/>
        <v>1.0804501510712057E-2</v>
      </c>
      <c r="H151" s="270">
        <f t="shared" si="23"/>
        <v>1.0853044680916898E-2</v>
      </c>
      <c r="I151" s="270">
        <f t="shared" si="23"/>
        <v>1.0941927466036767E-2</v>
      </c>
      <c r="J151" s="270">
        <f t="shared" si="23"/>
        <v>1.0719916275340741E-2</v>
      </c>
      <c r="K151" s="270">
        <f t="shared" si="23"/>
        <v>1.0690127541934834E-2</v>
      </c>
      <c r="L151" s="270">
        <f t="shared" si="23"/>
        <v>1.0770717378141319E-2</v>
      </c>
      <c r="M151" s="270">
        <f t="shared" si="23"/>
        <v>1.0940339655336143E-2</v>
      </c>
      <c r="N151" s="270">
        <f t="shared" si="23"/>
        <v>1.0890362785212378E-2</v>
      </c>
      <c r="O151" s="270">
        <f t="shared" si="23"/>
        <v>1.0784582425350584E-2</v>
      </c>
      <c r="P151" s="270">
        <f t="shared" si="23"/>
        <v>1.077810994738938E-2</v>
      </c>
      <c r="Q151" s="270">
        <f t="shared" si="23"/>
        <v>1.0858876398871732E-2</v>
      </c>
      <c r="R151" s="270">
        <f t="shared" si="23"/>
        <v>1.0817358494236611E-2</v>
      </c>
      <c r="S151" s="270">
        <f t="shared" si="23"/>
        <v>1.0865942482520614E-2</v>
      </c>
      <c r="T151" s="270">
        <f t="shared" si="23"/>
        <v>1.0896152844220458E-2</v>
      </c>
      <c r="U151" s="270">
        <f t="shared" si="23"/>
        <v>1.0957798862351388E-2</v>
      </c>
      <c r="V151" s="270">
        <f t="shared" si="23"/>
        <v>1.0731182452008478E-2</v>
      </c>
      <c r="W151" s="270">
        <f t="shared" si="23"/>
        <v>1.0989448586132249E-2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5.3789500633460767E-2</v>
      </c>
      <c r="C152" s="271">
        <f t="shared" si="24"/>
        <v>6.0412767804390713E-2</v>
      </c>
      <c r="D152" s="271">
        <f t="shared" si="24"/>
        <v>5.917444264582853E-2</v>
      </c>
      <c r="E152" s="271">
        <f t="shared" si="24"/>
        <v>4.6655627559922135E-2</v>
      </c>
      <c r="F152" s="271">
        <f t="shared" si="24"/>
        <v>4.6308155512400431E-2</v>
      </c>
      <c r="G152" s="271">
        <f t="shared" si="24"/>
        <v>4.7051710670348725E-2</v>
      </c>
      <c r="H152" s="271">
        <f t="shared" si="24"/>
        <v>4.7375012648227473E-2</v>
      </c>
      <c r="I152" s="271">
        <f t="shared" si="24"/>
        <v>4.8548778159226147E-2</v>
      </c>
      <c r="J152" s="271">
        <f t="shared" si="24"/>
        <v>4.6051444621253074E-2</v>
      </c>
      <c r="K152" s="271">
        <f t="shared" si="24"/>
        <v>4.6297279586731681E-2</v>
      </c>
      <c r="L152" s="271">
        <f t="shared" si="24"/>
        <v>4.7310902721456889E-2</v>
      </c>
      <c r="M152" s="271">
        <f t="shared" si="24"/>
        <v>4.8673057384842899E-2</v>
      </c>
      <c r="N152" s="271">
        <f t="shared" si="24"/>
        <v>4.8214695861553261E-2</v>
      </c>
      <c r="O152" s="271">
        <f t="shared" si="24"/>
        <v>4.7391870599244892E-2</v>
      </c>
      <c r="P152" s="271">
        <f t="shared" si="24"/>
        <v>4.7107569107916088E-2</v>
      </c>
      <c r="Q152" s="271">
        <f t="shared" si="24"/>
        <v>4.7991765166664757E-2</v>
      </c>
      <c r="R152" s="271">
        <f t="shared" si="24"/>
        <v>4.7608535954139171E-2</v>
      </c>
      <c r="S152" s="271">
        <f t="shared" si="24"/>
        <v>4.8125031362155402E-2</v>
      </c>
      <c r="T152" s="271">
        <f t="shared" si="24"/>
        <v>4.6654720387435136E-2</v>
      </c>
      <c r="U152" s="271">
        <f t="shared" si="24"/>
        <v>4.6720067132599297E-2</v>
      </c>
      <c r="V152" s="271">
        <f t="shared" si="24"/>
        <v>4.2568108310971783E-2</v>
      </c>
      <c r="W152" s="271">
        <f t="shared" si="24"/>
        <v>4.6881406385429737E-2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0.11537311246300758</v>
      </c>
      <c r="C153" s="271">
        <f t="shared" si="25"/>
        <v>0.11275070422906282</v>
      </c>
      <c r="D153" s="271">
        <f t="shared" si="25"/>
        <v>0.11324656504986667</v>
      </c>
      <c r="E153" s="271">
        <f t="shared" si="25"/>
        <v>0.11507396344948859</v>
      </c>
      <c r="F153" s="271">
        <f t="shared" si="25"/>
        <v>0.11606305147689093</v>
      </c>
      <c r="G153" s="271">
        <f t="shared" si="25"/>
        <v>0.11411317212573395</v>
      </c>
      <c r="H153" s="271">
        <f t="shared" si="25"/>
        <v>0.11399134566383889</v>
      </c>
      <c r="I153" s="271">
        <f t="shared" si="25"/>
        <v>0.11194664150222215</v>
      </c>
      <c r="J153" s="271">
        <f t="shared" si="25"/>
        <v>0.11303380766535948</v>
      </c>
      <c r="K153" s="271">
        <f t="shared" si="25"/>
        <v>0.1129666236851382</v>
      </c>
      <c r="L153" s="271">
        <f t="shared" si="25"/>
        <v>0.11314970819505193</v>
      </c>
      <c r="M153" s="271">
        <f t="shared" si="25"/>
        <v>0.1118982428908402</v>
      </c>
      <c r="N153" s="271">
        <f t="shared" si="25"/>
        <v>0.11214651067941299</v>
      </c>
      <c r="O153" s="271">
        <f t="shared" si="25"/>
        <v>0.11216930664470694</v>
      </c>
      <c r="P153" s="271">
        <f t="shared" si="25"/>
        <v>0.1121200213398038</v>
      </c>
      <c r="Q153" s="271">
        <f t="shared" si="25"/>
        <v>0.11199175323003041</v>
      </c>
      <c r="R153" s="271">
        <f t="shared" si="25"/>
        <v>0.11246479547428762</v>
      </c>
      <c r="S153" s="271">
        <f t="shared" si="25"/>
        <v>0.11157150669456023</v>
      </c>
      <c r="T153" s="271">
        <f t="shared" si="25"/>
        <v>0.11926385538448996</v>
      </c>
      <c r="U153" s="271">
        <f t="shared" si="25"/>
        <v>0.11197217062548215</v>
      </c>
      <c r="V153" s="271">
        <f t="shared" si="25"/>
        <v>0.11356904489445638</v>
      </c>
      <c r="W153" s="271">
        <f t="shared" si="25"/>
        <v>0.11234547025927341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8.8600109099475494E-2</v>
      </c>
      <c r="C154" s="320">
        <f t="shared" si="26"/>
        <v>8.6344305568114205E-2</v>
      </c>
      <c r="D154" s="320">
        <f t="shared" si="26"/>
        <v>8.6845634987738479E-2</v>
      </c>
      <c r="E154" s="320">
        <f t="shared" si="26"/>
        <v>9.0468470589226316E-2</v>
      </c>
      <c r="F154" s="320">
        <f t="shared" si="26"/>
        <v>9.0109267476879487E-2</v>
      </c>
      <c r="G154" s="320">
        <f t="shared" si="26"/>
        <v>9.006080361776847E-2</v>
      </c>
      <c r="H154" s="320">
        <f t="shared" si="26"/>
        <v>9.0181664620500993E-2</v>
      </c>
      <c r="I154" s="320">
        <f t="shared" si="26"/>
        <v>8.8615081920324495E-2</v>
      </c>
      <c r="J154" s="320">
        <f t="shared" si="26"/>
        <v>8.9371778239096061E-2</v>
      </c>
      <c r="K154" s="320">
        <f t="shared" si="26"/>
        <v>8.9054270369346517E-2</v>
      </c>
      <c r="L154" s="320">
        <f t="shared" si="26"/>
        <v>8.9083014354869622E-2</v>
      </c>
      <c r="M154" s="320">
        <f t="shared" si="26"/>
        <v>8.8215683564824038E-2</v>
      </c>
      <c r="N154" s="320">
        <f t="shared" si="26"/>
        <v>8.8239321068421417E-2</v>
      </c>
      <c r="O154" s="320">
        <f t="shared" si="26"/>
        <v>8.8129949161199594E-2</v>
      </c>
      <c r="P154" s="320">
        <f t="shared" si="26"/>
        <v>8.8237271936525183E-2</v>
      </c>
      <c r="Q154" s="320">
        <f t="shared" si="26"/>
        <v>8.7938726484790952E-2</v>
      </c>
      <c r="R154" s="320">
        <f t="shared" si="26"/>
        <v>8.8147792504276998E-2</v>
      </c>
      <c r="S154" s="320">
        <f t="shared" si="26"/>
        <v>8.7694687653795636E-2</v>
      </c>
      <c r="T154" s="320">
        <f t="shared" si="26"/>
        <v>8.6975818320089979E-2</v>
      </c>
      <c r="U154" s="320">
        <f t="shared" si="26"/>
        <v>8.7599730085932206E-2</v>
      </c>
      <c r="V154" s="320">
        <f t="shared" si="26"/>
        <v>8.8851316164138008E-2</v>
      </c>
      <c r="W154" s="320">
        <f t="shared" si="26"/>
        <v>8.7738406768318317E-2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2.6773003363532069E-2</v>
      </c>
      <c r="C155" s="320">
        <f t="shared" si="27"/>
        <v>2.6406398660948609E-2</v>
      </c>
      <c r="D155" s="320">
        <f t="shared" si="27"/>
        <v>2.6400930062128198E-2</v>
      </c>
      <c r="E155" s="320">
        <f t="shared" si="27"/>
        <v>2.4605492860262264E-2</v>
      </c>
      <c r="F155" s="320">
        <f t="shared" si="27"/>
        <v>2.5953784000011436E-2</v>
      </c>
      <c r="G155" s="320">
        <f t="shared" si="27"/>
        <v>2.405236850796548E-2</v>
      </c>
      <c r="H155" s="320">
        <f t="shared" si="27"/>
        <v>2.3809681043337892E-2</v>
      </c>
      <c r="I155" s="320">
        <f t="shared" si="27"/>
        <v>2.3331559581897643E-2</v>
      </c>
      <c r="J155" s="320">
        <f t="shared" si="27"/>
        <v>2.3662029426263408E-2</v>
      </c>
      <c r="K155" s="320">
        <f t="shared" si="27"/>
        <v>2.3912353315791689E-2</v>
      </c>
      <c r="L155" s="320">
        <f t="shared" si="27"/>
        <v>2.406669384018232E-2</v>
      </c>
      <c r="M155" s="320">
        <f t="shared" si="27"/>
        <v>2.3682559326016157E-2</v>
      </c>
      <c r="N155" s="320">
        <f t="shared" si="27"/>
        <v>2.3907189610991558E-2</v>
      </c>
      <c r="O155" s="320">
        <f t="shared" si="27"/>
        <v>2.4039357483507336E-2</v>
      </c>
      <c r="P155" s="320">
        <f t="shared" si="27"/>
        <v>2.3882749403278614E-2</v>
      </c>
      <c r="Q155" s="320">
        <f t="shared" si="27"/>
        <v>2.4053026745239459E-2</v>
      </c>
      <c r="R155" s="320">
        <f t="shared" si="27"/>
        <v>2.4317002970010621E-2</v>
      </c>
      <c r="S155" s="320">
        <f t="shared" si="27"/>
        <v>2.3876819040764597E-2</v>
      </c>
      <c r="T155" s="320">
        <f t="shared" si="27"/>
        <v>3.2288037064399998E-2</v>
      </c>
      <c r="U155" s="320">
        <f t="shared" si="27"/>
        <v>2.4372440539549935E-2</v>
      </c>
      <c r="V155" s="320">
        <f t="shared" si="27"/>
        <v>2.4717728730318359E-2</v>
      </c>
      <c r="W155" s="320">
        <f t="shared" si="27"/>
        <v>2.4607063490955098E-2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0.68700708774834052</v>
      </c>
      <c r="C157" s="271">
        <f t="shared" si="29"/>
        <v>0.67504400901406247</v>
      </c>
      <c r="D157" s="271">
        <f t="shared" si="29"/>
        <v>0.67708221708930449</v>
      </c>
      <c r="E157" s="271">
        <f t="shared" si="29"/>
        <v>0.70316288625063561</v>
      </c>
      <c r="F157" s="271">
        <f t="shared" si="29"/>
        <v>0.70324554766999925</v>
      </c>
      <c r="G157" s="271">
        <f t="shared" si="29"/>
        <v>0.70355040743010078</v>
      </c>
      <c r="H157" s="271">
        <f t="shared" si="29"/>
        <v>0.70282159168830705</v>
      </c>
      <c r="I157" s="271">
        <f t="shared" si="29"/>
        <v>0.70299896613531809</v>
      </c>
      <c r="J157" s="271">
        <f t="shared" si="29"/>
        <v>0.70739362536126194</v>
      </c>
      <c r="K157" s="271">
        <f t="shared" si="29"/>
        <v>0.7071208522792376</v>
      </c>
      <c r="L157" s="271">
        <f t="shared" si="29"/>
        <v>0.70454475122742821</v>
      </c>
      <c r="M157" s="271">
        <f t="shared" si="29"/>
        <v>0.70302394270760282</v>
      </c>
      <c r="N157" s="271">
        <f t="shared" si="29"/>
        <v>0.7038640776211319</v>
      </c>
      <c r="O157" s="271">
        <f t="shared" si="29"/>
        <v>0.70588788822482462</v>
      </c>
      <c r="P157" s="271">
        <f t="shared" si="29"/>
        <v>0.70652850011666757</v>
      </c>
      <c r="Q157" s="271">
        <f t="shared" si="29"/>
        <v>0.70472890494180751</v>
      </c>
      <c r="R157" s="271">
        <f t="shared" si="29"/>
        <v>0.70504879037257084</v>
      </c>
      <c r="S157" s="271">
        <f t="shared" si="29"/>
        <v>0.70499214326149418</v>
      </c>
      <c r="T157" s="271">
        <f t="shared" si="29"/>
        <v>0.70103586605522339</v>
      </c>
      <c r="U157" s="271">
        <f t="shared" si="29"/>
        <v>0.70775034387692037</v>
      </c>
      <c r="V157" s="271">
        <f t="shared" si="29"/>
        <v>0.7150857068071077</v>
      </c>
      <c r="W157" s="271">
        <f t="shared" si="29"/>
        <v>0.70690254922758955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0.62925259368586928</v>
      </c>
      <c r="C158" s="320">
        <f t="shared" si="30"/>
        <v>0.61017802590646564</v>
      </c>
      <c r="D158" s="320">
        <f t="shared" si="30"/>
        <v>0.61354583998613843</v>
      </c>
      <c r="E158" s="320">
        <f t="shared" si="30"/>
        <v>0.65306812550444304</v>
      </c>
      <c r="F158" s="320">
        <f t="shared" si="30"/>
        <v>0.65352387222984465</v>
      </c>
      <c r="G158" s="320">
        <f t="shared" si="30"/>
        <v>0.65303036704048378</v>
      </c>
      <c r="H158" s="320">
        <f t="shared" si="30"/>
        <v>0.65195441771421936</v>
      </c>
      <c r="I158" s="320">
        <f t="shared" si="30"/>
        <v>0.65087150469922816</v>
      </c>
      <c r="J158" s="320">
        <f t="shared" si="30"/>
        <v>0.65794758378020513</v>
      </c>
      <c r="K158" s="320">
        <f t="shared" si="30"/>
        <v>0.65741085446347181</v>
      </c>
      <c r="L158" s="320">
        <f t="shared" si="30"/>
        <v>0.65374641292464086</v>
      </c>
      <c r="M158" s="320">
        <f t="shared" si="30"/>
        <v>0.65076304103292659</v>
      </c>
      <c r="N158" s="320">
        <f t="shared" si="30"/>
        <v>0.65209532474061693</v>
      </c>
      <c r="O158" s="320">
        <f t="shared" si="30"/>
        <v>0.65500261364707857</v>
      </c>
      <c r="P158" s="320">
        <f t="shared" si="30"/>
        <v>0.65594848378819937</v>
      </c>
      <c r="Q158" s="320">
        <f t="shared" si="30"/>
        <v>0.65319951567952017</v>
      </c>
      <c r="R158" s="320">
        <f t="shared" si="30"/>
        <v>0.65393087935452676</v>
      </c>
      <c r="S158" s="320">
        <f t="shared" si="30"/>
        <v>0.65331966433290478</v>
      </c>
      <c r="T158" s="320">
        <f t="shared" si="30"/>
        <v>0.65094207935205783</v>
      </c>
      <c r="U158" s="320">
        <f t="shared" si="30"/>
        <v>0.65758639351428338</v>
      </c>
      <c r="V158" s="320">
        <f t="shared" si="30"/>
        <v>0.66937976922182185</v>
      </c>
      <c r="W158" s="320">
        <f t="shared" si="30"/>
        <v>0.65656536678787603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5.7754494062471212E-2</v>
      </c>
      <c r="C159" s="320">
        <f t="shared" si="31"/>
        <v>6.4865983107596836E-2</v>
      </c>
      <c r="D159" s="320">
        <f t="shared" si="31"/>
        <v>6.3536377103165939E-2</v>
      </c>
      <c r="E159" s="320">
        <f t="shared" si="31"/>
        <v>5.0094760746192568E-2</v>
      </c>
      <c r="F159" s="320">
        <f t="shared" si="31"/>
        <v>4.9721675440154524E-2</v>
      </c>
      <c r="G159" s="320">
        <f t="shared" si="31"/>
        <v>5.0520040389617035E-2</v>
      </c>
      <c r="H159" s="320">
        <f t="shared" si="31"/>
        <v>5.0867173974087763E-2</v>
      </c>
      <c r="I159" s="320">
        <f t="shared" si="31"/>
        <v>5.2127461436089872E-2</v>
      </c>
      <c r="J159" s="320">
        <f t="shared" si="31"/>
        <v>4.9446041581056803E-2</v>
      </c>
      <c r="K159" s="320">
        <f t="shared" si="31"/>
        <v>4.9709997815765732E-2</v>
      </c>
      <c r="L159" s="320">
        <f t="shared" si="31"/>
        <v>5.0798338302787349E-2</v>
      </c>
      <c r="M159" s="320">
        <f t="shared" si="31"/>
        <v>5.2260901674676279E-2</v>
      </c>
      <c r="N159" s="320">
        <f t="shared" si="31"/>
        <v>5.1768752880514954E-2</v>
      </c>
      <c r="O159" s="320">
        <f t="shared" si="31"/>
        <v>5.0885274577745998E-2</v>
      </c>
      <c r="P159" s="320">
        <f t="shared" si="31"/>
        <v>5.0580016328468112E-2</v>
      </c>
      <c r="Q159" s="320">
        <f t="shared" si="31"/>
        <v>5.1529389262287346E-2</v>
      </c>
      <c r="R159" s="320">
        <f t="shared" si="31"/>
        <v>5.1117911018044158E-2</v>
      </c>
      <c r="S159" s="320">
        <f t="shared" si="31"/>
        <v>5.1672478928589366E-2</v>
      </c>
      <c r="T159" s="320">
        <f t="shared" si="31"/>
        <v>5.0093786703165631E-2</v>
      </c>
      <c r="U159" s="320">
        <f t="shared" si="31"/>
        <v>5.0163950362637079E-2</v>
      </c>
      <c r="V159" s="320">
        <f t="shared" si="31"/>
        <v>4.5705937585285836E-2</v>
      </c>
      <c r="W159" s="320">
        <f t="shared" si="31"/>
        <v>5.0337182439713545E-2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0.10397507024610093</v>
      </c>
      <c r="C160" s="271">
        <f t="shared" si="32"/>
        <v>0.10935103175390171</v>
      </c>
      <c r="D160" s="271">
        <f t="shared" si="32"/>
        <v>0.10839079749450284</v>
      </c>
      <c r="E160" s="271">
        <f t="shared" si="32"/>
        <v>9.7867995924650175E-2</v>
      </c>
      <c r="F160" s="271">
        <f t="shared" si="32"/>
        <v>9.7316568354142291E-2</v>
      </c>
      <c r="G160" s="271">
        <f t="shared" si="32"/>
        <v>9.8035616486252017E-2</v>
      </c>
      <c r="H160" s="271">
        <f t="shared" si="32"/>
        <v>9.8428329467497619E-2</v>
      </c>
      <c r="I160" s="271">
        <f t="shared" si="32"/>
        <v>9.8722832384227008E-2</v>
      </c>
      <c r="J160" s="271">
        <f t="shared" si="32"/>
        <v>9.6642850615102194E-2</v>
      </c>
      <c r="K160" s="271">
        <f t="shared" si="32"/>
        <v>9.6710510878607506E-2</v>
      </c>
      <c r="L160" s="271">
        <f t="shared" si="32"/>
        <v>9.774420980473382E-2</v>
      </c>
      <c r="M160" s="271">
        <f t="shared" si="32"/>
        <v>9.8622278220185752E-2</v>
      </c>
      <c r="N160" s="271">
        <f t="shared" si="32"/>
        <v>9.8175505088800102E-2</v>
      </c>
      <c r="O160" s="271">
        <f t="shared" si="32"/>
        <v>9.7287847326681026E-2</v>
      </c>
      <c r="P160" s="271">
        <f t="shared" si="32"/>
        <v>9.7063005368957844E-2</v>
      </c>
      <c r="Q160" s="271">
        <f t="shared" si="32"/>
        <v>9.7782155220046893E-2</v>
      </c>
      <c r="R160" s="271">
        <f t="shared" si="32"/>
        <v>9.7515403659490574E-2</v>
      </c>
      <c r="S160" s="271">
        <f t="shared" si="32"/>
        <v>9.7778262958581427E-2</v>
      </c>
      <c r="T160" s="271">
        <f t="shared" si="32"/>
        <v>9.5896826337056609E-2</v>
      </c>
      <c r="U160" s="271">
        <f t="shared" si="32"/>
        <v>9.6314380226737051E-2</v>
      </c>
      <c r="V160" s="271">
        <f t="shared" si="32"/>
        <v>9.2852645684364507E-2</v>
      </c>
      <c r="W160" s="271">
        <f t="shared" si="32"/>
        <v>9.6554563670183821E-2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4.9980686691015554E-2</v>
      </c>
      <c r="C161" s="320">
        <f t="shared" si="33"/>
        <v>4.8708153161616967E-2</v>
      </c>
      <c r="D161" s="320">
        <f t="shared" si="33"/>
        <v>4.8990960811696682E-2</v>
      </c>
      <c r="E161" s="320">
        <f t="shared" si="33"/>
        <v>5.1034658195045567E-2</v>
      </c>
      <c r="F161" s="320">
        <f t="shared" si="33"/>
        <v>5.0832026184779194E-2</v>
      </c>
      <c r="G161" s="320">
        <f t="shared" si="33"/>
        <v>5.0804686975124885E-2</v>
      </c>
      <c r="H161" s="320">
        <f t="shared" si="33"/>
        <v>5.0872866528989237E-2</v>
      </c>
      <c r="I161" s="320">
        <f t="shared" si="33"/>
        <v>4.9989133089957276E-2</v>
      </c>
      <c r="J161" s="320">
        <f t="shared" si="33"/>
        <v>5.0415997142532025E-2</v>
      </c>
      <c r="K161" s="320">
        <f t="shared" si="33"/>
        <v>5.0236886061053941E-2</v>
      </c>
      <c r="L161" s="320">
        <f t="shared" si="33"/>
        <v>5.0253100986174019E-2</v>
      </c>
      <c r="M161" s="320">
        <f t="shared" si="33"/>
        <v>4.9763826323700806E-2</v>
      </c>
      <c r="N161" s="320">
        <f t="shared" si="33"/>
        <v>4.9777160603686067E-2</v>
      </c>
      <c r="O161" s="320">
        <f t="shared" si="33"/>
        <v>4.9715462225622953E-2</v>
      </c>
      <c r="P161" s="320">
        <f t="shared" si="33"/>
        <v>4.9776004656810438E-2</v>
      </c>
      <c r="Q161" s="320">
        <f t="shared" si="33"/>
        <v>4.9607590567507187E-2</v>
      </c>
      <c r="R161" s="320">
        <f t="shared" si="33"/>
        <v>4.9725527930382631E-2</v>
      </c>
      <c r="S161" s="320">
        <f t="shared" si="33"/>
        <v>4.9469924502799238E-2</v>
      </c>
      <c r="T161" s="320">
        <f t="shared" si="33"/>
        <v>4.9064399235337328E-2</v>
      </c>
      <c r="U161" s="320">
        <f t="shared" si="33"/>
        <v>4.9416357475663954E-2</v>
      </c>
      <c r="V161" s="320">
        <f t="shared" si="33"/>
        <v>5.0122396466783126E-2</v>
      </c>
      <c r="W161" s="320">
        <f t="shared" si="33"/>
        <v>4.9494587128924412E-2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5.3994383555085387E-2</v>
      </c>
      <c r="C162" s="328">
        <f t="shared" si="34"/>
        <v>6.0642878592284753E-2</v>
      </c>
      <c r="D162" s="328">
        <f t="shared" si="34"/>
        <v>5.9399836682806142E-2</v>
      </c>
      <c r="E162" s="328">
        <f t="shared" si="34"/>
        <v>4.6833337729604609E-2</v>
      </c>
      <c r="F162" s="328">
        <f t="shared" si="34"/>
        <v>4.6484542169363083E-2</v>
      </c>
      <c r="G162" s="328">
        <f t="shared" si="34"/>
        <v>4.7230929511127111E-2</v>
      </c>
      <c r="H162" s="328">
        <f t="shared" si="34"/>
        <v>4.7555462938508375E-2</v>
      </c>
      <c r="I162" s="328">
        <f t="shared" si="34"/>
        <v>4.8733699294269725E-2</v>
      </c>
      <c r="J162" s="328">
        <f t="shared" si="34"/>
        <v>4.6226853472570169E-2</v>
      </c>
      <c r="K162" s="328">
        <f t="shared" si="34"/>
        <v>4.6473624817553558E-2</v>
      </c>
      <c r="L162" s="328">
        <f t="shared" si="34"/>
        <v>4.7491108818559787E-2</v>
      </c>
      <c r="M162" s="328">
        <f t="shared" si="34"/>
        <v>4.8858451896484939E-2</v>
      </c>
      <c r="N162" s="328">
        <f t="shared" si="34"/>
        <v>4.8398344485114035E-2</v>
      </c>
      <c r="O162" s="328">
        <f t="shared" si="34"/>
        <v>4.7572385101058066E-2</v>
      </c>
      <c r="P162" s="328">
        <f t="shared" si="34"/>
        <v>4.7287000712147413E-2</v>
      </c>
      <c r="Q162" s="328">
        <f t="shared" si="34"/>
        <v>4.8174564652539713E-2</v>
      </c>
      <c r="R162" s="328">
        <f t="shared" si="34"/>
        <v>4.7789875729107936E-2</v>
      </c>
      <c r="S162" s="328">
        <f t="shared" si="34"/>
        <v>4.8308338455782189E-2</v>
      </c>
      <c r="T162" s="328">
        <f t="shared" si="34"/>
        <v>4.6832427101719275E-2</v>
      </c>
      <c r="U162" s="328">
        <f t="shared" si="34"/>
        <v>4.6898022751073104E-2</v>
      </c>
      <c r="V162" s="328">
        <f t="shared" si="34"/>
        <v>4.2730249217581368E-2</v>
      </c>
      <c r="W162" s="328">
        <f t="shared" si="34"/>
        <v>4.7059976541259416E-2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0.99999999999999978</v>
      </c>
      <c r="D165" s="234">
        <f t="shared" si="35"/>
        <v>0.99999999999999978</v>
      </c>
      <c r="E165" s="234">
        <f t="shared" si="35"/>
        <v>1</v>
      </c>
      <c r="F165" s="234">
        <f t="shared" si="35"/>
        <v>1.0000000000000002</v>
      </c>
      <c r="G165" s="234">
        <f t="shared" si="35"/>
        <v>1</v>
      </c>
      <c r="H165" s="234">
        <f t="shared" si="35"/>
        <v>1</v>
      </c>
      <c r="I165" s="234">
        <f t="shared" si="35"/>
        <v>1</v>
      </c>
      <c r="J165" s="234">
        <f t="shared" si="35"/>
        <v>1</v>
      </c>
      <c r="K165" s="234">
        <f t="shared" si="35"/>
        <v>0.99999999999999978</v>
      </c>
      <c r="L165" s="234">
        <f t="shared" si="35"/>
        <v>0.99999999999999978</v>
      </c>
      <c r="M165" s="234">
        <f t="shared" si="35"/>
        <v>1</v>
      </c>
      <c r="N165" s="234">
        <f t="shared" si="35"/>
        <v>1</v>
      </c>
      <c r="O165" s="234">
        <f t="shared" si="35"/>
        <v>0.99999999999999978</v>
      </c>
      <c r="P165" s="234">
        <f t="shared" si="35"/>
        <v>1.0000000000000004</v>
      </c>
      <c r="Q165" s="234">
        <f t="shared" si="35"/>
        <v>1</v>
      </c>
      <c r="R165" s="234">
        <f t="shared" si="35"/>
        <v>1</v>
      </c>
      <c r="S165" s="234">
        <f t="shared" si="35"/>
        <v>1.0000000000000004</v>
      </c>
      <c r="T165" s="234">
        <f t="shared" si="35"/>
        <v>1</v>
      </c>
      <c r="U165" s="234">
        <f t="shared" si="35"/>
        <v>1</v>
      </c>
      <c r="V165" s="234">
        <f t="shared" si="35"/>
        <v>1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8.3511600759346265E-3</v>
      </c>
      <c r="C166" s="268">
        <f t="shared" si="36"/>
        <v>8.2542115071824809E-3</v>
      </c>
      <c r="D166" s="268">
        <f t="shared" si="36"/>
        <v>8.2880620451551545E-3</v>
      </c>
      <c r="E166" s="268">
        <f t="shared" si="36"/>
        <v>8.4154393544983008E-3</v>
      </c>
      <c r="F166" s="268">
        <f t="shared" si="36"/>
        <v>8.4076413974134775E-3</v>
      </c>
      <c r="G166" s="268">
        <f t="shared" si="36"/>
        <v>8.3515483888639414E-3</v>
      </c>
      <c r="H166" s="268">
        <f t="shared" si="36"/>
        <v>8.3542139063754756E-3</v>
      </c>
      <c r="I166" s="268">
        <f t="shared" si="36"/>
        <v>8.3606869982792049E-3</v>
      </c>
      <c r="J166" s="268">
        <f t="shared" si="36"/>
        <v>8.4087435773829468E-3</v>
      </c>
      <c r="K166" s="268">
        <f t="shared" si="36"/>
        <v>8.3865518011572732E-3</v>
      </c>
      <c r="L166" s="268">
        <f t="shared" si="36"/>
        <v>8.3630284474995077E-3</v>
      </c>
      <c r="M166" s="268">
        <f t="shared" si="36"/>
        <v>8.2973261968340376E-3</v>
      </c>
      <c r="N166" s="268">
        <f t="shared" si="36"/>
        <v>8.3420464974895397E-3</v>
      </c>
      <c r="O166" s="268">
        <f t="shared" si="36"/>
        <v>8.3039360167836331E-3</v>
      </c>
      <c r="P166" s="268">
        <f t="shared" si="36"/>
        <v>8.2291269321072089E-3</v>
      </c>
      <c r="Q166" s="268">
        <f t="shared" si="36"/>
        <v>8.1824223142441706E-3</v>
      </c>
      <c r="R166" s="268">
        <f t="shared" si="36"/>
        <v>8.0764959187405658E-3</v>
      </c>
      <c r="S166" s="268">
        <f t="shared" si="36"/>
        <v>8.1050285297798435E-3</v>
      </c>
      <c r="T166" s="268">
        <f t="shared" si="36"/>
        <v>7.9760058096826781E-3</v>
      </c>
      <c r="U166" s="268">
        <f t="shared" si="36"/>
        <v>7.9991254162887389E-3</v>
      </c>
      <c r="V166" s="268">
        <f t="shared" si="36"/>
        <v>7.9931049195775348E-3</v>
      </c>
      <c r="W166" s="268">
        <f t="shared" si="36"/>
        <v>7.8810865702280096E-3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2.430335121050372E-3</v>
      </c>
      <c r="C167" s="269">
        <f t="shared" si="37"/>
        <v>2.4021213747646452E-3</v>
      </c>
      <c r="D167" s="269">
        <f t="shared" si="37"/>
        <v>2.4119724793481294E-3</v>
      </c>
      <c r="E167" s="269">
        <f t="shared" si="37"/>
        <v>2.4490415267267827E-3</v>
      </c>
      <c r="F167" s="269">
        <f t="shared" si="37"/>
        <v>2.4467721834495163E-3</v>
      </c>
      <c r="G167" s="269">
        <f t="shared" si="37"/>
        <v>2.4304481269730818E-3</v>
      </c>
      <c r="H167" s="269">
        <f t="shared" si="37"/>
        <v>2.431223839660318E-3</v>
      </c>
      <c r="I167" s="269">
        <f t="shared" si="37"/>
        <v>2.4331076237636504E-3</v>
      </c>
      <c r="J167" s="269">
        <f t="shared" si="37"/>
        <v>2.4470929372927166E-3</v>
      </c>
      <c r="K167" s="269">
        <f t="shared" si="37"/>
        <v>2.4406347383515692E-3</v>
      </c>
      <c r="L167" s="269">
        <f t="shared" si="37"/>
        <v>2.4337890268528646E-3</v>
      </c>
      <c r="M167" s="269">
        <f t="shared" si="37"/>
        <v>2.4334007971141118E-3</v>
      </c>
      <c r="N167" s="269">
        <f t="shared" si="37"/>
        <v>2.4307502610557241E-3</v>
      </c>
      <c r="O167" s="269">
        <f t="shared" si="37"/>
        <v>2.4271341777070774E-3</v>
      </c>
      <c r="P167" s="269">
        <f t="shared" si="37"/>
        <v>2.4310785557690832E-3</v>
      </c>
      <c r="Q167" s="269">
        <f t="shared" si="37"/>
        <v>2.4273335209518583E-3</v>
      </c>
      <c r="R167" s="269">
        <f t="shared" si="37"/>
        <v>2.4277973628702553E-3</v>
      </c>
      <c r="S167" s="269">
        <f t="shared" si="37"/>
        <v>2.427318349176436E-3</v>
      </c>
      <c r="T167" s="269">
        <f t="shared" si="37"/>
        <v>2.423583282088396E-3</v>
      </c>
      <c r="U167" s="269">
        <f t="shared" si="37"/>
        <v>2.4258845144142197E-3</v>
      </c>
      <c r="V167" s="269">
        <f t="shared" si="37"/>
        <v>2.4557411734081529E-3</v>
      </c>
      <c r="W167" s="269">
        <f t="shared" si="37"/>
        <v>2.4265749910175973E-3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2.6872049431994404E-2</v>
      </c>
      <c r="C168" s="269">
        <f t="shared" si="38"/>
        <v>2.9327179795834685E-2</v>
      </c>
      <c r="D168" s="269">
        <f t="shared" si="38"/>
        <v>2.8858857039468683E-2</v>
      </c>
      <c r="E168" s="269">
        <f t="shared" si="38"/>
        <v>2.4159103552498805E-2</v>
      </c>
      <c r="F168" s="269">
        <f t="shared" si="38"/>
        <v>2.4103405568264E-2</v>
      </c>
      <c r="G168" s="269">
        <f t="shared" si="38"/>
        <v>2.43758947744242E-2</v>
      </c>
      <c r="H168" s="269">
        <f t="shared" si="38"/>
        <v>2.4462659811107575E-2</v>
      </c>
      <c r="I168" s="269">
        <f t="shared" si="38"/>
        <v>2.5151795147258325E-2</v>
      </c>
      <c r="J168" s="269">
        <f t="shared" si="38"/>
        <v>2.4147027313564759E-2</v>
      </c>
      <c r="K168" s="269">
        <f t="shared" si="38"/>
        <v>2.4293150216277443E-2</v>
      </c>
      <c r="L168" s="269">
        <f t="shared" si="38"/>
        <v>2.4627800924236862E-2</v>
      </c>
      <c r="M168" s="269">
        <f t="shared" si="38"/>
        <v>2.5020521427242225E-2</v>
      </c>
      <c r="N168" s="269">
        <f t="shared" si="38"/>
        <v>2.4977986120268362E-2</v>
      </c>
      <c r="O168" s="269">
        <f t="shared" si="38"/>
        <v>2.4608951350221328E-2</v>
      </c>
      <c r="P168" s="269">
        <f t="shared" si="38"/>
        <v>2.4208303483308973E-2</v>
      </c>
      <c r="Q168" s="269">
        <f t="shared" si="38"/>
        <v>2.4436874676410387E-2</v>
      </c>
      <c r="R168" s="269">
        <f t="shared" si="38"/>
        <v>2.3937984446355382E-2</v>
      </c>
      <c r="S168" s="269">
        <f t="shared" si="38"/>
        <v>2.425557226718986E-2</v>
      </c>
      <c r="T168" s="269">
        <f t="shared" si="38"/>
        <v>2.3511770221150367E-2</v>
      </c>
      <c r="U168" s="269">
        <f t="shared" si="38"/>
        <v>2.3473154410358136E-2</v>
      </c>
      <c r="V168" s="269">
        <f t="shared" si="38"/>
        <v>2.1442946740228227E-2</v>
      </c>
      <c r="W168" s="269">
        <f t="shared" si="38"/>
        <v>2.3131445577105111E-2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7.4260718503060506E-3</v>
      </c>
      <c r="C169" s="269">
        <f t="shared" si="39"/>
        <v>7.3398626253850241E-3</v>
      </c>
      <c r="D169" s="269">
        <f t="shared" si="39"/>
        <v>7.3699634167566294E-3</v>
      </c>
      <c r="E169" s="269">
        <f t="shared" si="39"/>
        <v>7.483230680547525E-3</v>
      </c>
      <c r="F169" s="269">
        <f t="shared" si="39"/>
        <v>7.4762965313908821E-3</v>
      </c>
      <c r="G169" s="269">
        <f t="shared" si="39"/>
        <v>7.4264171484068305E-3</v>
      </c>
      <c r="H169" s="269">
        <f t="shared" si="39"/>
        <v>7.4287873968967282E-3</v>
      </c>
      <c r="I169" s="269">
        <f t="shared" si="39"/>
        <v>7.4345434409832569E-3</v>
      </c>
      <c r="J169" s="269">
        <f t="shared" si="39"/>
        <v>7.4772766188961884E-3</v>
      </c>
      <c r="K169" s="269">
        <f t="shared" si="39"/>
        <v>7.4575431060381805E-3</v>
      </c>
      <c r="L169" s="269">
        <f t="shared" si="39"/>
        <v>7.4366255193993964E-3</v>
      </c>
      <c r="M169" s="269">
        <f t="shared" si="39"/>
        <v>7.4354392542175188E-3</v>
      </c>
      <c r="N169" s="269">
        <f t="shared" si="39"/>
        <v>7.4273403418325815E-3</v>
      </c>
      <c r="O169" s="269">
        <f t="shared" si="39"/>
        <v>7.4162911270427585E-3</v>
      </c>
      <c r="P169" s="269">
        <f t="shared" si="39"/>
        <v>7.4283434710341392E-3</v>
      </c>
      <c r="Q169" s="269">
        <f t="shared" si="39"/>
        <v>7.4169002353281898E-3</v>
      </c>
      <c r="R169" s="269">
        <f t="shared" si="39"/>
        <v>7.4183175392149572E-3</v>
      </c>
      <c r="S169" s="269">
        <f t="shared" si="39"/>
        <v>7.4168538768266774E-3</v>
      </c>
      <c r="T169" s="269">
        <f t="shared" si="39"/>
        <v>7.413227028571316E-3</v>
      </c>
      <c r="U169" s="269">
        <f t="shared" si="39"/>
        <v>7.4124726868115822E-3</v>
      </c>
      <c r="V169" s="269">
        <f t="shared" si="39"/>
        <v>7.5186771394839258E-3</v>
      </c>
      <c r="W169" s="269">
        <f t="shared" si="39"/>
        <v>7.4145824900330526E-3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1.2258221263583358E-2</v>
      </c>
      <c r="C170" s="270">
        <f t="shared" si="40"/>
        <v>1.2719707160267985E-2</v>
      </c>
      <c r="D170" s="270">
        <f t="shared" si="40"/>
        <v>1.2729135865965044E-2</v>
      </c>
      <c r="E170" s="270">
        <f t="shared" si="40"/>
        <v>1.1981708370923752E-2</v>
      </c>
      <c r="F170" s="270">
        <f t="shared" si="40"/>
        <v>1.1958512760365409E-2</v>
      </c>
      <c r="G170" s="270">
        <f t="shared" si="40"/>
        <v>1.188546713346009E-2</v>
      </c>
      <c r="H170" s="270">
        <f t="shared" si="40"/>
        <v>1.1900861138390379E-2</v>
      </c>
      <c r="I170" s="270">
        <f t="shared" si="40"/>
        <v>1.2036795623218853E-2</v>
      </c>
      <c r="J170" s="270">
        <f t="shared" si="40"/>
        <v>1.1935433037903424E-2</v>
      </c>
      <c r="K170" s="270">
        <f t="shared" si="40"/>
        <v>1.1910709209306664E-2</v>
      </c>
      <c r="L170" s="270">
        <f t="shared" si="40"/>
        <v>1.191258254619677E-2</v>
      </c>
      <c r="M170" s="270">
        <f t="shared" si="40"/>
        <v>1.2063878916144249E-2</v>
      </c>
      <c r="N170" s="270">
        <f t="shared" si="40"/>
        <v>1.2043934389290587E-2</v>
      </c>
      <c r="O170" s="270">
        <f t="shared" si="40"/>
        <v>1.2009157290017797E-2</v>
      </c>
      <c r="P170" s="270">
        <f t="shared" si="40"/>
        <v>1.2020792487104057E-2</v>
      </c>
      <c r="Q170" s="270">
        <f t="shared" si="40"/>
        <v>1.2063795580082403E-2</v>
      </c>
      <c r="R170" s="270">
        <f t="shared" si="40"/>
        <v>1.2037420697060874E-2</v>
      </c>
      <c r="S170" s="270">
        <f t="shared" si="40"/>
        <v>1.2086484811619811E-2</v>
      </c>
      <c r="T170" s="270">
        <f t="shared" si="40"/>
        <v>1.2318828169711811E-2</v>
      </c>
      <c r="U170" s="270">
        <f t="shared" si="40"/>
        <v>1.2323007217722835E-2</v>
      </c>
      <c r="V170" s="270">
        <f t="shared" si="40"/>
        <v>1.2322195964616298E-2</v>
      </c>
      <c r="W170" s="270">
        <f t="shared" si="40"/>
        <v>1.2337495398048256E-2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0.68420908502960032</v>
      </c>
      <c r="C171" s="271">
        <f t="shared" si="41"/>
        <v>0.66492116715618432</v>
      </c>
      <c r="D171" s="271">
        <f t="shared" si="41"/>
        <v>0.66847981197802564</v>
      </c>
      <c r="E171" s="271">
        <f t="shared" si="41"/>
        <v>0.7053935155989961</v>
      </c>
      <c r="F171" s="271">
        <f t="shared" si="41"/>
        <v>0.70586287887901622</v>
      </c>
      <c r="G171" s="271">
        <f t="shared" si="41"/>
        <v>0.70392760185291825</v>
      </c>
      <c r="H171" s="271">
        <f t="shared" si="41"/>
        <v>0.70321681201997877</v>
      </c>
      <c r="I171" s="271">
        <f t="shared" si="41"/>
        <v>0.6977470870260204</v>
      </c>
      <c r="J171" s="271">
        <f t="shared" si="41"/>
        <v>0.70554331153149585</v>
      </c>
      <c r="K171" s="271">
        <f t="shared" si="41"/>
        <v>0.70447637452487499</v>
      </c>
      <c r="L171" s="271">
        <f t="shared" si="41"/>
        <v>0.7018192131888974</v>
      </c>
      <c r="M171" s="271">
        <f t="shared" si="41"/>
        <v>0.69704652380478838</v>
      </c>
      <c r="N171" s="271">
        <f t="shared" si="41"/>
        <v>0.69819966778892406</v>
      </c>
      <c r="O171" s="271">
        <f t="shared" si="41"/>
        <v>0.70038811701886616</v>
      </c>
      <c r="P171" s="271">
        <f t="shared" si="41"/>
        <v>0.70155518266430394</v>
      </c>
      <c r="Q171" s="271">
        <f t="shared" si="41"/>
        <v>0.69885510296511055</v>
      </c>
      <c r="R171" s="271">
        <f t="shared" si="41"/>
        <v>0.70052631894649164</v>
      </c>
      <c r="S171" s="271">
        <f t="shared" si="41"/>
        <v>0.69838370312664522</v>
      </c>
      <c r="T171" s="271">
        <f t="shared" si="41"/>
        <v>0.70150796738431254</v>
      </c>
      <c r="U171" s="271">
        <f t="shared" si="41"/>
        <v>0.70217894645383727</v>
      </c>
      <c r="V171" s="271">
        <f t="shared" si="41"/>
        <v>0.71578918912628486</v>
      </c>
      <c r="W171" s="271">
        <f t="shared" si="41"/>
        <v>0.70229187486844735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0.5665182390343142</v>
      </c>
      <c r="C172" s="320">
        <f t="shared" si="42"/>
        <v>0.53647764781976304</v>
      </c>
      <c r="D172" s="320">
        <f t="shared" si="42"/>
        <v>0.54208739416011875</v>
      </c>
      <c r="E172" s="320">
        <f t="shared" si="42"/>
        <v>0.59958449114118872</v>
      </c>
      <c r="F172" s="320">
        <f t="shared" si="42"/>
        <v>0.60029779349632162</v>
      </c>
      <c r="G172" s="320">
        <f t="shared" si="42"/>
        <v>0.59716910227683528</v>
      </c>
      <c r="H172" s="320">
        <f t="shared" si="42"/>
        <v>0.59606693954659329</v>
      </c>
      <c r="I172" s="320">
        <f t="shared" si="42"/>
        <v>0.5875903959008334</v>
      </c>
      <c r="J172" s="320">
        <f t="shared" si="42"/>
        <v>0.599787177076745</v>
      </c>
      <c r="K172" s="320">
        <f t="shared" si="42"/>
        <v>0.59808026923042068</v>
      </c>
      <c r="L172" s="320">
        <f t="shared" si="42"/>
        <v>0.59389023876336222</v>
      </c>
      <c r="M172" s="320">
        <f t="shared" si="42"/>
        <v>0.58634328829456739</v>
      </c>
      <c r="N172" s="320">
        <f t="shared" si="42"/>
        <v>0.58821782609352979</v>
      </c>
      <c r="O172" s="320">
        <f t="shared" si="42"/>
        <v>0.59153808208772685</v>
      </c>
      <c r="P172" s="320">
        <f t="shared" si="42"/>
        <v>0.5931882683626386</v>
      </c>
      <c r="Q172" s="320">
        <f t="shared" si="42"/>
        <v>0.58888330480814999</v>
      </c>
      <c r="R172" s="320">
        <f t="shared" si="42"/>
        <v>0.59125339470175131</v>
      </c>
      <c r="S172" s="320">
        <f t="shared" si="42"/>
        <v>0.5879709708472044</v>
      </c>
      <c r="T172" s="320">
        <f t="shared" si="42"/>
        <v>0.59271337119977641</v>
      </c>
      <c r="U172" s="320">
        <f t="shared" si="42"/>
        <v>0.59380812650033132</v>
      </c>
      <c r="V172" s="320">
        <f t="shared" si="42"/>
        <v>0.61497064861618256</v>
      </c>
      <c r="W172" s="320">
        <f t="shared" si="42"/>
        <v>0.59373251934432436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0.11769084599528605</v>
      </c>
      <c r="C173" s="320">
        <f t="shared" si="43"/>
        <v>0.12844351933642131</v>
      </c>
      <c r="D173" s="320">
        <f t="shared" si="43"/>
        <v>0.12639241781790689</v>
      </c>
      <c r="E173" s="320">
        <f t="shared" si="43"/>
        <v>0.10580902445780738</v>
      </c>
      <c r="F173" s="320">
        <f t="shared" si="43"/>
        <v>0.10556508538269455</v>
      </c>
      <c r="G173" s="320">
        <f t="shared" si="43"/>
        <v>0.10675849957608298</v>
      </c>
      <c r="H173" s="320">
        <f t="shared" si="43"/>
        <v>0.1071498724733855</v>
      </c>
      <c r="I173" s="320">
        <f t="shared" si="43"/>
        <v>0.11015669112518692</v>
      </c>
      <c r="J173" s="320">
        <f t="shared" si="43"/>
        <v>0.10575613445475093</v>
      </c>
      <c r="K173" s="320">
        <f t="shared" si="43"/>
        <v>0.1063961052944543</v>
      </c>
      <c r="L173" s="320">
        <f t="shared" si="43"/>
        <v>0.10792897442553522</v>
      </c>
      <c r="M173" s="320">
        <f t="shared" si="43"/>
        <v>0.110703235510221</v>
      </c>
      <c r="N173" s="320">
        <f t="shared" si="43"/>
        <v>0.10998184169539424</v>
      </c>
      <c r="O173" s="320">
        <f t="shared" si="43"/>
        <v>0.10885003493113919</v>
      </c>
      <c r="P173" s="320">
        <f t="shared" si="43"/>
        <v>0.10836691430166544</v>
      </c>
      <c r="Q173" s="320">
        <f t="shared" si="43"/>
        <v>0.10997179815696059</v>
      </c>
      <c r="R173" s="320">
        <f t="shared" si="43"/>
        <v>0.10927292424474033</v>
      </c>
      <c r="S173" s="320">
        <f t="shared" si="43"/>
        <v>0.11041273227944083</v>
      </c>
      <c r="T173" s="320">
        <f t="shared" si="43"/>
        <v>0.1087945961845362</v>
      </c>
      <c r="U173" s="320">
        <f t="shared" si="43"/>
        <v>0.10837081995350603</v>
      </c>
      <c r="V173" s="320">
        <f t="shared" si="43"/>
        <v>0.10081854051010226</v>
      </c>
      <c r="W173" s="320">
        <f t="shared" si="43"/>
        <v>0.10855935552412303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9.4342629050531979E-2</v>
      </c>
      <c r="C174" s="271">
        <f t="shared" si="44"/>
        <v>0.10296212246775921</v>
      </c>
      <c r="D174" s="271">
        <f t="shared" si="44"/>
        <v>0.10131793078853595</v>
      </c>
      <c r="E174" s="271">
        <f t="shared" si="44"/>
        <v>8.4817994638439517E-2</v>
      </c>
      <c r="F174" s="271">
        <f t="shared" si="44"/>
        <v>8.4622449662280386E-2</v>
      </c>
      <c r="G174" s="271">
        <f t="shared" si="44"/>
        <v>8.55791071796798E-2</v>
      </c>
      <c r="H174" s="271">
        <f t="shared" si="44"/>
        <v>8.589283717081371E-2</v>
      </c>
      <c r="I174" s="271">
        <f t="shared" si="44"/>
        <v>8.8303145077857567E-2</v>
      </c>
      <c r="J174" s="271">
        <f t="shared" si="44"/>
        <v>8.4775597271876002E-2</v>
      </c>
      <c r="K174" s="271">
        <f t="shared" si="44"/>
        <v>8.528860685238078E-2</v>
      </c>
      <c r="L174" s="271">
        <f t="shared" si="44"/>
        <v>8.6517376197979418E-2</v>
      </c>
      <c r="M174" s="271">
        <f t="shared" si="44"/>
        <v>8.8741262704941246E-2</v>
      </c>
      <c r="N174" s="271">
        <f t="shared" si="44"/>
        <v>8.816298332818942E-2</v>
      </c>
      <c r="O174" s="271">
        <f t="shared" si="44"/>
        <v>8.7255711188083715E-2</v>
      </c>
      <c r="P174" s="271">
        <f t="shared" si="44"/>
        <v>8.6868434930974223E-2</v>
      </c>
      <c r="Q174" s="271">
        <f t="shared" si="44"/>
        <v>8.8154932287237239E-2</v>
      </c>
      <c r="R174" s="271">
        <f t="shared" si="44"/>
        <v>8.7594705179545929E-2</v>
      </c>
      <c r="S174" s="271">
        <f t="shared" si="44"/>
        <v>8.8508391250006091E-2</v>
      </c>
      <c r="T174" s="271">
        <f t="shared" si="44"/>
        <v>8.7211270713027519E-2</v>
      </c>
      <c r="U174" s="271">
        <f t="shared" si="44"/>
        <v>8.6871565756143174E-2</v>
      </c>
      <c r="V174" s="271">
        <f t="shared" si="44"/>
        <v>8.0782273230846441E-2</v>
      </c>
      <c r="W174" s="271">
        <f t="shared" si="44"/>
        <v>8.702269850781244E-2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7.7589387517835853E-2</v>
      </c>
      <c r="C175" s="271">
        <f t="shared" si="45"/>
        <v>7.7647681410137712E-2</v>
      </c>
      <c r="D175" s="271">
        <f t="shared" si="45"/>
        <v>7.7626198236232402E-2</v>
      </c>
      <c r="E175" s="271">
        <f t="shared" si="45"/>
        <v>7.7513890852543774E-2</v>
      </c>
      <c r="F175" s="271">
        <f t="shared" si="45"/>
        <v>7.7515300720703131E-2</v>
      </c>
      <c r="G175" s="271">
        <f t="shared" si="45"/>
        <v>7.7539428212541658E-2</v>
      </c>
      <c r="H175" s="271">
        <f t="shared" si="45"/>
        <v>7.7540797636192857E-2</v>
      </c>
      <c r="I175" s="271">
        <f t="shared" si="45"/>
        <v>7.7550553021130689E-2</v>
      </c>
      <c r="J175" s="271">
        <f t="shared" si="45"/>
        <v>7.7518324657978546E-2</v>
      </c>
      <c r="K175" s="271">
        <f t="shared" si="45"/>
        <v>7.7528758481010457E-2</v>
      </c>
      <c r="L175" s="271">
        <f t="shared" si="45"/>
        <v>7.7545016063098188E-2</v>
      </c>
      <c r="M175" s="271">
        <f t="shared" si="45"/>
        <v>7.7577565802648144E-2</v>
      </c>
      <c r="N175" s="271">
        <f t="shared" si="45"/>
        <v>7.7561546733507528E-2</v>
      </c>
      <c r="O175" s="271">
        <f t="shared" si="45"/>
        <v>7.7569011143402228E-2</v>
      </c>
      <c r="P175" s="271">
        <f t="shared" si="45"/>
        <v>7.7592215525881081E-2</v>
      </c>
      <c r="Q175" s="271">
        <f t="shared" si="45"/>
        <v>7.7616277442681486E-2</v>
      </c>
      <c r="R175" s="271">
        <f t="shared" si="45"/>
        <v>7.764837986044433E-2</v>
      </c>
      <c r="S175" s="271">
        <f t="shared" si="45"/>
        <v>7.764613171075932E-2</v>
      </c>
      <c r="T175" s="271">
        <f t="shared" si="45"/>
        <v>7.7656412797371011E-2</v>
      </c>
      <c r="U175" s="271">
        <f t="shared" si="45"/>
        <v>7.7646450333875433E-2</v>
      </c>
      <c r="V175" s="271">
        <f t="shared" si="45"/>
        <v>7.7610932238291019E-2</v>
      </c>
      <c r="W175" s="271">
        <f t="shared" si="45"/>
        <v>7.7686245444416699E-2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4.8691327811034329E-2</v>
      </c>
      <c r="C176" s="320">
        <f t="shared" si="46"/>
        <v>4.610938750676747E-2</v>
      </c>
      <c r="D176" s="320">
        <f t="shared" si="46"/>
        <v>4.6591536145901516E-2</v>
      </c>
      <c r="E176" s="320">
        <f t="shared" si="46"/>
        <v>5.1533318783050723E-2</v>
      </c>
      <c r="F176" s="320">
        <f t="shared" si="46"/>
        <v>5.1594625968608192E-2</v>
      </c>
      <c r="G176" s="320">
        <f t="shared" si="46"/>
        <v>5.1325720010616083E-2</v>
      </c>
      <c r="H176" s="320">
        <f t="shared" si="46"/>
        <v>5.1230990903763686E-2</v>
      </c>
      <c r="I176" s="320">
        <f t="shared" si="46"/>
        <v>5.0502445665637226E-2</v>
      </c>
      <c r="J176" s="320">
        <f t="shared" si="46"/>
        <v>5.1550739311907276E-2</v>
      </c>
      <c r="K176" s="320">
        <f t="shared" si="46"/>
        <v>5.1404033338891673E-2</v>
      </c>
      <c r="L176" s="320">
        <f t="shared" si="46"/>
        <v>5.1043906986459428E-2</v>
      </c>
      <c r="M176" s="320">
        <f t="shared" si="46"/>
        <v>5.0395258780752732E-2</v>
      </c>
      <c r="N176" s="320">
        <f t="shared" si="46"/>
        <v>5.0556372277502717E-2</v>
      </c>
      <c r="O176" s="320">
        <f t="shared" si="46"/>
        <v>5.0841742918535521E-2</v>
      </c>
      <c r="P176" s="320">
        <f t="shared" si="46"/>
        <v>5.0983573764084231E-2</v>
      </c>
      <c r="Q176" s="320">
        <f t="shared" si="46"/>
        <v>5.0613569098385443E-2</v>
      </c>
      <c r="R176" s="320">
        <f t="shared" si="46"/>
        <v>5.0817274497434319E-2</v>
      </c>
      <c r="S176" s="320">
        <f t="shared" si="46"/>
        <v>5.0535155467711736E-2</v>
      </c>
      <c r="T176" s="320">
        <f t="shared" si="46"/>
        <v>5.0942757119817175E-2</v>
      </c>
      <c r="U176" s="320">
        <f t="shared" si="46"/>
        <v>5.1036849570049767E-2</v>
      </c>
      <c r="V176" s="320">
        <f t="shared" si="46"/>
        <v>5.2855734171907705E-2</v>
      </c>
      <c r="W176" s="320">
        <f t="shared" si="46"/>
        <v>5.1030351257084099E-2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2.8898059706801513E-2</v>
      </c>
      <c r="C177" s="320">
        <f t="shared" si="47"/>
        <v>3.1538293903370249E-2</v>
      </c>
      <c r="D177" s="320">
        <f t="shared" si="47"/>
        <v>3.1034662090330897E-2</v>
      </c>
      <c r="E177" s="320">
        <f t="shared" si="47"/>
        <v>2.5980572069493054E-2</v>
      </c>
      <c r="F177" s="320">
        <f t="shared" si="47"/>
        <v>2.592067475209495E-2</v>
      </c>
      <c r="G177" s="320">
        <f t="shared" si="47"/>
        <v>2.6213708201925579E-2</v>
      </c>
      <c r="H177" s="320">
        <f t="shared" si="47"/>
        <v>2.6309806732429178E-2</v>
      </c>
      <c r="I177" s="320">
        <f t="shared" si="47"/>
        <v>2.7048107355493456E-2</v>
      </c>
      <c r="J177" s="320">
        <f t="shared" si="47"/>
        <v>2.596758534607127E-2</v>
      </c>
      <c r="K177" s="320">
        <f t="shared" si="47"/>
        <v>2.612472514211878E-2</v>
      </c>
      <c r="L177" s="320">
        <f t="shared" si="47"/>
        <v>2.6501109076638767E-2</v>
      </c>
      <c r="M177" s="320">
        <f t="shared" si="47"/>
        <v>2.7182307021895405E-2</v>
      </c>
      <c r="N177" s="320">
        <f t="shared" si="47"/>
        <v>2.7005174456004814E-2</v>
      </c>
      <c r="O177" s="320">
        <f t="shared" si="47"/>
        <v>2.6727268224866707E-2</v>
      </c>
      <c r="P177" s="320">
        <f t="shared" si="47"/>
        <v>2.6608641761796854E-2</v>
      </c>
      <c r="Q177" s="320">
        <f t="shared" si="47"/>
        <v>2.7002708344296043E-2</v>
      </c>
      <c r="R177" s="320">
        <f t="shared" si="47"/>
        <v>2.6831105363010012E-2</v>
      </c>
      <c r="S177" s="320">
        <f t="shared" si="47"/>
        <v>2.7110976243047574E-2</v>
      </c>
      <c r="T177" s="320">
        <f t="shared" si="47"/>
        <v>2.6713655677553839E-2</v>
      </c>
      <c r="U177" s="320">
        <f t="shared" si="47"/>
        <v>2.660960076382567E-2</v>
      </c>
      <c r="V177" s="320">
        <f t="shared" si="47"/>
        <v>2.4755198066383311E-2</v>
      </c>
      <c r="W177" s="320">
        <f t="shared" si="47"/>
        <v>2.6655894187332597E-2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8.6521060659163262E-2</v>
      </c>
      <c r="C178" s="321">
        <f t="shared" si="48"/>
        <v>9.4425946502483607E-2</v>
      </c>
      <c r="D178" s="321">
        <f t="shared" si="48"/>
        <v>9.291806815051222E-2</v>
      </c>
      <c r="E178" s="321">
        <f t="shared" si="48"/>
        <v>7.7786075424825463E-2</v>
      </c>
      <c r="F178" s="321">
        <f t="shared" si="48"/>
        <v>7.7606742297117129E-2</v>
      </c>
      <c r="G178" s="321">
        <f t="shared" si="48"/>
        <v>7.8484087182732157E-2</v>
      </c>
      <c r="H178" s="321">
        <f t="shared" si="48"/>
        <v>7.8771807080584011E-2</v>
      </c>
      <c r="I178" s="321">
        <f t="shared" si="48"/>
        <v>8.0982286041488355E-2</v>
      </c>
      <c r="J178" s="321">
        <f t="shared" si="48"/>
        <v>7.7747193053609526E-2</v>
      </c>
      <c r="K178" s="321">
        <f t="shared" si="48"/>
        <v>7.8217671070602332E-2</v>
      </c>
      <c r="L178" s="321">
        <f t="shared" si="48"/>
        <v>7.9344568085839409E-2</v>
      </c>
      <c r="M178" s="321">
        <f t="shared" si="48"/>
        <v>8.1384081096070177E-2</v>
      </c>
      <c r="N178" s="321">
        <f t="shared" si="48"/>
        <v>8.0853744539442204E-2</v>
      </c>
      <c r="O178" s="321">
        <f t="shared" si="48"/>
        <v>8.0021690687875208E-2</v>
      </c>
      <c r="P178" s="321">
        <f t="shared" si="48"/>
        <v>7.966652194951751E-2</v>
      </c>
      <c r="Q178" s="321">
        <f t="shared" si="48"/>
        <v>8.0846360977953641E-2</v>
      </c>
      <c r="R178" s="321">
        <f t="shared" si="48"/>
        <v>8.0332580049276001E-2</v>
      </c>
      <c r="S178" s="321">
        <f t="shared" si="48"/>
        <v>8.1170516077997135E-2</v>
      </c>
      <c r="T178" s="321">
        <f t="shared" si="48"/>
        <v>7.9980934594084341E-2</v>
      </c>
      <c r="U178" s="321">
        <f t="shared" si="48"/>
        <v>7.9669393210548528E-2</v>
      </c>
      <c r="V178" s="321">
        <f t="shared" si="48"/>
        <v>7.4084939467263564E-2</v>
      </c>
      <c r="W178" s="321">
        <f t="shared" si="48"/>
        <v>7.9807996152891414E-2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0.55093965107189657</v>
      </c>
      <c r="C183" s="322">
        <f>IF(C$5=0,0,C$5/NMM_fec!C$5)</f>
        <v>0.55224254422368979</v>
      </c>
      <c r="D183" s="322">
        <f>IF(D$5=0,0,D$5/NMM_fec!D$5)</f>
        <v>0.54981135357308442</v>
      </c>
      <c r="E183" s="322">
        <f>IF(E$5=0,0,E$5/NMM_fec!E$5)</f>
        <v>0.54757390732777611</v>
      </c>
      <c r="F183" s="322">
        <f>IF(F$5=0,0,F$5/NMM_fec!F$5)</f>
        <v>0.54719544985634239</v>
      </c>
      <c r="G183" s="322">
        <f>IF(G$5=0,0,G$5/NMM_fec!G$5)</f>
        <v>0.54628122838214499</v>
      </c>
      <c r="H183" s="322">
        <f>IF(H$5=0,0,H$5/NMM_fec!H$5)</f>
        <v>0.55071792099012828</v>
      </c>
      <c r="I183" s="322">
        <f>IF(I$5=0,0,I$5/NMM_fec!I$5)</f>
        <v>0.55005233458382363</v>
      </c>
      <c r="J183" s="322">
        <f>IF(J$5=0,0,J$5/NMM_fec!J$5)</f>
        <v>0.54982611400738512</v>
      </c>
      <c r="K183" s="322">
        <f>IF(K$5=0,0,K$5/NMM_fec!K$5)</f>
        <v>0.54970946568355605</v>
      </c>
      <c r="L183" s="322">
        <f>IF(L$5=0,0,L$5/NMM_fec!L$5)</f>
        <v>0.55088036069419666</v>
      </c>
      <c r="M183" s="322">
        <f>IF(M$5=0,0,M$5/NMM_fec!M$5)</f>
        <v>0.55859046642407117</v>
      </c>
      <c r="N183" s="322">
        <f>IF(N$5=0,0,N$5/NMM_fec!N$5)</f>
        <v>0.55861308901371742</v>
      </c>
      <c r="O183" s="322">
        <f>IF(O$5=0,0,O$5/NMM_fec!O$5)</f>
        <v>0.55790600970888371</v>
      </c>
      <c r="P183" s="322">
        <f>IF(P$5=0,0,P$5/NMM_fec!P$5)</f>
        <v>0.55778703228117898</v>
      </c>
      <c r="Q183" s="322">
        <f>IF(Q$5=0,0,Q$5/NMM_fec!Q$5)</f>
        <v>0.55788225756818965</v>
      </c>
      <c r="R183" s="322">
        <f>IF(R$5=0,0,R$5/NMM_fec!R$5)</f>
        <v>0.57857541248194966</v>
      </c>
      <c r="S183" s="322">
        <f>IF(S$5=0,0,S$5/NMM_fec!S$5)</f>
        <v>0.57998071922123418</v>
      </c>
      <c r="T183" s="322">
        <f>IF(T$5=0,0,T$5/NMM_fec!T$5)</f>
        <v>0.58171220230030507</v>
      </c>
      <c r="U183" s="322">
        <f>IF(U$5=0,0,U$5/NMM_fec!U$5)</f>
        <v>0.59037679534416909</v>
      </c>
      <c r="V183" s="322">
        <f>IF(V$5=0,0,V$5/NMM_fec!V$5)</f>
        <v>0.59919675761150049</v>
      </c>
      <c r="W183" s="322">
        <f>IF(W$5=0,0,W$5/NMM_fec!W$5)</f>
        <v>0.60202140336695642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0.45031887134131826</v>
      </c>
      <c r="C184" s="275">
        <f>IF(C$6=0,0,C$6/NMM_fec!C$6)</f>
        <v>0.45031887134131826</v>
      </c>
      <c r="D184" s="275">
        <f>IF(D$6=0,0,D$6/NMM_fec!D$6)</f>
        <v>0.45031887134131815</v>
      </c>
      <c r="E184" s="275">
        <f>IF(E$6=0,0,E$6/NMM_fec!E$6)</f>
        <v>0.45031887134131821</v>
      </c>
      <c r="F184" s="275">
        <f>IF(F$6=0,0,F$6/NMM_fec!F$6)</f>
        <v>0.45031887134131804</v>
      </c>
      <c r="G184" s="275">
        <f>IF(G$6=0,0,G$6/NMM_fec!G$6)</f>
        <v>0.45031887134131787</v>
      </c>
      <c r="H184" s="275">
        <f>IF(H$6=0,0,H$6/NMM_fec!H$6)</f>
        <v>0.45373019029670292</v>
      </c>
      <c r="I184" s="275">
        <f>IF(I$6=0,0,I$6/NMM_fec!I$6)</f>
        <v>0.45373019029670314</v>
      </c>
      <c r="J184" s="275">
        <f>IF(J$6=0,0,J$6/NMM_fec!J$6)</f>
        <v>0.45373019029670303</v>
      </c>
      <c r="K184" s="275">
        <f>IF(K$6=0,0,K$6/NMM_fec!K$6)</f>
        <v>0.45373019029670308</v>
      </c>
      <c r="L184" s="275">
        <f>IF(L$6=0,0,L$6/NMM_fec!L$6)</f>
        <v>0.45373019029670286</v>
      </c>
      <c r="M184" s="275">
        <f>IF(M$6=0,0,M$6/NMM_fec!M$6)</f>
        <v>0.45995810827348854</v>
      </c>
      <c r="N184" s="275">
        <f>IF(N$6=0,0,N$6/NMM_fec!N$6)</f>
        <v>0.45995810827348854</v>
      </c>
      <c r="O184" s="275">
        <f>IF(O$6=0,0,O$6/NMM_fec!O$6)</f>
        <v>0.45995810827348865</v>
      </c>
      <c r="P184" s="275">
        <f>IF(P$6=0,0,P$6/NMM_fec!P$6)</f>
        <v>0.45995810827348871</v>
      </c>
      <c r="Q184" s="275">
        <f>IF(Q$6=0,0,Q$6/NMM_fec!Q$6)</f>
        <v>0.45995810827348849</v>
      </c>
      <c r="R184" s="275">
        <f>IF(R$6=0,0,R$6/NMM_fec!R$6)</f>
        <v>0.46896229744613965</v>
      </c>
      <c r="S184" s="275">
        <f>IF(S$6=0,0,S$6/NMM_fec!S$6)</f>
        <v>0.47706606770152582</v>
      </c>
      <c r="T184" s="275">
        <f>IF(T$6=0,0,T$6/NMM_fec!T$6)</f>
        <v>0.47808250172722716</v>
      </c>
      <c r="U184" s="275">
        <f>IF(U$6=0,0,U$6/NMM_fec!U$6)</f>
        <v>0.48527425155450449</v>
      </c>
      <c r="V184" s="275">
        <f>IF(V$6=0,0,V$6/NMM_fec!V$6)</f>
        <v>0.49174682639905393</v>
      </c>
      <c r="W184" s="275">
        <f>IF(W$6=0,0,W$6/NMM_fec!W$6)</f>
        <v>0.49679590935369539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0.11665169051104192</v>
      </c>
      <c r="C185" s="276">
        <f>IF(C$7=0,0,C$7/NMM_fec!C$7)</f>
        <v>0.11665169051104197</v>
      </c>
      <c r="D185" s="276">
        <f>IF(D$7=0,0,D$7/NMM_fec!D$7)</f>
        <v>0.11665169051104197</v>
      </c>
      <c r="E185" s="276">
        <f>IF(E$7=0,0,E$7/NMM_fec!E$7)</f>
        <v>0.11665169051104193</v>
      </c>
      <c r="F185" s="276">
        <f>IF(F$7=0,0,F$7/NMM_fec!F$7)</f>
        <v>0.11665169051104193</v>
      </c>
      <c r="G185" s="276">
        <f>IF(G$7=0,0,G$7/NMM_fec!G$7)</f>
        <v>0.11665169051104196</v>
      </c>
      <c r="H185" s="276">
        <f>IF(H$7=0,0,H$7/NMM_fec!H$7)</f>
        <v>0.11753536683096323</v>
      </c>
      <c r="I185" s="276">
        <f>IF(I$7=0,0,I$7/NMM_fec!I$7)</f>
        <v>0.11753536683096323</v>
      </c>
      <c r="J185" s="276">
        <f>IF(J$7=0,0,J$7/NMM_fec!J$7)</f>
        <v>0.11753536683096323</v>
      </c>
      <c r="K185" s="276">
        <f>IF(K$7=0,0,K$7/NMM_fec!K$7)</f>
        <v>0.11753536683096324</v>
      </c>
      <c r="L185" s="276">
        <f>IF(L$7=0,0,L$7/NMM_fec!L$7)</f>
        <v>0.11753536683096323</v>
      </c>
      <c r="M185" s="276">
        <f>IF(M$7=0,0,M$7/NMM_fec!M$7)</f>
        <v>0.11914866177947875</v>
      </c>
      <c r="N185" s="276">
        <f>IF(N$7=0,0,N$7/NMM_fec!N$7)</f>
        <v>0.11914866177947873</v>
      </c>
      <c r="O185" s="276">
        <f>IF(O$7=0,0,O$7/NMM_fec!O$7)</f>
        <v>0.11914866177947868</v>
      </c>
      <c r="P185" s="276">
        <f>IF(P$7=0,0,P$7/NMM_fec!P$7)</f>
        <v>0.11914866177947872</v>
      </c>
      <c r="Q185" s="276">
        <f>IF(Q$7=0,0,Q$7/NMM_fec!Q$7)</f>
        <v>0.11914866177947873</v>
      </c>
      <c r="R185" s="276">
        <f>IF(R$7=0,0,R$7/NMM_fec!R$7)</f>
        <v>0.12384364853312815</v>
      </c>
      <c r="S185" s="276">
        <f>IF(S$7=0,0,S$7/NMM_fec!S$7)</f>
        <v>0.12384364853312815</v>
      </c>
      <c r="T185" s="276">
        <f>IF(T$7=0,0,T$7/NMM_fec!T$7)</f>
        <v>0.12384364853312811</v>
      </c>
      <c r="U185" s="276">
        <f>IF(U$7=0,0,U$7/NMM_fec!U$7)</f>
        <v>0.12636640228438331</v>
      </c>
      <c r="V185" s="276">
        <f>IF(V$7=0,0,V$7/NMM_fec!V$7)</f>
        <v>0.12869121494389754</v>
      </c>
      <c r="W185" s="276">
        <f>IF(W$7=0,0,W$7/NMM_fec!W$7)</f>
        <v>0.12869121494389751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0.63943623546319273</v>
      </c>
      <c r="C186" s="276">
        <f>IF(C$8=0,0,C$8/NMM_fec!C$8)</f>
        <v>0.63943623546319284</v>
      </c>
      <c r="D186" s="276">
        <f>IF(D$8=0,0,D$8/NMM_fec!D$8)</f>
        <v>0.63943623546319306</v>
      </c>
      <c r="E186" s="276">
        <f>IF(E$8=0,0,E$8/NMM_fec!E$8)</f>
        <v>0.63943623546319295</v>
      </c>
      <c r="F186" s="276">
        <f>IF(F$8=0,0,F$8/NMM_fec!F$8)</f>
        <v>0.63943623546319306</v>
      </c>
      <c r="G186" s="276">
        <f>IF(G$8=0,0,G$8/NMM_fec!G$8)</f>
        <v>0.63943623546319306</v>
      </c>
      <c r="H186" s="276">
        <f>IF(H$8=0,0,H$8/NMM_fec!H$8)</f>
        <v>0.64428018291824485</v>
      </c>
      <c r="I186" s="276">
        <f>IF(I$8=0,0,I$8/NMM_fec!I$8)</f>
        <v>0.6442801829182444</v>
      </c>
      <c r="J186" s="276">
        <f>IF(J$8=0,0,J$8/NMM_fec!J$8)</f>
        <v>0.64428018291824474</v>
      </c>
      <c r="K186" s="276">
        <f>IF(K$8=0,0,K$8/NMM_fec!K$8)</f>
        <v>0.6442801829182444</v>
      </c>
      <c r="L186" s="276">
        <f>IF(L$8=0,0,L$8/NMM_fec!L$8)</f>
        <v>0.64428018291824452</v>
      </c>
      <c r="M186" s="276">
        <f>IF(M$8=0,0,M$8/NMM_fec!M$8)</f>
        <v>0.6531235973947187</v>
      </c>
      <c r="N186" s="276">
        <f>IF(N$8=0,0,N$8/NMM_fec!N$8)</f>
        <v>0.65312359739471859</v>
      </c>
      <c r="O186" s="276">
        <f>IF(O$8=0,0,O$8/NMM_fec!O$8)</f>
        <v>0.6531235973947187</v>
      </c>
      <c r="P186" s="276">
        <f>IF(P$8=0,0,P$8/NMM_fec!P$8)</f>
        <v>0.65312359739471892</v>
      </c>
      <c r="Q186" s="276">
        <f>IF(Q$8=0,0,Q$8/NMM_fec!Q$8)</f>
        <v>0.65312359739471881</v>
      </c>
      <c r="R186" s="276">
        <f>IF(R$8=0,0,R$8/NMM_fec!R$8)</f>
        <v>0.66442723957097993</v>
      </c>
      <c r="S186" s="276">
        <f>IF(S$8=0,0,S$8/NMM_fec!S$8)</f>
        <v>0.67460051752961492</v>
      </c>
      <c r="T186" s="276">
        <f>IF(T$8=0,0,T$8/NMM_fec!T$8)</f>
        <v>0.67885956951952031</v>
      </c>
      <c r="U186" s="276">
        <f>IF(U$8=0,0,U$8/NMM_fec!U$8)</f>
        <v>0.68758961448330125</v>
      </c>
      <c r="V186" s="276">
        <f>IF(V$8=0,0,V$8/NMM_fec!V$8)</f>
        <v>0.69544665495070423</v>
      </c>
      <c r="W186" s="276">
        <f>IF(W$8=0,0,W$8/NMM_fec!W$8)</f>
        <v>0.70251799137136717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0.44509506941631377</v>
      </c>
      <c r="C187" s="276">
        <f>IF(C$9=0,0,C$9/NMM_fec!C$9)</f>
        <v>0.44509506941631394</v>
      </c>
      <c r="D187" s="276">
        <f>IF(D$9=0,0,D$9/NMM_fec!D$9)</f>
        <v>0.44509506941631366</v>
      </c>
      <c r="E187" s="276">
        <f>IF(E$9=0,0,E$9/NMM_fec!E$9)</f>
        <v>0.44509506941631399</v>
      </c>
      <c r="F187" s="276">
        <f>IF(F$9=0,0,F$9/NMM_fec!F$9)</f>
        <v>0.44509506941631383</v>
      </c>
      <c r="G187" s="276">
        <f>IF(G$9=0,0,G$9/NMM_fec!G$9)</f>
        <v>0.44509506941631372</v>
      </c>
      <c r="H187" s="276">
        <f>IF(H$9=0,0,H$9/NMM_fec!H$9)</f>
        <v>0.4484668162914236</v>
      </c>
      <c r="I187" s="276">
        <f>IF(I$9=0,0,I$9/NMM_fec!I$9)</f>
        <v>0.44846681629142382</v>
      </c>
      <c r="J187" s="276">
        <f>IF(J$9=0,0,J$9/NMM_fec!J$9)</f>
        <v>0.44846681629142393</v>
      </c>
      <c r="K187" s="276">
        <f>IF(K$9=0,0,K$9/NMM_fec!K$9)</f>
        <v>0.44846681629142399</v>
      </c>
      <c r="L187" s="276">
        <f>IF(L$9=0,0,L$9/NMM_fec!L$9)</f>
        <v>0.44846681629142382</v>
      </c>
      <c r="M187" s="276">
        <f>IF(M$9=0,0,M$9/NMM_fec!M$9)</f>
        <v>0.45462248899494556</v>
      </c>
      <c r="N187" s="276">
        <f>IF(N$9=0,0,N$9/NMM_fec!N$9)</f>
        <v>0.45462248899494562</v>
      </c>
      <c r="O187" s="276">
        <f>IF(O$9=0,0,O$9/NMM_fec!O$9)</f>
        <v>0.45462248899494567</v>
      </c>
      <c r="P187" s="276">
        <f>IF(P$9=0,0,P$9/NMM_fec!P$9)</f>
        <v>0.45462248899494562</v>
      </c>
      <c r="Q187" s="276">
        <f>IF(Q$9=0,0,Q$9/NMM_fec!Q$9)</f>
        <v>0.45462248899494606</v>
      </c>
      <c r="R187" s="276">
        <f>IF(R$9=0,0,R$9/NMM_fec!R$9)</f>
        <v>0.47253663533838397</v>
      </c>
      <c r="S187" s="276">
        <f>IF(S$9=0,0,S$9/NMM_fec!S$9)</f>
        <v>0.47253663533838358</v>
      </c>
      <c r="T187" s="276">
        <f>IF(T$9=0,0,T$9/NMM_fec!T$9)</f>
        <v>0.47253663533838391</v>
      </c>
      <c r="U187" s="276">
        <f>IF(U$9=0,0,U$9/NMM_fec!U$9)</f>
        <v>0.48216243031071554</v>
      </c>
      <c r="V187" s="276">
        <f>IF(V$9=0,0,V$9/NMM_fec!V$9)</f>
        <v>0.49103296315540201</v>
      </c>
      <c r="W187" s="276">
        <f>IF(W$9=0,0,W$9/NMM_fec!W$9)</f>
        <v>0.49103296315540224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0.69520467663755225</v>
      </c>
      <c r="C188" s="277">
        <f>IF(C$10=0,0,C$10/NMM_fec!C$10)</f>
        <v>0.71185578717120057</v>
      </c>
      <c r="D188" s="277">
        <f>IF(D$10=0,0,D$10/NMM_fec!D$10)</f>
        <v>0.71090942498126231</v>
      </c>
      <c r="E188" s="277">
        <f>IF(E$10=0,0,E$10/NMM_fec!E$10)</f>
        <v>0.68161435903052037</v>
      </c>
      <c r="F188" s="277">
        <f>IF(F$10=0,0,F$10/NMM_fec!F$10)</f>
        <v>0.68099379314260633</v>
      </c>
      <c r="G188" s="277">
        <f>IF(G$10=0,0,G$10/NMM_fec!G$10)</f>
        <v>0.68101147936670992</v>
      </c>
      <c r="H188" s="277">
        <f>IF(H$10=0,0,H$10/NMM_fec!H$10)</f>
        <v>0.6868164393009607</v>
      </c>
      <c r="I188" s="277">
        <f>IF(I$10=0,0,I$10/NMM_fec!I$10)</f>
        <v>0.69190758473811798</v>
      </c>
      <c r="J188" s="277">
        <f>IF(J$10=0,0,J$10/NMM_fec!J$10)</f>
        <v>0.68457346766584093</v>
      </c>
      <c r="K188" s="277">
        <f>IF(K$10=0,0,K$10/NMM_fec!K$10)</f>
        <v>0.68468212371655501</v>
      </c>
      <c r="L188" s="277">
        <f>IF(L$10=0,0,L$10/NMM_fec!L$10)</f>
        <v>0.68625587439625224</v>
      </c>
      <c r="M188" s="277">
        <f>IF(M$10=0,0,M$10/NMM_fec!M$10)</f>
        <v>0.70258550715036361</v>
      </c>
      <c r="N188" s="277">
        <f>IF(N$10=0,0,N$10/NMM_fec!N$10)</f>
        <v>0.7026148023021116</v>
      </c>
      <c r="O188" s="277">
        <f>IF(O$10=0,0,O$10/NMM_fec!O$10)</f>
        <v>0.70205696948108476</v>
      </c>
      <c r="P188" s="277">
        <f>IF(P$10=0,0,P$10/NMM_fec!P$10)</f>
        <v>0.70194104339877672</v>
      </c>
      <c r="Q188" s="277">
        <f>IF(Q$10=0,0,Q$10/NMM_fec!Q$10)</f>
        <v>0.70439861040257978</v>
      </c>
      <c r="R188" s="277">
        <f>IF(R$10=0,0,R$10/NMM_fec!R$10)</f>
        <v>0.73093861797865578</v>
      </c>
      <c r="S188" s="277">
        <f>IF(S$10=0,0,S$10/NMM_fec!S$10)</f>
        <v>0.73306415726632124</v>
      </c>
      <c r="T188" s="277">
        <f>IF(T$10=0,0,T$10/NMM_fec!T$10)</f>
        <v>0.73785760691605695</v>
      </c>
      <c r="U188" s="277">
        <f>IF(U$10=0,0,U$10/NMM_fec!U$10)</f>
        <v>0.75291760928288864</v>
      </c>
      <c r="V188" s="277">
        <f>IF(V$10=0,0,V$10/NMM_fec!V$10)</f>
        <v>0.75809294788457182</v>
      </c>
      <c r="W188" s="277">
        <f>IF(W$10=0,0,W$10/NMM_fec!W$10)</f>
        <v>0.76676405338160536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0.62888648274646453</v>
      </c>
      <c r="C189" s="278">
        <f>IF(C$16=0,0,C$16/NMM_fec!C$16)</f>
        <v>0.62888648274646464</v>
      </c>
      <c r="D189" s="278">
        <f>IF(D$16=0,0,D$16/NMM_fec!D$16)</f>
        <v>0.62888648274646453</v>
      </c>
      <c r="E189" s="278">
        <f>IF(E$16=0,0,E$16/NMM_fec!E$16)</f>
        <v>0.62888648274646441</v>
      </c>
      <c r="F189" s="278">
        <f>IF(F$16=0,0,F$16/NMM_fec!F$16)</f>
        <v>0.62888648274646464</v>
      </c>
      <c r="G189" s="278">
        <f>IF(G$16=0,0,G$16/NMM_fec!G$16)</f>
        <v>0.62888648274646453</v>
      </c>
      <c r="H189" s="278">
        <f>IF(H$16=0,0,H$16/NMM_fec!H$16)</f>
        <v>0.63365051222848079</v>
      </c>
      <c r="I189" s="278">
        <f>IF(I$16=0,0,I$16/NMM_fec!I$16)</f>
        <v>0.63365051222848079</v>
      </c>
      <c r="J189" s="278">
        <f>IF(J$16=0,0,J$16/NMM_fec!J$16)</f>
        <v>0.63365051222848079</v>
      </c>
      <c r="K189" s="278">
        <f>IF(K$16=0,0,K$16/NMM_fec!K$16)</f>
        <v>0.63365051222848079</v>
      </c>
      <c r="L189" s="278">
        <f>IF(L$16=0,0,L$16/NMM_fec!L$16)</f>
        <v>0.6336505122284809</v>
      </c>
      <c r="M189" s="278">
        <f>IF(M$16=0,0,M$16/NMM_fec!M$16)</f>
        <v>0.64234802343778907</v>
      </c>
      <c r="N189" s="278">
        <f>IF(N$16=0,0,N$16/NMM_fec!N$16)</f>
        <v>0.64234802343778907</v>
      </c>
      <c r="O189" s="278">
        <f>IF(O$16=0,0,O$16/NMM_fec!O$16)</f>
        <v>0.64234802343778918</v>
      </c>
      <c r="P189" s="278">
        <f>IF(P$16=0,0,P$16/NMM_fec!P$16)</f>
        <v>0.64234802343778918</v>
      </c>
      <c r="Q189" s="278">
        <f>IF(Q$16=0,0,Q$16/NMM_fec!Q$16)</f>
        <v>0.64234802343778918</v>
      </c>
      <c r="R189" s="278">
        <f>IF(R$16=0,0,R$16/NMM_fec!R$16)</f>
        <v>0.65506322109401027</v>
      </c>
      <c r="S189" s="278">
        <f>IF(S$16=0,0,S$16/NMM_fec!S$16)</f>
        <v>0.66650689898460924</v>
      </c>
      <c r="T189" s="278">
        <f>IF(T$16=0,0,T$16/NMM_fec!T$16)</f>
        <v>0.66765939006358466</v>
      </c>
      <c r="U189" s="278">
        <f>IF(U$16=0,0,U$16/NMM_fec!U$16)</f>
        <v>0.6778434510572261</v>
      </c>
      <c r="V189" s="278">
        <f>IF(V$16=0,0,V$16/NMM_fec!V$16)</f>
        <v>0.68700910595150355</v>
      </c>
      <c r="W189" s="278">
        <f>IF(W$16=0,0,W$16/NMM_fec!W$16)</f>
        <v>0.69379333614351812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0.41754491102895874</v>
      </c>
      <c r="C190" s="278">
        <f>IF(C$17=0,0,C$17/NMM_fec!C$17)</f>
        <v>0.41875747602006214</v>
      </c>
      <c r="D190" s="278">
        <f>IF(D$17=0,0,D$17/NMM_fec!D$17)</f>
        <v>0.4173680005048504</v>
      </c>
      <c r="E190" s="278">
        <f>IF(E$17=0,0,E$17/NMM_fec!E$17)</f>
        <v>0.41273603660106573</v>
      </c>
      <c r="F190" s="278">
        <f>IF(F$17=0,0,F$17/NMM_fec!F$17)</f>
        <v>0.41167272227717239</v>
      </c>
      <c r="G190" s="278">
        <f>IF(G$17=0,0,G$17/NMM_fec!G$17)</f>
        <v>0.41173801121599007</v>
      </c>
      <c r="H190" s="278">
        <f>IF(H$17=0,0,H$17/NMM_fec!H$17)</f>
        <v>0.41490599184422267</v>
      </c>
      <c r="I190" s="278">
        <f>IF(I$17=0,0,I$17/NMM_fec!I$17)</f>
        <v>0.41087670596939735</v>
      </c>
      <c r="J190" s="278">
        <f>IF(J$17=0,0,J$17/NMM_fec!J$17)</f>
        <v>0.41028392963251287</v>
      </c>
      <c r="K190" s="278">
        <f>IF(K$17=0,0,K$17/NMM_fec!K$17)</f>
        <v>0.40938102026655881</v>
      </c>
      <c r="L190" s="278">
        <f>IF(L$17=0,0,L$17/NMM_fec!L$17)</f>
        <v>0.41114302322689322</v>
      </c>
      <c r="M190" s="278">
        <f>IF(M$17=0,0,M$17/NMM_fec!M$17)</f>
        <v>0.4150330306448905</v>
      </c>
      <c r="N190" s="278">
        <f>IF(N$17=0,0,N$17/NMM_fec!N$17)</f>
        <v>0.41498183855763354</v>
      </c>
      <c r="O190" s="278">
        <f>IF(O$17=0,0,O$17/NMM_fec!O$17)</f>
        <v>0.41407681171561012</v>
      </c>
      <c r="P190" s="278">
        <f>IF(P$17=0,0,P$17/NMM_fec!P$17)</f>
        <v>0.41384657356965637</v>
      </c>
      <c r="Q190" s="278">
        <f>IF(Q$17=0,0,Q$17/NMM_fec!Q$17)</f>
        <v>0.41401963815784504</v>
      </c>
      <c r="R190" s="278">
        <f>IF(R$17=0,0,R$17/NMM_fec!R$17)</f>
        <v>0.43119389835855854</v>
      </c>
      <c r="S190" s="278">
        <f>IF(S$17=0,0,S$17/NMM_fec!S$17)</f>
        <v>0.42918829295386929</v>
      </c>
      <c r="T190" s="278">
        <f>IF(T$17=0,0,T$17/NMM_fec!T$17)</f>
        <v>0.42887532112380244</v>
      </c>
      <c r="U190" s="278">
        <f>IF(U$17=0,0,U$17/NMM_fec!U$17)</f>
        <v>0.43690143047037389</v>
      </c>
      <c r="V190" s="278">
        <f>IF(V$17=0,0,V$17/NMM_fec!V$17)</f>
        <v>0.44276589223703833</v>
      </c>
      <c r="W190" s="278">
        <f>IF(W$17=0,0,W$17/NMM_fec!W$17)</f>
        <v>0.44558859873867451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0.60148923505966778</v>
      </c>
      <c r="C191" s="278">
        <f>IF(C$25=0,0,C$25/NMM_fec!C$25)</f>
        <v>0.60027811023178468</v>
      </c>
      <c r="D191" s="278">
        <f>IF(D$25=0,0,D$25/NMM_fec!D$25)</f>
        <v>0.59738818731760546</v>
      </c>
      <c r="E191" s="278">
        <f>IF(E$25=0,0,E$25/NMM_fec!E$25)</f>
        <v>0.6019957097707469</v>
      </c>
      <c r="F191" s="278">
        <f>IF(F$25=0,0,F$25/NMM_fec!F$25)</f>
        <v>0.60138817488587204</v>
      </c>
      <c r="G191" s="278">
        <f>IF(G$25=0,0,G$25/NMM_fec!G$25)</f>
        <v>0.60052148222046076</v>
      </c>
      <c r="H191" s="278">
        <f>IF(H$25=0,0,H$25/NMM_fec!H$25)</f>
        <v>0.60549789074295979</v>
      </c>
      <c r="I191" s="278">
        <f>IF(I$25=0,0,I$25/NMM_fec!I$25)</f>
        <v>0.60643158744838466</v>
      </c>
      <c r="J191" s="278">
        <f>IF(J$25=0,0,J$25/NMM_fec!J$25)</f>
        <v>0.60726183842127002</v>
      </c>
      <c r="K191" s="278">
        <f>IF(K$25=0,0,K$25/NMM_fec!K$25)</f>
        <v>0.60730652746130509</v>
      </c>
      <c r="L191" s="278">
        <f>IF(L$25=0,0,L$25/NMM_fec!L$25)</f>
        <v>0.60780560928291916</v>
      </c>
      <c r="M191" s="278">
        <f>IF(M$25=0,0,M$25/NMM_fec!M$25)</f>
        <v>0.61697466831240244</v>
      </c>
      <c r="N191" s="278">
        <f>IF(N$25=0,0,N$25/NMM_fec!N$25)</f>
        <v>0.6171174309687445</v>
      </c>
      <c r="O191" s="278">
        <f>IF(O$25=0,0,O$25/NMM_fec!O$25)</f>
        <v>0.61669324817148441</v>
      </c>
      <c r="P191" s="278">
        <f>IF(P$25=0,0,P$25/NMM_fec!P$25)</f>
        <v>0.61683653156300711</v>
      </c>
      <c r="Q191" s="278">
        <f>IF(Q$25=0,0,Q$25/NMM_fec!Q$25)</f>
        <v>0.61642276268501073</v>
      </c>
      <c r="R191" s="278">
        <f>IF(R$25=0,0,R$25/NMM_fec!R$25)</f>
        <v>0.64005777313314238</v>
      </c>
      <c r="S191" s="278">
        <f>IF(S$25=0,0,S$25/NMM_fec!S$25)</f>
        <v>0.64180493931133153</v>
      </c>
      <c r="T191" s="278">
        <f>IF(T$25=0,0,T$25/NMM_fec!T$25)</f>
        <v>0.64053594852890916</v>
      </c>
      <c r="U191" s="278">
        <f>IF(U$25=0,0,U$25/NMM_fec!U$25)</f>
        <v>0.65368020093015833</v>
      </c>
      <c r="V191" s="278">
        <f>IF(V$25=0,0,V$25/NMM_fec!V$25)</f>
        <v>0.66566449939512107</v>
      </c>
      <c r="W191" s="278">
        <f>IF(W$25=0,0,W$25/NMM_fec!W$25)</f>
        <v>0.66594173248134736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0.64365701232475925</v>
      </c>
      <c r="C192" s="279">
        <f>IF(C$33=0,0,C$33/NMM_fec!C$33)</f>
        <v>0.64639038618414368</v>
      </c>
      <c r="D192" s="279">
        <f>IF(D$33=0,0,D$33/NMM_fec!D$33)</f>
        <v>0.64515192178990677</v>
      </c>
      <c r="E192" s="279">
        <f>IF(E$33=0,0,E$33/NMM_fec!E$33)</f>
        <v>0.63827164104389755</v>
      </c>
      <c r="F192" s="279">
        <f>IF(F$33=0,0,F$33/NMM_fec!F$33)</f>
        <v>0.64105523225357808</v>
      </c>
      <c r="G192" s="279">
        <f>IF(G$33=0,0,G$33/NMM_fec!G$33)</f>
        <v>0.6366707761855418</v>
      </c>
      <c r="H192" s="279">
        <f>IF(H$33=0,0,H$33/NMM_fec!H$33)</f>
        <v>0.64139444519476141</v>
      </c>
      <c r="I192" s="279">
        <f>IF(I$33=0,0,I$33/NMM_fec!I$33)</f>
        <v>0.63902840976273845</v>
      </c>
      <c r="J192" s="279">
        <f>IF(J$33=0,0,J$33/NMM_fec!J$33)</f>
        <v>0.63814063658473774</v>
      </c>
      <c r="K192" s="279">
        <f>IF(K$33=0,0,K$33/NMM_fec!K$33)</f>
        <v>0.63895257636467084</v>
      </c>
      <c r="L192" s="279">
        <f>IF(L$33=0,0,L$33/NMM_fec!L$33)</f>
        <v>0.64058817433848658</v>
      </c>
      <c r="M192" s="279">
        <f>IF(M$33=0,0,M$33/NMM_fec!M$33)</f>
        <v>0.64869005533028223</v>
      </c>
      <c r="N192" s="279">
        <f>IF(N$33=0,0,N$33/NMM_fec!N$33)</f>
        <v>0.64896968529658461</v>
      </c>
      <c r="O192" s="279">
        <f>IF(O$33=0,0,O$33/NMM_fec!O$33)</f>
        <v>0.6486183410699714</v>
      </c>
      <c r="P192" s="279">
        <f>IF(P$33=0,0,P$33/NMM_fec!P$33)</f>
        <v>0.64779840088529828</v>
      </c>
      <c r="Q192" s="279">
        <f>IF(Q$33=0,0,Q$33/NMM_fec!Q$33)</f>
        <v>0.64889502727598347</v>
      </c>
      <c r="R192" s="279">
        <f>IF(R$33=0,0,R$33/NMM_fec!R$33)</f>
        <v>0.66746752574827406</v>
      </c>
      <c r="S192" s="279">
        <f>IF(S$33=0,0,S$33/NMM_fec!S$33)</f>
        <v>0.67308428821297905</v>
      </c>
      <c r="T192" s="279">
        <f>IF(T$33=0,0,T$33/NMM_fec!T$33)</f>
        <v>0.69355041634330017</v>
      </c>
      <c r="U192" s="279">
        <f>IF(U$33=0,0,U$33/NMM_fec!U$33)</f>
        <v>0.68532081576106951</v>
      </c>
      <c r="V192" s="279">
        <f>IF(V$33=0,0,V$33/NMM_fec!V$33)</f>
        <v>0.69249715997617067</v>
      </c>
      <c r="W192" s="279">
        <f>IF(W$33=0,0,W$33/NMM_fec!W$33)</f>
        <v>0.70106081014762489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0.46061680037878522</v>
      </c>
      <c r="C194" s="322">
        <f>IF(C$48=0,0,C$48/NMM_fec!C$48)</f>
        <v>0.46152996465230606</v>
      </c>
      <c r="D194" s="322">
        <f>IF(D$48=0,0,D$48/NMM_fec!D$48)</f>
        <v>0.4596771129465389</v>
      </c>
      <c r="E194" s="322">
        <f>IF(E$48=0,0,E$48/NMM_fec!E$48)</f>
        <v>0.46018616770990317</v>
      </c>
      <c r="F194" s="322">
        <f>IF(F$48=0,0,F$48/NMM_fec!F$48)</f>
        <v>0.46017783345752672</v>
      </c>
      <c r="G194" s="322">
        <f>IF(G$48=0,0,G$48/NMM_fec!G$48)</f>
        <v>0.46042843087976526</v>
      </c>
      <c r="H194" s="322">
        <f>IF(H$48=0,0,H$48/NMM_fec!H$48)</f>
        <v>0.46053743267379349</v>
      </c>
      <c r="I194" s="322">
        <f>IF(I$48=0,0,I$48/NMM_fec!I$48)</f>
        <v>0.47442345581640794</v>
      </c>
      <c r="J194" s="322">
        <f>IF(J$48=0,0,J$48/NMM_fec!J$48)</f>
        <v>0.47417466198595115</v>
      </c>
      <c r="K194" s="322">
        <f>IF(K$48=0,0,K$48/NMM_fec!K$48)</f>
        <v>0.47458517000044165</v>
      </c>
      <c r="L194" s="322">
        <f>IF(L$48=0,0,L$48/NMM_fec!L$48)</f>
        <v>0.47510766076863714</v>
      </c>
      <c r="M194" s="322">
        <f>IF(M$48=0,0,M$48/NMM_fec!M$48)</f>
        <v>0.47559264261503675</v>
      </c>
      <c r="N194" s="322">
        <f>IF(N$48=0,0,N$48/NMM_fec!N$48)</f>
        <v>0.47583161530119011</v>
      </c>
      <c r="O194" s="322">
        <f>IF(O$48=0,0,O$48/NMM_fec!O$48)</f>
        <v>0.47594351889266578</v>
      </c>
      <c r="P194" s="322">
        <f>IF(P$48=0,0,P$48/NMM_fec!P$48)</f>
        <v>0.47584442945211136</v>
      </c>
      <c r="Q194" s="322">
        <f>IF(Q$48=0,0,Q$48/NMM_fec!Q$48)</f>
        <v>0.47585820914764482</v>
      </c>
      <c r="R194" s="322">
        <f>IF(R$48=0,0,R$48/NMM_fec!R$48)</f>
        <v>0.4757024541786069</v>
      </c>
      <c r="S194" s="322">
        <f>IF(S$48=0,0,S$48/NMM_fec!S$48)</f>
        <v>0.48805890319134221</v>
      </c>
      <c r="T194" s="322">
        <f>IF(T$48=0,0,T$48/NMM_fec!T$48)</f>
        <v>0.49976357658690579</v>
      </c>
      <c r="U194" s="322">
        <f>IF(U$48=0,0,U$48/NMM_fec!U$48)</f>
        <v>0.5094238787205172</v>
      </c>
      <c r="V194" s="322">
        <f>IF(V$48=0,0,V$48/NMM_fec!V$48)</f>
        <v>0.51664590672122512</v>
      </c>
      <c r="W194" s="322">
        <f>IF(W$48=0,0,W$48/NMM_fec!W$48)</f>
        <v>0.51887401568119518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0.40869310336696818</v>
      </c>
      <c r="C195" s="275">
        <f>IF(C$49=0,0,C$49/NMM_fec!C$49)</f>
        <v>0.40869310336696824</v>
      </c>
      <c r="D195" s="275">
        <f>IF(D$49=0,0,D$49/NMM_fec!D$49)</f>
        <v>0.40869310336696824</v>
      </c>
      <c r="E195" s="275">
        <f>IF(E$49=0,0,E$49/NMM_fec!E$49)</f>
        <v>0.40869310336696818</v>
      </c>
      <c r="F195" s="275">
        <f>IF(F$49=0,0,F$49/NMM_fec!F$49)</f>
        <v>0.40869310336696824</v>
      </c>
      <c r="G195" s="275">
        <f>IF(G$49=0,0,G$49/NMM_fec!G$49)</f>
        <v>0.40869310336696818</v>
      </c>
      <c r="H195" s="275">
        <f>IF(H$49=0,0,H$49/NMM_fec!H$49)</f>
        <v>0.40869310336696824</v>
      </c>
      <c r="I195" s="275">
        <f>IF(I$49=0,0,I$49/NMM_fec!I$49)</f>
        <v>0.42058036513875796</v>
      </c>
      <c r="J195" s="275">
        <f>IF(J$49=0,0,J$49/NMM_fec!J$49)</f>
        <v>0.42058036513875807</v>
      </c>
      <c r="K195" s="275">
        <f>IF(K$49=0,0,K$49/NMM_fec!K$49)</f>
        <v>0.42058036513875813</v>
      </c>
      <c r="L195" s="275">
        <f>IF(L$49=0,0,L$49/NMM_fec!L$49)</f>
        <v>0.42058036513875818</v>
      </c>
      <c r="M195" s="275">
        <f>IF(M$49=0,0,M$49/NMM_fec!M$49)</f>
        <v>0.42058036513875813</v>
      </c>
      <c r="N195" s="275">
        <f>IF(N$49=0,0,N$49/NMM_fec!N$49)</f>
        <v>0.42058036513875796</v>
      </c>
      <c r="O195" s="275">
        <f>IF(O$49=0,0,O$49/NMM_fec!O$49)</f>
        <v>0.42058036513875802</v>
      </c>
      <c r="P195" s="275">
        <f>IF(P$49=0,0,P$49/NMM_fec!P$49)</f>
        <v>0.42058036513875802</v>
      </c>
      <c r="Q195" s="275">
        <f>IF(Q$49=0,0,Q$49/NMM_fec!Q$49)</f>
        <v>0.42058036513875807</v>
      </c>
      <c r="R195" s="275">
        <f>IF(R$49=0,0,R$49/NMM_fec!R$49)</f>
        <v>0.42058036513875802</v>
      </c>
      <c r="S195" s="275">
        <f>IF(S$49=0,0,S$49/NMM_fec!S$49)</f>
        <v>0.43084117461766647</v>
      </c>
      <c r="T195" s="275">
        <f>IF(T$49=0,0,T$49/NMM_fec!T$49)</f>
        <v>0.44089135218776299</v>
      </c>
      <c r="U195" s="275">
        <f>IF(U$49=0,0,U$49/NMM_fec!U$49)</f>
        <v>0.44990498312299054</v>
      </c>
      <c r="V195" s="275">
        <f>IF(V$49=0,0,V$49/NMM_fec!V$49)</f>
        <v>0.45814058231279614</v>
      </c>
      <c r="W195" s="275">
        <f>IF(W$49=0,0,W$49/NMM_fec!W$49)</f>
        <v>0.45814058231279625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0.10609224125922617</v>
      </c>
      <c r="C196" s="276">
        <f>IF(C$50=0,0,C$50/NMM_fec!C$50)</f>
        <v>0.10609224125922621</v>
      </c>
      <c r="D196" s="276">
        <f>IF(D$50=0,0,D$50/NMM_fec!D$50)</f>
        <v>0.10609224125922619</v>
      </c>
      <c r="E196" s="276">
        <f>IF(E$50=0,0,E$50/NMM_fec!E$50)</f>
        <v>0.10609224125922613</v>
      </c>
      <c r="F196" s="276">
        <f>IF(F$50=0,0,F$50/NMM_fec!F$50)</f>
        <v>0.10609224125922616</v>
      </c>
      <c r="G196" s="276">
        <f>IF(G$50=0,0,G$50/NMM_fec!G$50)</f>
        <v>0.10609224125922616</v>
      </c>
      <c r="H196" s="276">
        <f>IF(H$50=0,0,H$50/NMM_fec!H$50)</f>
        <v>0.10609224125922612</v>
      </c>
      <c r="I196" s="276">
        <f>IF(I$50=0,0,I$50/NMM_fec!I$50)</f>
        <v>0.10917804386615666</v>
      </c>
      <c r="J196" s="276">
        <f>IF(J$50=0,0,J$50/NMM_fec!J$50)</f>
        <v>0.10917804386615669</v>
      </c>
      <c r="K196" s="276">
        <f>IF(K$50=0,0,K$50/NMM_fec!K$50)</f>
        <v>0.10917804386615666</v>
      </c>
      <c r="L196" s="276">
        <f>IF(L$50=0,0,L$50/NMM_fec!L$50)</f>
        <v>0.10917804386615666</v>
      </c>
      <c r="M196" s="276">
        <f>IF(M$50=0,0,M$50/NMM_fec!M$50)</f>
        <v>0.10917804386615665</v>
      </c>
      <c r="N196" s="276">
        <f>IF(N$50=0,0,N$50/NMM_fec!N$50)</f>
        <v>0.10917804386615666</v>
      </c>
      <c r="O196" s="276">
        <f>IF(O$50=0,0,O$50/NMM_fec!O$50)</f>
        <v>0.10917804386615666</v>
      </c>
      <c r="P196" s="276">
        <f>IF(P$50=0,0,P$50/NMM_fec!P$50)</f>
        <v>0.10917804386615666</v>
      </c>
      <c r="Q196" s="276">
        <f>IF(Q$50=0,0,Q$50/NMM_fec!Q$50)</f>
        <v>0.10917804386615665</v>
      </c>
      <c r="R196" s="276">
        <f>IF(R$50=0,0,R$50/NMM_fec!R$50)</f>
        <v>0.10917804386615668</v>
      </c>
      <c r="S196" s="276">
        <f>IF(S$50=0,0,S$50/NMM_fec!S$50)</f>
        <v>0.11184163731998073</v>
      </c>
      <c r="T196" s="276">
        <f>IF(T$50=0,0,T$50/NMM_fec!T$50)</f>
        <v>0.11445055304349212</v>
      </c>
      <c r="U196" s="276">
        <f>IF(U$50=0,0,U$50/NMM_fec!U$50)</f>
        <v>0.11679039264421846</v>
      </c>
      <c r="V196" s="276">
        <f>IF(V$50=0,0,V$50/NMM_fec!V$50)</f>
        <v>0.11892826374838195</v>
      </c>
      <c r="W196" s="276">
        <f>IF(W$50=0,0,W$50/NMM_fec!W$50)</f>
        <v>0.11892826374838193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0.57942697949049338</v>
      </c>
      <c r="C197" s="276">
        <f>IF(C$51=0,0,C$51/NMM_fec!C$51)</f>
        <v>0.57942697949049327</v>
      </c>
      <c r="D197" s="276">
        <f>IF(D$51=0,0,D$51/NMM_fec!D$51)</f>
        <v>0.57942697949049349</v>
      </c>
      <c r="E197" s="276">
        <f>IF(E$51=0,0,E$51/NMM_fec!E$51)</f>
        <v>0.57942697949049349</v>
      </c>
      <c r="F197" s="276">
        <f>IF(F$51=0,0,F$51/NMM_fec!F$51)</f>
        <v>0.5794269794904936</v>
      </c>
      <c r="G197" s="276">
        <f>IF(G$51=0,0,G$51/NMM_fec!G$51)</f>
        <v>0.57942697949049349</v>
      </c>
      <c r="H197" s="276">
        <f>IF(H$51=0,0,H$51/NMM_fec!H$51)</f>
        <v>0.5794269794904936</v>
      </c>
      <c r="I197" s="276">
        <f>IF(I$51=0,0,I$51/NMM_fec!I$51)</f>
        <v>0.59628021270166509</v>
      </c>
      <c r="J197" s="276">
        <f>IF(J$51=0,0,J$51/NMM_fec!J$51)</f>
        <v>0.59628021270166509</v>
      </c>
      <c r="K197" s="276">
        <f>IF(K$51=0,0,K$51/NMM_fec!K$51)</f>
        <v>0.5962802127016652</v>
      </c>
      <c r="L197" s="276">
        <f>IF(L$51=0,0,L$51/NMM_fec!L$51)</f>
        <v>0.59628021270166498</v>
      </c>
      <c r="M197" s="276">
        <f>IF(M$51=0,0,M$51/NMM_fec!M$51)</f>
        <v>0.5962802127016652</v>
      </c>
      <c r="N197" s="276">
        <f>IF(N$51=0,0,N$51/NMM_fec!N$51)</f>
        <v>0.59628021270166509</v>
      </c>
      <c r="O197" s="276">
        <f>IF(O$51=0,0,O$51/NMM_fec!O$51)</f>
        <v>0.5962802127016652</v>
      </c>
      <c r="P197" s="276">
        <f>IF(P$51=0,0,P$51/NMM_fec!P$51)</f>
        <v>0.5962802127016652</v>
      </c>
      <c r="Q197" s="276">
        <f>IF(Q$51=0,0,Q$51/NMM_fec!Q$51)</f>
        <v>0.59628021270166498</v>
      </c>
      <c r="R197" s="276">
        <f>IF(R$51=0,0,R$51/NMM_fec!R$51)</f>
        <v>0.5962802127016652</v>
      </c>
      <c r="S197" s="276">
        <f>IF(S$51=0,0,S$51/NMM_fec!S$51)</f>
        <v>0.61082753389331457</v>
      </c>
      <c r="T197" s="276">
        <f>IF(T$51=0,0,T$51/NMM_fec!T$51)</f>
        <v>0.62507623049428318</v>
      </c>
      <c r="U197" s="276">
        <f>IF(U$51=0,0,U$51/NMM_fec!U$51)</f>
        <v>0.63785535718865083</v>
      </c>
      <c r="V197" s="276">
        <f>IF(V$51=0,0,V$51/NMM_fec!V$51)</f>
        <v>0.64953142493613802</v>
      </c>
      <c r="W197" s="276">
        <f>IF(W$51=0,0,W$51/NMM_fec!W$51)</f>
        <v>0.64953142493613814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0.40478804801800056</v>
      </c>
      <c r="C198" s="276">
        <f>IF(C$52=0,0,C$52/NMM_fec!C$52)</f>
        <v>0.40478804801800067</v>
      </c>
      <c r="D198" s="276">
        <f>IF(D$52=0,0,D$52/NMM_fec!D$52)</f>
        <v>0.40478804801800056</v>
      </c>
      <c r="E198" s="276">
        <f>IF(E$52=0,0,E$52/NMM_fec!E$52)</f>
        <v>0.4047880480180005</v>
      </c>
      <c r="F198" s="276">
        <f>IF(F$52=0,0,F$52/NMM_fec!F$52)</f>
        <v>0.4047880480180005</v>
      </c>
      <c r="G198" s="276">
        <f>IF(G$52=0,0,G$52/NMM_fec!G$52)</f>
        <v>0.40478804801800056</v>
      </c>
      <c r="H198" s="276">
        <f>IF(H$52=0,0,H$52/NMM_fec!H$52)</f>
        <v>0.40478804801800061</v>
      </c>
      <c r="I198" s="276">
        <f>IF(I$52=0,0,I$52/NMM_fec!I$52)</f>
        <v>0.41656172721454249</v>
      </c>
      <c r="J198" s="276">
        <f>IF(J$52=0,0,J$52/NMM_fec!J$52)</f>
        <v>0.41656172721454238</v>
      </c>
      <c r="K198" s="276">
        <f>IF(K$52=0,0,K$52/NMM_fec!K$52)</f>
        <v>0.41656172721454243</v>
      </c>
      <c r="L198" s="276">
        <f>IF(L$52=0,0,L$52/NMM_fec!L$52)</f>
        <v>0.41656172721454249</v>
      </c>
      <c r="M198" s="276">
        <f>IF(M$52=0,0,M$52/NMM_fec!M$52)</f>
        <v>0.41656172721454238</v>
      </c>
      <c r="N198" s="276">
        <f>IF(N$52=0,0,N$52/NMM_fec!N$52)</f>
        <v>0.41656172721454249</v>
      </c>
      <c r="O198" s="276">
        <f>IF(O$52=0,0,O$52/NMM_fec!O$52)</f>
        <v>0.41656172721454254</v>
      </c>
      <c r="P198" s="276">
        <f>IF(P$52=0,0,P$52/NMM_fec!P$52)</f>
        <v>0.41656172721454243</v>
      </c>
      <c r="Q198" s="276">
        <f>IF(Q$52=0,0,Q$52/NMM_fec!Q$52)</f>
        <v>0.41656172721454249</v>
      </c>
      <c r="R198" s="276">
        <f>IF(R$52=0,0,R$52/NMM_fec!R$52)</f>
        <v>0.41656172721454249</v>
      </c>
      <c r="S198" s="276">
        <f>IF(S$52=0,0,S$52/NMM_fec!S$52)</f>
        <v>0.42672449484099412</v>
      </c>
      <c r="T198" s="276">
        <f>IF(T$52=0,0,T$52/NMM_fec!T$52)</f>
        <v>0.43667864314278448</v>
      </c>
      <c r="U198" s="276">
        <f>IF(U$52=0,0,U$52/NMM_fec!U$52)</f>
        <v>0.44560614899440437</v>
      </c>
      <c r="V198" s="276">
        <f>IF(V$52=0,0,V$52/NMM_fec!V$52)</f>
        <v>0.45376305718012139</v>
      </c>
      <c r="W198" s="276">
        <f>IF(W$52=0,0,W$52/NMM_fec!W$52)</f>
        <v>0.45376305718012144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0.63007836793771499</v>
      </c>
      <c r="C199" s="277">
        <f>IF(C$53=0,0,C$53/NMM_fec!C$53)</f>
        <v>0.64516961358372416</v>
      </c>
      <c r="D199" s="277">
        <f>IF(D$53=0,0,D$53/NMM_fec!D$53)</f>
        <v>0.64431190597019339</v>
      </c>
      <c r="E199" s="277">
        <f>IF(E$53=0,0,E$53/NMM_fec!E$53)</f>
        <v>0.6177611821860175</v>
      </c>
      <c r="F199" s="277">
        <f>IF(F$53=0,0,F$53/NMM_fec!F$53)</f>
        <v>0.61719875049504225</v>
      </c>
      <c r="G199" s="277">
        <f>IF(G$53=0,0,G$53/NMM_fec!G$53)</f>
        <v>0.61721477988551221</v>
      </c>
      <c r="H199" s="277">
        <f>IF(H$53=0,0,H$53/NMM_fec!H$53)</f>
        <v>0.6177959203678357</v>
      </c>
      <c r="I199" s="277">
        <f>IF(I$53=0,0,I$53/NMM_fec!I$53)</f>
        <v>0.6404778728935614</v>
      </c>
      <c r="J199" s="277">
        <f>IF(J$53=0,0,J$53/NMM_fec!J$53)</f>
        <v>0.63368890308658599</v>
      </c>
      <c r="K199" s="277">
        <f>IF(K$53=0,0,K$53/NMM_fec!K$53)</f>
        <v>0.63378948269833413</v>
      </c>
      <c r="L199" s="277">
        <f>IF(L$53=0,0,L$53/NMM_fec!L$53)</f>
        <v>0.63524625598718099</v>
      </c>
      <c r="M199" s="277">
        <f>IF(M$53=0,0,M$53/NMM_fec!M$53)</f>
        <v>0.64155607860491348</v>
      </c>
      <c r="N199" s="277">
        <f>IF(N$53=0,0,N$53/NMM_fec!N$53)</f>
        <v>0.64158282906088804</v>
      </c>
      <c r="O199" s="277">
        <f>IF(O$53=0,0,O$53/NMM_fec!O$53)</f>
        <v>0.64107345186262155</v>
      </c>
      <c r="P199" s="277">
        <f>IF(P$53=0,0,P$53/NMM_fec!P$53)</f>
        <v>0.64096759559030059</v>
      </c>
      <c r="Q199" s="277">
        <f>IF(Q$53=0,0,Q$53/NMM_fec!Q$53)</f>
        <v>0.64321168835028897</v>
      </c>
      <c r="R199" s="277">
        <f>IF(R$53=0,0,R$53/NMM_fec!R$53)</f>
        <v>0.64214303402552486</v>
      </c>
      <c r="S199" s="277">
        <f>IF(S$53=0,0,S$53/NMM_fec!S$53)</f>
        <v>0.65972214282817365</v>
      </c>
      <c r="T199" s="277">
        <f>IF(T$53=0,0,T$53/NMM_fec!T$53)</f>
        <v>0.67952589883734282</v>
      </c>
      <c r="U199" s="277">
        <f>IF(U$53=0,0,U$53/NMM_fec!U$53)</f>
        <v>0.69344536441854032</v>
      </c>
      <c r="V199" s="277">
        <f>IF(V$53=0,0,V$53/NMM_fec!V$53)</f>
        <v>0.69814869665852342</v>
      </c>
      <c r="W199" s="277">
        <f>IF(W$53=0,0,W$53/NMM_fec!W$53)</f>
        <v>0.70613415677688374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0.4921024220811846</v>
      </c>
      <c r="C200" s="278">
        <f>IF(C$59=0,0,C$59/NMM_fec!C$59)</f>
        <v>0.49210242208118454</v>
      </c>
      <c r="D200" s="278">
        <f>IF(D$59=0,0,D$59/NMM_fec!D$59)</f>
        <v>0.49210242208118465</v>
      </c>
      <c r="E200" s="278">
        <f>IF(E$59=0,0,E$59/NMM_fec!E$59)</f>
        <v>0.49210242208118476</v>
      </c>
      <c r="F200" s="278">
        <f>IF(F$59=0,0,F$59/NMM_fec!F$59)</f>
        <v>0.49210242208118476</v>
      </c>
      <c r="G200" s="278">
        <f>IF(G$59=0,0,G$59/NMM_fec!G$59)</f>
        <v>0.49210242208118449</v>
      </c>
      <c r="H200" s="278">
        <f>IF(H$59=0,0,H$59/NMM_fec!H$59)</f>
        <v>0.4921024220811846</v>
      </c>
      <c r="I200" s="278">
        <f>IF(I$59=0,0,I$59/NMM_fec!I$59)</f>
        <v>0.50641573018846198</v>
      </c>
      <c r="J200" s="278">
        <f>IF(J$59=0,0,J$59/NMM_fec!J$59)</f>
        <v>0.50641573018846231</v>
      </c>
      <c r="K200" s="278">
        <f>IF(K$59=0,0,K$59/NMM_fec!K$59)</f>
        <v>0.50641573018846209</v>
      </c>
      <c r="L200" s="278">
        <f>IF(L$59=0,0,L$59/NMM_fec!L$59)</f>
        <v>0.50641573018846198</v>
      </c>
      <c r="M200" s="278">
        <f>IF(M$59=0,0,M$59/NMM_fec!M$59)</f>
        <v>0.50641573018846209</v>
      </c>
      <c r="N200" s="278">
        <f>IF(N$59=0,0,N$59/NMM_fec!N$59)</f>
        <v>0.50641573018846198</v>
      </c>
      <c r="O200" s="278">
        <f>IF(O$59=0,0,O$59/NMM_fec!O$59)</f>
        <v>0.50641573018846198</v>
      </c>
      <c r="P200" s="278">
        <f>IF(P$59=0,0,P$59/NMM_fec!P$59)</f>
        <v>0.50641573018846198</v>
      </c>
      <c r="Q200" s="278">
        <f>IF(Q$59=0,0,Q$59/NMM_fec!Q$59)</f>
        <v>0.5064157301884622</v>
      </c>
      <c r="R200" s="278">
        <f>IF(R$59=0,0,R$59/NMM_fec!R$59)</f>
        <v>0.50641573018846242</v>
      </c>
      <c r="S200" s="278">
        <f>IF(S$59=0,0,S$59/NMM_fec!S$59)</f>
        <v>0.51877064676397033</v>
      </c>
      <c r="T200" s="278">
        <f>IF(T$59=0,0,T$59/NMM_fec!T$59)</f>
        <v>0.53087194400594917</v>
      </c>
      <c r="U200" s="278">
        <f>IF(U$59=0,0,U$59/NMM_fec!U$59)</f>
        <v>0.54172514798328331</v>
      </c>
      <c r="V200" s="278">
        <f>IF(V$59=0,0,V$59/NMM_fec!V$59)</f>
        <v>0.5516415333472765</v>
      </c>
      <c r="W200" s="278">
        <f>IF(W$59=0,0,W$59/NMM_fec!W$59)</f>
        <v>0.55164153334727628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0.35101184012650244</v>
      </c>
      <c r="C201" s="278">
        <f>IF(C$60=0,0,C$60/NMM_fec!C$60)</f>
        <v>0.3523820390024</v>
      </c>
      <c r="D201" s="278">
        <f>IF(D$60=0,0,D$60/NMM_fec!D$60)</f>
        <v>0.35104101877180544</v>
      </c>
      <c r="E201" s="278">
        <f>IF(E$60=0,0,E$60/NMM_fec!E$60)</f>
        <v>0.34967749879962584</v>
      </c>
      <c r="F201" s="278">
        <f>IF(F$60=0,0,F$60/NMM_fec!F$60)</f>
        <v>0.35161862755821505</v>
      </c>
      <c r="G201" s="278">
        <f>IF(G$60=0,0,G$60/NMM_fec!G$60)</f>
        <v>0.35184515522016224</v>
      </c>
      <c r="H201" s="278">
        <f>IF(H$60=0,0,H$60/NMM_fec!H$60)</f>
        <v>0.35137208784708163</v>
      </c>
      <c r="I201" s="278">
        <f>IF(I$60=0,0,I$60/NMM_fec!I$60)</f>
        <v>0.35950441450843396</v>
      </c>
      <c r="J201" s="278">
        <f>IF(J$60=0,0,J$60/NMM_fec!J$60)</f>
        <v>0.35879605351604033</v>
      </c>
      <c r="K201" s="278">
        <f>IF(K$60=0,0,K$60/NMM_fec!K$60)</f>
        <v>0.36003251791728863</v>
      </c>
      <c r="L201" s="278">
        <f>IF(L$60=0,0,L$60/NMM_fec!L$60)</f>
        <v>0.36104243130256686</v>
      </c>
      <c r="M201" s="278">
        <f>IF(M$60=0,0,M$60/NMM_fec!M$60)</f>
        <v>0.35986049510350471</v>
      </c>
      <c r="N201" s="278">
        <f>IF(N$60=0,0,N$60/NMM_fec!N$60)</f>
        <v>0.36072973890114196</v>
      </c>
      <c r="O201" s="278">
        <f>IF(O$60=0,0,O$60/NMM_fec!O$60)</f>
        <v>0.36190742383239854</v>
      </c>
      <c r="P201" s="278">
        <f>IF(P$60=0,0,P$60/NMM_fec!P$60)</f>
        <v>0.36129577288204179</v>
      </c>
      <c r="Q201" s="278">
        <f>IF(Q$60=0,0,Q$60/NMM_fec!Q$60)</f>
        <v>0.36177210246306213</v>
      </c>
      <c r="R201" s="278">
        <f>IF(R$60=0,0,R$60/NMM_fec!R$60)</f>
        <v>0.36247452479152009</v>
      </c>
      <c r="S201" s="278">
        <f>IF(S$60=0,0,S$60/NMM_fec!S$60)</f>
        <v>0.37041872380024449</v>
      </c>
      <c r="T201" s="278">
        <f>IF(T$60=0,0,T$60/NMM_fec!T$60)</f>
        <v>0.39013936323370502</v>
      </c>
      <c r="U201" s="278">
        <f>IF(U$60=0,0,U$60/NMM_fec!U$60)</f>
        <v>0.38837785084838661</v>
      </c>
      <c r="V201" s="278">
        <f>IF(V$60=0,0,V$60/NMM_fec!V$60)</f>
        <v>0.39069617346933794</v>
      </c>
      <c r="W201" s="278">
        <f>IF(W$60=0,0,W$60/NMM_fec!W$60)</f>
        <v>0.39592181181631653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0.49541974774074943</v>
      </c>
      <c r="C202" s="278">
        <f>IF(C$79=0,0,C$79/NMM_fec!C$79)</f>
        <v>0.49497963178284665</v>
      </c>
      <c r="D202" s="278">
        <f>IF(D$79=0,0,D$79/NMM_fec!D$79)</f>
        <v>0.49271344026013236</v>
      </c>
      <c r="E202" s="278">
        <f>IF(E$79=0,0,E$79/NMM_fec!E$79)</f>
        <v>0.49530925980243573</v>
      </c>
      <c r="F202" s="278">
        <f>IF(F$79=0,0,F$79/NMM_fec!F$79)</f>
        <v>0.49482138517296853</v>
      </c>
      <c r="G202" s="278">
        <f>IF(G$79=0,0,G$79/NMM_fec!G$79)</f>
        <v>0.49419866614660263</v>
      </c>
      <c r="H202" s="278">
        <f>IF(H$79=0,0,H$79/NMM_fec!H$79)</f>
        <v>0.49454676557083105</v>
      </c>
      <c r="I202" s="278">
        <f>IF(I$79=0,0,I$79/NMM_fec!I$79)</f>
        <v>0.50973387585574503</v>
      </c>
      <c r="J202" s="278">
        <f>IF(J$79=0,0,J$79/NMM_fec!J$79)</f>
        <v>0.51021710661230835</v>
      </c>
      <c r="K202" s="278">
        <f>IF(K$79=0,0,K$79/NMM_fec!K$79)</f>
        <v>0.51026788112215382</v>
      </c>
      <c r="L202" s="278">
        <f>IF(L$79=0,0,L$79/NMM_fec!L$79)</f>
        <v>0.51072969524240108</v>
      </c>
      <c r="M202" s="278">
        <f>IF(M$79=0,0,M$79/NMM_fec!M$79)</f>
        <v>0.51145408777496049</v>
      </c>
      <c r="N202" s="278">
        <f>IF(N$79=0,0,N$79/NMM_fec!N$79)</f>
        <v>0.51153422047092278</v>
      </c>
      <c r="O202" s="278">
        <f>IF(O$79=0,0,O$79/NMM_fec!O$79)</f>
        <v>0.51115051313206006</v>
      </c>
      <c r="P202" s="278">
        <f>IF(P$79=0,0,P$79/NMM_fec!P$79)</f>
        <v>0.51124226133146433</v>
      </c>
      <c r="Q202" s="278">
        <f>IF(Q$79=0,0,Q$79/NMM_fec!Q$79)</f>
        <v>0.51098119732911362</v>
      </c>
      <c r="R202" s="278">
        <f>IF(R$79=0,0,R$79/NMM_fec!R$79)</f>
        <v>0.51062732530239563</v>
      </c>
      <c r="S202" s="278">
        <f>IF(S$79=0,0,S$79/NMM_fec!S$79)</f>
        <v>0.52428597290527523</v>
      </c>
      <c r="T202" s="278">
        <f>IF(T$79=0,0,T$79/NMM_fec!T$79)</f>
        <v>0.53545280118462546</v>
      </c>
      <c r="U202" s="278">
        <f>IF(U$79=0,0,U$79/NMM_fec!U$79)</f>
        <v>0.54645083775487913</v>
      </c>
      <c r="V202" s="278">
        <f>IF(V$79=0,0,V$79/NMM_fec!V$79)</f>
        <v>0.55612809526507068</v>
      </c>
      <c r="W202" s="278">
        <f>IF(W$79=0,0,W$79/NMM_fec!W$79)</f>
        <v>0.55665145373387248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0.40560923193966325</v>
      </c>
      <c r="C203" s="279">
        <f>IF(C$89=0,0,C$89/NMM_fec!C$89)</f>
        <v>0.4104881418606286</v>
      </c>
      <c r="D203" s="279">
        <f>IF(D$89=0,0,D$89/NMM_fec!D$89)</f>
        <v>0.40894147470371722</v>
      </c>
      <c r="E203" s="279">
        <f>IF(E$89=0,0,E$89/NMM_fec!E$89)</f>
        <v>0.40175305099385417</v>
      </c>
      <c r="F203" s="279">
        <f>IF(F$89=0,0,F$89/NMM_fec!F$89)</f>
        <v>0.40203737326136985</v>
      </c>
      <c r="G203" s="279">
        <f>IF(G$89=0,0,G$89/NMM_fec!G$89)</f>
        <v>0.40442420022118181</v>
      </c>
      <c r="H203" s="279">
        <f>IF(H$89=0,0,H$89/NMM_fec!H$89)</f>
        <v>0.40436030880102952</v>
      </c>
      <c r="I203" s="279">
        <f>IF(I$89=0,0,I$89/NMM_fec!I$89)</f>
        <v>0.4161834701924978</v>
      </c>
      <c r="J203" s="279">
        <f>IF(J$89=0,0,J$89/NMM_fec!J$89)</f>
        <v>0.41371859510330328</v>
      </c>
      <c r="K203" s="279">
        <f>IF(K$89=0,0,K$89/NMM_fec!K$89)</f>
        <v>0.41470785928276066</v>
      </c>
      <c r="L203" s="279">
        <f>IF(L$89=0,0,L$89/NMM_fec!L$89)</f>
        <v>0.41585875644679365</v>
      </c>
      <c r="M203" s="279">
        <f>IF(M$89=0,0,M$89/NMM_fec!M$89)</f>
        <v>0.41630622159063874</v>
      </c>
      <c r="N203" s="279">
        <f>IF(N$89=0,0,N$89/NMM_fec!N$89)</f>
        <v>0.41653669216771705</v>
      </c>
      <c r="O203" s="279">
        <f>IF(O$89=0,0,O$89/NMM_fec!O$89)</f>
        <v>0.4169630840413408</v>
      </c>
      <c r="P203" s="279">
        <f>IF(P$89=0,0,P$89/NMM_fec!P$89)</f>
        <v>0.41647223895779267</v>
      </c>
      <c r="Q203" s="279">
        <f>IF(Q$89=0,0,Q$89/NMM_fec!Q$89)</f>
        <v>0.41723590686321277</v>
      </c>
      <c r="R203" s="279">
        <f>IF(R$89=0,0,R$89/NMM_fec!R$89)</f>
        <v>0.41724268217965205</v>
      </c>
      <c r="S203" s="279">
        <f>IF(S$89=0,0,S$89/NMM_fec!S$89)</f>
        <v>0.42758668855319637</v>
      </c>
      <c r="T203" s="279">
        <f>IF(T$89=0,0,T$89/NMM_fec!T$89)</f>
        <v>0.43766690077026671</v>
      </c>
      <c r="U203" s="279">
        <f>IF(U$89=0,0,U$89/NMM_fec!U$89)</f>
        <v>0.446567733907207</v>
      </c>
      <c r="V203" s="279">
        <f>IF(V$89=0,0,V$89/NMM_fec!V$89)</f>
        <v>0.44764362792743406</v>
      </c>
      <c r="W203" s="279">
        <f>IF(W$89=0,0,W$89/NMM_fec!W$89)</f>
        <v>0.45484097486057345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0.50326317347070859</v>
      </c>
      <c r="C205" s="322">
        <f>IF(C$99=0,0,C$99/NMM_fec!C$99)</f>
        <v>0.50917417348945038</v>
      </c>
      <c r="D205" s="322">
        <f>IF(D$99=0,0,D$99/NMM_fec!D$99)</f>
        <v>0.50709457760799359</v>
      </c>
      <c r="E205" s="322">
        <f>IF(E$99=0,0,E$99/NMM_fec!E$99)</f>
        <v>0.49941912061085825</v>
      </c>
      <c r="F205" s="322">
        <f>IF(F$99=0,0,F$99/NMM_fec!F$99)</f>
        <v>0.50323204777693298</v>
      </c>
      <c r="G205" s="322">
        <f>IF(G$99=0,0,G$99/NMM_fec!G$99)</f>
        <v>0.50865620908083486</v>
      </c>
      <c r="H205" s="322">
        <f>IF(H$99=0,0,H$99/NMM_fec!H$99)</f>
        <v>0.51259888311147805</v>
      </c>
      <c r="I205" s="322">
        <f>IF(I$99=0,0,I$99/NMM_fec!I$99)</f>
        <v>0.51470995940017739</v>
      </c>
      <c r="J205" s="322">
        <f>IF(J$99=0,0,J$99/NMM_fec!J$99)</f>
        <v>0.51430311413106722</v>
      </c>
      <c r="K205" s="322">
        <f>IF(K$99=0,0,K$99/NMM_fec!K$99)</f>
        <v>0.5156640190526014</v>
      </c>
      <c r="L205" s="322">
        <f>IF(L$99=0,0,L$99/NMM_fec!L$99)</f>
        <v>0.52056928200998642</v>
      </c>
      <c r="M205" s="322">
        <f>IF(M$99=0,0,M$99/NMM_fec!M$99)</f>
        <v>0.52850013814687202</v>
      </c>
      <c r="N205" s="322">
        <f>IF(N$99=0,0,N$99/NMM_fec!N$99)</f>
        <v>0.52907642469323002</v>
      </c>
      <c r="O205" s="322">
        <f>IF(O$99=0,0,O$99/NMM_fec!O$99)</f>
        <v>0.53458721398634612</v>
      </c>
      <c r="P205" s="322">
        <f>IF(P$99=0,0,P$99/NMM_fec!P$99)</f>
        <v>0.54224660203718256</v>
      </c>
      <c r="Q205" s="322">
        <f>IF(Q$99=0,0,Q$99/NMM_fec!Q$99)</f>
        <v>0.54787570614191439</v>
      </c>
      <c r="R205" s="322">
        <f>IF(R$99=0,0,R$99/NMM_fec!R$99)</f>
        <v>0.55737182395567175</v>
      </c>
      <c r="S205" s="322">
        <f>IF(S$99=0,0,S$99/NMM_fec!S$99)</f>
        <v>0.55748181724777535</v>
      </c>
      <c r="T205" s="322">
        <f>IF(T$99=0,0,T$99/NMM_fec!T$99)</f>
        <v>0.56839493811913722</v>
      </c>
      <c r="U205" s="322">
        <f>IF(U$99=0,0,U$99/NMM_fec!U$99)</f>
        <v>0.56845278171008584</v>
      </c>
      <c r="V205" s="322">
        <f>IF(V$99=0,0,V$99/NMM_fec!V$99)</f>
        <v>0.57041269055831378</v>
      </c>
      <c r="W205" s="322">
        <f>IF(W$99=0,0,W$99/NMM_fec!W$99)</f>
        <v>0.57991845317562296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0.49502688266011996</v>
      </c>
      <c r="C206" s="275">
        <f>IF(C$100=0,0,C$100/NMM_fec!C$100)</f>
        <v>0.49502688266011979</v>
      </c>
      <c r="D206" s="275">
        <f>IF(D$100=0,0,D$100/NMM_fec!D$100)</f>
        <v>0.49502688266012002</v>
      </c>
      <c r="E206" s="275">
        <f>IF(E$100=0,0,E$100/NMM_fec!E$100)</f>
        <v>0.49502688266011974</v>
      </c>
      <c r="F206" s="275">
        <f>IF(F$100=0,0,F$100/NMM_fec!F$100)</f>
        <v>0.49834406990060709</v>
      </c>
      <c r="G206" s="275">
        <f>IF(G$100=0,0,G$100/NMM_fec!G$100)</f>
        <v>0.50035492153669725</v>
      </c>
      <c r="H206" s="275">
        <f>IF(H$100=0,0,H$100/NMM_fec!H$100)</f>
        <v>0.50439418432408034</v>
      </c>
      <c r="I206" s="275">
        <f>IF(I$100=0,0,I$100/NMM_fec!I$100)</f>
        <v>0.50686389962445877</v>
      </c>
      <c r="J206" s="275">
        <f>IF(J$100=0,0,J$100/NMM_fec!J$100)</f>
        <v>0.50937436759910926</v>
      </c>
      <c r="K206" s="275">
        <f>IF(K$100=0,0,K$100/NMM_fec!K$100)</f>
        <v>0.50937436759910937</v>
      </c>
      <c r="L206" s="275">
        <f>IF(L$100=0,0,L$100/NMM_fec!L$100)</f>
        <v>0.51277747026190079</v>
      </c>
      <c r="M206" s="275">
        <f>IF(M$100=0,0,M$100/NMM_fec!M$100)</f>
        <v>0.51649972323571069</v>
      </c>
      <c r="N206" s="275">
        <f>IF(N$100=0,0,N$100/NMM_fec!N$100)</f>
        <v>0.5198497509121397</v>
      </c>
      <c r="O206" s="275">
        <f>IF(O$100=0,0,O$100/NMM_fec!O$100)</f>
        <v>0.52286477582092572</v>
      </c>
      <c r="P206" s="275">
        <f>IF(P$100=0,0,P$100/NMM_fec!P$100)</f>
        <v>0.52557829823883306</v>
      </c>
      <c r="Q206" s="275">
        <f>IF(Q$100=0,0,Q$100/NMM_fec!Q$100)</f>
        <v>0.52802046841494987</v>
      </c>
      <c r="R206" s="275">
        <f>IF(R$100=0,0,R$100/NMM_fec!R$100)</f>
        <v>0.53021842157345489</v>
      </c>
      <c r="S206" s="275">
        <f>IF(S$100=0,0,S$100/NMM_fec!S$100)</f>
        <v>0.53219657941610932</v>
      </c>
      <c r="T206" s="275">
        <f>IF(T$100=0,0,T$100/NMM_fec!T$100)</f>
        <v>0.53397692147449849</v>
      </c>
      <c r="U206" s="275">
        <f>IF(U$100=0,0,U$100/NMM_fec!U$100)</f>
        <v>0.53557922932704871</v>
      </c>
      <c r="V206" s="275">
        <f>IF(V$100=0,0,V$100/NMM_fec!V$100)</f>
        <v>0.53702130639434376</v>
      </c>
      <c r="W206" s="275">
        <f>IF(W$100=0,0,W$100/NMM_fec!W$100)</f>
        <v>0.5383191757549094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0.12848994635618707</v>
      </c>
      <c r="C207" s="276">
        <f>IF(C$101=0,0,C$101/NMM_fec!C$101)</f>
        <v>0.12848994635618705</v>
      </c>
      <c r="D207" s="276">
        <f>IF(D$101=0,0,D$101/NMM_fec!D$101)</f>
        <v>0.12848994635618702</v>
      </c>
      <c r="E207" s="276">
        <f>IF(E$101=0,0,E$101/NMM_fec!E$101)</f>
        <v>0.1284899463561871</v>
      </c>
      <c r="F207" s="276">
        <f>IF(F$101=0,0,F$101/NMM_fec!F$101)</f>
        <v>0.12935096062735804</v>
      </c>
      <c r="G207" s="276">
        <f>IF(G$101=0,0,G$101/NMM_fec!G$101)</f>
        <v>0.12987290040053373</v>
      </c>
      <c r="H207" s="276">
        <f>IF(H$101=0,0,H$101/NMM_fec!H$101)</f>
        <v>0.13092133772191791</v>
      </c>
      <c r="I207" s="276">
        <f>IF(I$101=0,0,I$101/NMM_fec!I$101)</f>
        <v>0.13156238086033378</v>
      </c>
      <c r="J207" s="276">
        <f>IF(J$101=0,0,J$101/NMM_fec!J$101)</f>
        <v>0.13221400182616591</v>
      </c>
      <c r="K207" s="276">
        <f>IF(K$101=0,0,K$101/NMM_fec!K$101)</f>
        <v>0.13221400182616586</v>
      </c>
      <c r="L207" s="276">
        <f>IF(L$101=0,0,L$101/NMM_fec!L$101)</f>
        <v>0.1330973164377621</v>
      </c>
      <c r="M207" s="276">
        <f>IF(M$101=0,0,M$101/NMM_fec!M$101)</f>
        <v>0.13510349505144947</v>
      </c>
      <c r="N207" s="276">
        <f>IF(N$101=0,0,N$101/NMM_fec!N$101)</f>
        <v>0.13510349505144945</v>
      </c>
      <c r="O207" s="276">
        <f>IF(O$101=0,0,O$101/NMM_fec!O$101)</f>
        <v>0.1363076360761859</v>
      </c>
      <c r="P207" s="276">
        <f>IF(P$101=0,0,P$101/NMM_fec!P$101)</f>
        <v>0.13848529633632489</v>
      </c>
      <c r="Q207" s="276">
        <f>IF(Q$101=0,0,Q$101/NMM_fec!Q$101)</f>
        <v>0.13970737409416242</v>
      </c>
      <c r="R207" s="276">
        <f>IF(R$101=0,0,R$101/NMM_fec!R$101)</f>
        <v>0.14215602756723925</v>
      </c>
      <c r="S207" s="276">
        <f>IF(S$101=0,0,S$101/NMM_fec!S$101)</f>
        <v>0.14215602756723919</v>
      </c>
      <c r="T207" s="276">
        <f>IF(T$101=0,0,T$101/NMM_fec!T$101)</f>
        <v>0.1447158109657728</v>
      </c>
      <c r="U207" s="276">
        <f>IF(U$101=0,0,U$101/NMM_fec!U$101)</f>
        <v>0.14486796222902751</v>
      </c>
      <c r="V207" s="276">
        <f>IF(V$101=0,0,V$101/NMM_fec!V$101)</f>
        <v>0.14715655216138221</v>
      </c>
      <c r="W207" s="276">
        <f>IF(W$101=0,0,W$101/NMM_fec!W$101)</f>
        <v>0.14783200891396969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0.70207545881705713</v>
      </c>
      <c r="C208" s="276">
        <f>IF(C$102=0,0,C$102/NMM_fec!C$102)</f>
        <v>0.70207545881705735</v>
      </c>
      <c r="D208" s="276">
        <f>IF(D$102=0,0,D$102/NMM_fec!D$102)</f>
        <v>0.70207545881705746</v>
      </c>
      <c r="E208" s="276">
        <f>IF(E$102=0,0,E$102/NMM_fec!E$102)</f>
        <v>0.70207545881705746</v>
      </c>
      <c r="F208" s="276">
        <f>IF(F$102=0,0,F$102/NMM_fec!F$102)</f>
        <v>0.70678008362719402</v>
      </c>
      <c r="G208" s="276">
        <f>IF(G$102=0,0,G$102/NMM_fec!G$102)</f>
        <v>0.70963198851250953</v>
      </c>
      <c r="H208" s="276">
        <f>IF(H$102=0,0,H$102/NMM_fec!H$102)</f>
        <v>0.71528479157699165</v>
      </c>
      <c r="I208" s="276">
        <f>IF(I$102=0,0,I$102/NMM_fec!I$102)</f>
        <v>0.7188633937906197</v>
      </c>
      <c r="J208" s="276">
        <f>IF(J$102=0,0,J$102/NMM_fec!J$102)</f>
        <v>0.72242388316379713</v>
      </c>
      <c r="K208" s="276">
        <f>IF(K$102=0,0,K$102/NMM_fec!K$102)</f>
        <v>0.72242388316379713</v>
      </c>
      <c r="L208" s="276">
        <f>IF(L$102=0,0,L$102/NMM_fec!L$102)</f>
        <v>0.72679749676315042</v>
      </c>
      <c r="M208" s="276">
        <f>IF(M$102=0,0,M$102/NMM_fec!M$102)</f>
        <v>0.73073374900256838</v>
      </c>
      <c r="N208" s="276">
        <f>IF(N$102=0,0,N$102/NMM_fec!N$102)</f>
        <v>0.73427637601804463</v>
      </c>
      <c r="O208" s="276">
        <f>IF(O$102=0,0,O$102/NMM_fec!O$102)</f>
        <v>0.73746474033197307</v>
      </c>
      <c r="P208" s="276">
        <f>IF(P$102=0,0,P$102/NMM_fec!P$102)</f>
        <v>0.74033426821450887</v>
      </c>
      <c r="Q208" s="276">
        <f>IF(Q$102=0,0,Q$102/NMM_fec!Q$102)</f>
        <v>0.74291684330879126</v>
      </c>
      <c r="R208" s="276">
        <f>IF(R$102=0,0,R$102/NMM_fec!R$102)</f>
        <v>0.74524116089364523</v>
      </c>
      <c r="S208" s="276">
        <f>IF(S$102=0,0,S$102/NMM_fec!S$102)</f>
        <v>0.74733304672001377</v>
      </c>
      <c r="T208" s="276">
        <f>IF(T$102=0,0,T$102/NMM_fec!T$102)</f>
        <v>0.74921574396374557</v>
      </c>
      <c r="U208" s="276">
        <f>IF(U$102=0,0,U$102/NMM_fec!U$102)</f>
        <v>0.75091017148310402</v>
      </c>
      <c r="V208" s="276">
        <f>IF(V$102=0,0,V$102/NMM_fec!V$102)</f>
        <v>0.75243515625052615</v>
      </c>
      <c r="W208" s="276">
        <f>IF(W$102=0,0,W$102/NMM_fec!W$102)</f>
        <v>0.75380764254120647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0.49044302142093377</v>
      </c>
      <c r="C209" s="276">
        <f>IF(C$103=0,0,C$103/NMM_fec!C$103)</f>
        <v>0.49044302142093404</v>
      </c>
      <c r="D209" s="276">
        <f>IF(D$103=0,0,D$103/NMM_fec!D$103)</f>
        <v>0.49044302142093388</v>
      </c>
      <c r="E209" s="276">
        <f>IF(E$103=0,0,E$103/NMM_fec!E$103)</f>
        <v>0.49044302142093393</v>
      </c>
      <c r="F209" s="276">
        <f>IF(F$103=0,0,F$103/NMM_fec!F$103)</f>
        <v>0.49372949209521566</v>
      </c>
      <c r="G209" s="276">
        <f>IF(G$103=0,0,G$103/NMM_fec!G$103)</f>
        <v>0.49572172360137878</v>
      </c>
      <c r="H209" s="276">
        <f>IF(H$103=0,0,H$103/NMM_fec!H$103)</f>
        <v>0.49972358353090784</v>
      </c>
      <c r="I209" s="276">
        <f>IF(I$103=0,0,I$103/NMM_fec!I$103)</f>
        <v>0.50217042970511605</v>
      </c>
      <c r="J209" s="276">
        <f>IF(J$103=0,0,J$103/NMM_fec!J$103)</f>
        <v>0.50465765119105199</v>
      </c>
      <c r="K209" s="276">
        <f>IF(K$103=0,0,K$103/NMM_fec!K$103)</f>
        <v>0.5046576511910521</v>
      </c>
      <c r="L209" s="276">
        <f>IF(L$103=0,0,L$103/NMM_fec!L$103)</f>
        <v>0.50802924172604735</v>
      </c>
      <c r="M209" s="276">
        <f>IF(M$103=0,0,M$103/NMM_fec!M$103)</f>
        <v>0.51568677703296828</v>
      </c>
      <c r="N209" s="276">
        <f>IF(N$103=0,0,N$103/NMM_fec!N$103)</f>
        <v>0.51568677703296828</v>
      </c>
      <c r="O209" s="276">
        <f>IF(O$103=0,0,O$103/NMM_fec!O$103)</f>
        <v>0.52028295423699278</v>
      </c>
      <c r="P209" s="276">
        <f>IF(P$103=0,0,P$103/NMM_fec!P$103)</f>
        <v>0.52859503084608583</v>
      </c>
      <c r="Q209" s="276">
        <f>IF(Q$103=0,0,Q$103/NMM_fec!Q$103)</f>
        <v>0.53325967212707459</v>
      </c>
      <c r="R209" s="276">
        <f>IF(R$103=0,0,R$103/NMM_fec!R$103)</f>
        <v>0.54260612328380231</v>
      </c>
      <c r="S209" s="276">
        <f>IF(S$103=0,0,S$103/NMM_fec!S$103)</f>
        <v>0.5426061232838022</v>
      </c>
      <c r="T209" s="276">
        <f>IF(T$103=0,0,T$103/NMM_fec!T$103)</f>
        <v>0.55295751237798563</v>
      </c>
      <c r="U209" s="276">
        <f>IF(U$103=0,0,U$103/NMM_fec!U$103)</f>
        <v>0.55295751237798563</v>
      </c>
      <c r="V209" s="276">
        <f>IF(V$103=0,0,V$103/NMM_fec!V$103)</f>
        <v>0.56281397906541564</v>
      </c>
      <c r="W209" s="276">
        <f>IF(W$103=0,0,W$103/NMM_fec!W$103)</f>
        <v>0.56427120697449473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0.76232994894998485</v>
      </c>
      <c r="C210" s="277">
        <f>IF(C$104=0,0,C$104/NMM_fec!C$104)</f>
        <v>0.78058880230590721</v>
      </c>
      <c r="D210" s="277">
        <f>IF(D$104=0,0,D$104/NMM_fec!D$104)</f>
        <v>0.77955106440772082</v>
      </c>
      <c r="E210" s="277">
        <f>IF(E$104=0,0,E$104/NMM_fec!E$104)</f>
        <v>0.74742742243406513</v>
      </c>
      <c r="F210" s="277">
        <f>IF(F$104=0,0,F$104/NMM_fec!F$104)</f>
        <v>0.75175090748299966</v>
      </c>
      <c r="G210" s="277">
        <f>IF(G$104=0,0,G$104/NMM_fec!G$104)</f>
        <v>0.75480387530004922</v>
      </c>
      <c r="H210" s="277">
        <f>IF(H$104=0,0,H$104/NMM_fec!H$104)</f>
        <v>0.76161367752715348</v>
      </c>
      <c r="I210" s="277">
        <f>IF(I$104=0,0,I$104/NMM_fec!I$104)</f>
        <v>0.77101607811450457</v>
      </c>
      <c r="J210" s="277">
        <f>IF(J$104=0,0,J$104/NMM_fec!J$104)</f>
        <v>0.7666217427737132</v>
      </c>
      <c r="K210" s="277">
        <f>IF(K$104=0,0,K$104/NMM_fec!K$104)</f>
        <v>0.76674342159256326</v>
      </c>
      <c r="L210" s="277">
        <f>IF(L$104=0,0,L$104/NMM_fec!L$104)</f>
        <v>0.77364013694295997</v>
      </c>
      <c r="M210" s="277">
        <f>IF(M$104=0,0,M$104/NMM_fec!M$104)</f>
        <v>0.79310153094038705</v>
      </c>
      <c r="N210" s="277">
        <f>IF(N$104=0,0,N$104/NMM_fec!N$104)</f>
        <v>0.79313460026712945</v>
      </c>
      <c r="O210" s="277">
        <f>IF(O$104=0,0,O$104/NMM_fec!O$104)</f>
        <v>0.79956828281007364</v>
      </c>
      <c r="P210" s="277">
        <f>IF(P$104=0,0,P$104/NMM_fec!P$104)</f>
        <v>0.81220810445506975</v>
      </c>
      <c r="Q210" s="277">
        <f>IF(Q$104=0,0,Q$104/NMM_fec!Q$104)</f>
        <v>0.82224423555692916</v>
      </c>
      <c r="R210" s="277">
        <f>IF(R$104=0,0,R$104/NMM_fec!R$104)</f>
        <v>0.8352656749809495</v>
      </c>
      <c r="S210" s="277">
        <f>IF(S$104=0,0,S$104/NMM_fec!S$104)</f>
        <v>0.83769459303800897</v>
      </c>
      <c r="T210" s="277">
        <f>IF(T$104=0,0,T$104/NMM_fec!T$104)</f>
        <v>0.85925755238311186</v>
      </c>
      <c r="U210" s="277">
        <f>IF(U$104=0,0,U$104/NMM_fec!U$104)</f>
        <v>0.85929121288703336</v>
      </c>
      <c r="V210" s="277">
        <f>IF(V$104=0,0,V$104/NMM_fec!V$104)</f>
        <v>0.86695033821946521</v>
      </c>
      <c r="W210" s="277">
        <f>IF(W$104=0,0,W$104/NMM_fec!W$104)</f>
        <v>0.87686656005527941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0.47721621723623731</v>
      </c>
      <c r="C211" s="278">
        <f>IF(C$110=0,0,C$110/NMM_fec!C$110)</f>
        <v>0.48115743580857634</v>
      </c>
      <c r="D211" s="278">
        <f>IF(D$110=0,0,D$110/NMM_fec!D$110)</f>
        <v>0.47918889831783595</v>
      </c>
      <c r="E211" s="278">
        <f>IF(E$110=0,0,E$110/NMM_fec!E$110)</f>
        <v>0.47607597349290431</v>
      </c>
      <c r="F211" s="278">
        <f>IF(F$110=0,0,F$110/NMM_fec!F$110)</f>
        <v>0.47989352559745657</v>
      </c>
      <c r="G211" s="278">
        <f>IF(G$110=0,0,G$110/NMM_fec!G$110)</f>
        <v>0.48553849920193093</v>
      </c>
      <c r="H211" s="278">
        <f>IF(H$110=0,0,H$110/NMM_fec!H$110)</f>
        <v>0.48915060194248583</v>
      </c>
      <c r="I211" s="278">
        <f>IF(I$110=0,0,I$110/NMM_fec!I$110)</f>
        <v>0.4901690034027284</v>
      </c>
      <c r="J211" s="278">
        <f>IF(J$110=0,0,J$110/NMM_fec!J$110)</f>
        <v>0.49039886518950726</v>
      </c>
      <c r="K211" s="278">
        <f>IF(K$110=0,0,K$110/NMM_fec!K$110)</f>
        <v>0.49183449018110642</v>
      </c>
      <c r="L211" s="278">
        <f>IF(L$110=0,0,L$110/NMM_fec!L$110)</f>
        <v>0.4964206120030456</v>
      </c>
      <c r="M211" s="278">
        <f>IF(M$110=0,0,M$110/NMM_fec!M$110)</f>
        <v>0.50332759050641129</v>
      </c>
      <c r="N211" s="278">
        <f>IF(N$110=0,0,N$110/NMM_fec!N$110)</f>
        <v>0.50410872440142407</v>
      </c>
      <c r="O211" s="278">
        <f>IF(O$110=0,0,O$110/NMM_fec!O$110)</f>
        <v>0.50997739092558492</v>
      </c>
      <c r="P211" s="278">
        <f>IF(P$110=0,0,P$110/NMM_fec!P$110)</f>
        <v>0.51747121479939084</v>
      </c>
      <c r="Q211" s="278">
        <f>IF(Q$110=0,0,Q$110/NMM_fec!Q$110)</f>
        <v>0.5226628850485201</v>
      </c>
      <c r="R211" s="278">
        <f>IF(R$110=0,0,R$110/NMM_fec!R$110)</f>
        <v>0.53223271375081016</v>
      </c>
      <c r="S211" s="278">
        <f>IF(S$110=0,0,S$110/NMM_fec!S$110)</f>
        <v>0.53193586546817151</v>
      </c>
      <c r="T211" s="278">
        <f>IF(T$110=0,0,T$110/NMM_fec!T$110)</f>
        <v>0.54316617101130515</v>
      </c>
      <c r="U211" s="278">
        <f>IF(U$110=0,0,U$110/NMM_fec!U$110)</f>
        <v>0.54330085132056982</v>
      </c>
      <c r="V211" s="278">
        <f>IF(V$110=0,0,V$110/NMM_fec!V$110)</f>
        <v>0.54577571041205453</v>
      </c>
      <c r="W211" s="278">
        <f>IF(W$110=0,0,W$110/NMM_fec!W$110)</f>
        <v>0.55452579063466578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0.59861386127076777</v>
      </c>
      <c r="C212" s="278">
        <f>IF(C$118=0,0,C$118/NMM_fec!C$118)</f>
        <v>0.59861386127076799</v>
      </c>
      <c r="D212" s="278">
        <f>IF(D$118=0,0,D$118/NMM_fec!D$118)</f>
        <v>0.59861386127076788</v>
      </c>
      <c r="E212" s="278">
        <f>IF(E$118=0,0,E$118/NMM_fec!E$118)</f>
        <v>0.59861386127076788</v>
      </c>
      <c r="F212" s="278">
        <f>IF(F$118=0,0,F$118/NMM_fec!F$118)</f>
        <v>0.60262518738686832</v>
      </c>
      <c r="G212" s="278">
        <f>IF(G$118=0,0,G$118/NMM_fec!G$118)</f>
        <v>0.60505682030315366</v>
      </c>
      <c r="H212" s="278">
        <f>IF(H$118=0,0,H$118/NMM_fec!H$118)</f>
        <v>0.60994132007183144</v>
      </c>
      <c r="I212" s="278">
        <f>IF(I$118=0,0,I$118/NMM_fec!I$118)</f>
        <v>0.61292783628738412</v>
      </c>
      <c r="J212" s="278">
        <f>IF(J$118=0,0,J$118/NMM_fec!J$118)</f>
        <v>0.61596363288862477</v>
      </c>
      <c r="K212" s="278">
        <f>IF(K$118=0,0,K$118/NMM_fec!K$118)</f>
        <v>0.61596363288862477</v>
      </c>
      <c r="L212" s="278">
        <f>IF(L$118=0,0,L$118/NMM_fec!L$118)</f>
        <v>0.62007885268098728</v>
      </c>
      <c r="M212" s="278">
        <f>IF(M$118=0,0,M$118/NMM_fec!M$118)</f>
        <v>0.6294253140999152</v>
      </c>
      <c r="N212" s="278">
        <f>IF(N$118=0,0,N$118/NMM_fec!N$118)</f>
        <v>0.62942531409991531</v>
      </c>
      <c r="O212" s="278">
        <f>IF(O$118=0,0,O$118/NMM_fec!O$118)</f>
        <v>0.6350352122185885</v>
      </c>
      <c r="P212" s="278">
        <f>IF(P$118=0,0,P$118/NMM_fec!P$118)</f>
        <v>0.64518057887042046</v>
      </c>
      <c r="Q212" s="278">
        <f>IF(Q$118=0,0,Q$118/NMM_fec!Q$118)</f>
        <v>0.65087404132517324</v>
      </c>
      <c r="R212" s="278">
        <f>IF(R$118=0,0,R$118/NMM_fec!R$118)</f>
        <v>0.66228192149012632</v>
      </c>
      <c r="S212" s="278">
        <f>IF(S$118=0,0,S$118/NMM_fec!S$118)</f>
        <v>0.66228192149012644</v>
      </c>
      <c r="T212" s="278">
        <f>IF(T$118=0,0,T$118/NMM_fec!T$118)</f>
        <v>0.67491638609568327</v>
      </c>
      <c r="U212" s="278">
        <f>IF(U$118=0,0,U$118/NMM_fec!U$118)</f>
        <v>0.67491638609568327</v>
      </c>
      <c r="V212" s="278">
        <f>IF(V$118=0,0,V$118/NMM_fec!V$118)</f>
        <v>0.68842474748611482</v>
      </c>
      <c r="W212" s="278">
        <f>IF(W$118=0,0,W$118/NMM_fec!W$118)</f>
        <v>0.68872539980747571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0.51806124897264838</v>
      </c>
      <c r="C213" s="278">
        <f>IF(C$119=0,0,C$119/NMM_fec!C$119)</f>
        <v>0.52406754213829954</v>
      </c>
      <c r="D213" s="278">
        <f>IF(D$119=0,0,D$119/NMM_fec!D$119)</f>
        <v>0.52189645658968842</v>
      </c>
      <c r="E213" s="278">
        <f>IF(E$119=0,0,E$119/NMM_fec!E$119)</f>
        <v>0.51414944075354185</v>
      </c>
      <c r="F213" s="278">
        <f>IF(F$119=0,0,F$119/NMM_fec!F$119)</f>
        <v>0.51809063643544395</v>
      </c>
      <c r="G213" s="278">
        <f>IF(G$119=0,0,G$119/NMM_fec!G$119)</f>
        <v>0.52375015163624516</v>
      </c>
      <c r="H213" s="278">
        <f>IF(H$119=0,0,H$119/NMM_fec!H$119)</f>
        <v>0.52780219869824707</v>
      </c>
      <c r="I213" s="278">
        <f>IF(I$119=0,0,I$119/NMM_fec!I$119)</f>
        <v>0.52991618324308187</v>
      </c>
      <c r="J213" s="278">
        <f>IF(J$119=0,0,J$119/NMM_fec!J$119)</f>
        <v>0.52950184321260496</v>
      </c>
      <c r="K213" s="278">
        <f>IF(K$119=0,0,K$119/NMM_fec!K$119)</f>
        <v>0.5309321499812869</v>
      </c>
      <c r="L213" s="278">
        <f>IF(L$119=0,0,L$119/NMM_fec!L$119)</f>
        <v>0.53600911756704916</v>
      </c>
      <c r="M213" s="278">
        <f>IF(M$119=0,0,M$119/NMM_fec!M$119)</f>
        <v>0.54427901627475883</v>
      </c>
      <c r="N213" s="278">
        <f>IF(N$119=0,0,N$119/NMM_fec!N$119)</f>
        <v>0.54478693902224573</v>
      </c>
      <c r="O213" s="278">
        <f>IF(O$119=0,0,O$119/NMM_fec!O$119)</f>
        <v>0.55055996562149812</v>
      </c>
      <c r="P213" s="278">
        <f>IF(P$119=0,0,P$119/NMM_fec!P$119)</f>
        <v>0.55864642415125421</v>
      </c>
      <c r="Q213" s="278">
        <f>IF(Q$119=0,0,Q$119/NMM_fec!Q$119)</f>
        <v>0.56453753983300525</v>
      </c>
      <c r="R213" s="278">
        <f>IF(R$119=0,0,R$119/NMM_fec!R$119)</f>
        <v>0.57459413430477291</v>
      </c>
      <c r="S213" s="278">
        <f>IF(S$119=0,0,S$119/NMM_fec!S$119)</f>
        <v>0.57463675891437316</v>
      </c>
      <c r="T213" s="278">
        <f>IF(T$119=0,0,T$119/NMM_fec!T$119)</f>
        <v>0.5861097731574868</v>
      </c>
      <c r="U213" s="278">
        <f>IF(U$119=0,0,U$119/NMM_fec!U$119)</f>
        <v>0.58611815795579791</v>
      </c>
      <c r="V213" s="278">
        <f>IF(V$119=0,0,V$119/NMM_fec!V$119)</f>
        <v>0.58833640172128432</v>
      </c>
      <c r="W213" s="278">
        <f>IF(W$119=0,0,W$119/NMM_fec!W$119)</f>
        <v>0.59824251399555406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0.61524202408384487</v>
      </c>
      <c r="C214" s="279">
        <f>IF(C$127=0,0,C$127/NMM_fec!C$127)</f>
        <v>0.6152420240838451</v>
      </c>
      <c r="D214" s="279">
        <f>IF(D$127=0,0,D$127/NMM_fec!D$127)</f>
        <v>0.61524202408384498</v>
      </c>
      <c r="E214" s="279">
        <f>IF(E$127=0,0,E$127/NMM_fec!E$127)</f>
        <v>0.61524202408384487</v>
      </c>
      <c r="F214" s="279">
        <f>IF(F$127=0,0,F$127/NMM_fec!F$127)</f>
        <v>0.61936477592539252</v>
      </c>
      <c r="G214" s="279">
        <f>IF(G$127=0,0,G$127/NMM_fec!G$127)</f>
        <v>0.62186395420046359</v>
      </c>
      <c r="H214" s="279">
        <f>IF(H$127=0,0,H$127/NMM_fec!H$127)</f>
        <v>0.62688413451827119</v>
      </c>
      <c r="I214" s="279">
        <f>IF(I$127=0,0,I$127/NMM_fec!I$127)</f>
        <v>0.62995360951758939</v>
      </c>
      <c r="J214" s="279">
        <f>IF(J$127=0,0,J$127/NMM_fec!J$127)</f>
        <v>0.63307373380219778</v>
      </c>
      <c r="K214" s="279">
        <f>IF(K$127=0,0,K$127/NMM_fec!K$127)</f>
        <v>0.63307373380219778</v>
      </c>
      <c r="L214" s="279">
        <f>IF(L$127=0,0,L$127/NMM_fec!L$127)</f>
        <v>0.63730326525545922</v>
      </c>
      <c r="M214" s="279">
        <f>IF(M$127=0,0,M$127/NMM_fec!M$127)</f>
        <v>0.64690935060269072</v>
      </c>
      <c r="N214" s="279">
        <f>IF(N$127=0,0,N$127/NMM_fec!N$127)</f>
        <v>0.6469093506026905</v>
      </c>
      <c r="O214" s="279">
        <f>IF(O$127=0,0,O$127/NMM_fec!O$127)</f>
        <v>0.6526750792246605</v>
      </c>
      <c r="P214" s="279">
        <f>IF(P$127=0,0,P$127/NMM_fec!P$127)</f>
        <v>0.66310226161682095</v>
      </c>
      <c r="Q214" s="279">
        <f>IF(Q$127=0,0,Q$127/NMM_fec!Q$127)</f>
        <v>0.66895387580642818</v>
      </c>
      <c r="R214" s="279">
        <f>IF(R$127=0,0,R$127/NMM_fec!R$127)</f>
        <v>0.68067864153151869</v>
      </c>
      <c r="S214" s="279">
        <f>IF(S$127=0,0,S$127/NMM_fec!S$127)</f>
        <v>0.68067864153151858</v>
      </c>
      <c r="T214" s="279">
        <f>IF(T$127=0,0,T$127/NMM_fec!T$127)</f>
        <v>0.69366406348722998</v>
      </c>
      <c r="U214" s="279">
        <f>IF(U$127=0,0,U$127/NMM_fec!U$127)</f>
        <v>0.69366406348722986</v>
      </c>
      <c r="V214" s="279">
        <f>IF(V$127=0,0,V$127/NMM_fec!V$127)</f>
        <v>0.70754765713850698</v>
      </c>
      <c r="W214" s="279">
        <f>IF(W$127=0,0,W$127/NMM_fec!W$127)</f>
        <v>0.70785666091323896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DE: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28727.844189064686</v>
      </c>
      <c r="C5" s="225">
        <f t="shared" si="0"/>
        <v>26121.933740849014</v>
      </c>
      <c r="D5" s="225">
        <f t="shared" si="0"/>
        <v>25155.92346967617</v>
      </c>
      <c r="E5" s="225">
        <f t="shared" si="0"/>
        <v>25750.119372168403</v>
      </c>
      <c r="F5" s="225">
        <f t="shared" si="0"/>
        <v>26207.947210925427</v>
      </c>
      <c r="G5" s="225">
        <f t="shared" si="0"/>
        <v>24628.844367436704</v>
      </c>
      <c r="H5" s="225">
        <f t="shared" si="0"/>
        <v>25492.448817515753</v>
      </c>
      <c r="I5" s="225">
        <f t="shared" si="0"/>
        <v>26804.300601516923</v>
      </c>
      <c r="J5" s="225">
        <f t="shared" si="0"/>
        <v>27646.808665202472</v>
      </c>
      <c r="K5" s="225">
        <f t="shared" si="0"/>
        <v>24976.261726005243</v>
      </c>
      <c r="L5" s="225">
        <f t="shared" si="0"/>
        <v>24871.578038892538</v>
      </c>
      <c r="M5" s="225">
        <f t="shared" si="0"/>
        <v>26100.413140499058</v>
      </c>
      <c r="N5" s="225">
        <f t="shared" si="0"/>
        <v>25376.993800025873</v>
      </c>
      <c r="O5" s="225">
        <f t="shared" si="0"/>
        <v>24239.313180260084</v>
      </c>
      <c r="P5" s="225">
        <f t="shared" si="0"/>
        <v>25274.615999367586</v>
      </c>
      <c r="Q5" s="225">
        <f t="shared" si="0"/>
        <v>24610.33860666609</v>
      </c>
      <c r="R5" s="225">
        <f t="shared" si="0"/>
        <v>24170.49370298487</v>
      </c>
      <c r="S5" s="225">
        <f t="shared" si="0"/>
        <v>25011.036102624013</v>
      </c>
      <c r="T5" s="225">
        <f t="shared" si="0"/>
        <v>25214.315048486489</v>
      </c>
      <c r="U5" s="225">
        <f t="shared" si="0"/>
        <v>24535.273855441221</v>
      </c>
      <c r="V5" s="225">
        <f t="shared" si="0"/>
        <v>24666.662730495755</v>
      </c>
      <c r="W5" s="225">
        <f t="shared" si="0"/>
        <v>24963.097717335731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17.46490483627132</v>
      </c>
      <c r="C10" s="262">
        <v>14.60645741517364</v>
      </c>
      <c r="D10" s="262">
        <v>14.05414656619981</v>
      </c>
      <c r="E10" s="262">
        <v>17.606904458382999</v>
      </c>
      <c r="F10" s="262">
        <v>17.877836911012491</v>
      </c>
      <c r="G10" s="262">
        <v>17.49993179275684</v>
      </c>
      <c r="H10" s="262">
        <v>18.793231971169782</v>
      </c>
      <c r="I10" s="262">
        <v>18.016575071629919</v>
      </c>
      <c r="J10" s="262">
        <v>18.400593644988589</v>
      </c>
      <c r="K10" s="262">
        <v>17.04295759010472</v>
      </c>
      <c r="L10" s="262">
        <v>16.195827334836729</v>
      </c>
      <c r="M10" s="262">
        <v>16.405859190044961</v>
      </c>
      <c r="N10" s="262">
        <v>16.180143635563361</v>
      </c>
      <c r="O10" s="262">
        <v>15.414960817783941</v>
      </c>
      <c r="P10" s="262">
        <v>16.409065213985809</v>
      </c>
      <c r="Q10" s="262">
        <v>15.69943491482868</v>
      </c>
      <c r="R10" s="262">
        <v>14.71852045957934</v>
      </c>
      <c r="S10" s="262">
        <v>15.08256511488217</v>
      </c>
      <c r="T10" s="262">
        <v>15.542975448285681</v>
      </c>
      <c r="U10" s="262">
        <v>14.441097965409501</v>
      </c>
      <c r="V10" s="262">
        <v>15.75268909736406</v>
      </c>
      <c r="W10" s="262">
        <v>14.784143757200169</v>
      </c>
      <c r="DA10" s="68" t="s">
        <v>1698</v>
      </c>
    </row>
    <row r="11" spans="1:105" ht="12" customHeight="1" x14ac:dyDescent="0.25">
      <c r="A11" s="37" t="s">
        <v>160</v>
      </c>
      <c r="B11" s="228">
        <v>1.696950831293742</v>
      </c>
      <c r="C11" s="228">
        <v>1.2722930265457979</v>
      </c>
      <c r="D11" s="228">
        <v>1.1930506812375781</v>
      </c>
      <c r="E11" s="228">
        <v>1.4985947750801449</v>
      </c>
      <c r="F11" s="228">
        <v>1.458835948852917</v>
      </c>
      <c r="G11" s="228">
        <v>1.67947638300544</v>
      </c>
      <c r="H11" s="228">
        <v>1.547301688979859</v>
      </c>
      <c r="I11" s="228">
        <v>2.1036473987532411</v>
      </c>
      <c r="J11" s="228">
        <v>2.604052944281988</v>
      </c>
      <c r="K11" s="228">
        <v>2.6710787677043322</v>
      </c>
      <c r="L11" s="228">
        <v>2.2308009006864271</v>
      </c>
      <c r="M11" s="228">
        <v>1.476060404797658</v>
      </c>
      <c r="N11" s="228">
        <v>1.1565272694474991</v>
      </c>
      <c r="O11" s="228">
        <v>0.9097716581228078</v>
      </c>
      <c r="P11" s="228">
        <v>0.69019198380343039</v>
      </c>
      <c r="Q11" s="228">
        <v>0.63869652352930506</v>
      </c>
      <c r="R11" s="228">
        <v>0.62668309811945111</v>
      </c>
      <c r="S11" s="228">
        <v>0.61754270782919685</v>
      </c>
      <c r="T11" s="228">
        <v>0.61673654879934869</v>
      </c>
      <c r="U11" s="228">
        <v>0.55452516110337424</v>
      </c>
      <c r="V11" s="228">
        <v>0.59848047146037764</v>
      </c>
      <c r="W11" s="228">
        <v>0.6486087291012359</v>
      </c>
      <c r="DA11" s="69" t="s">
        <v>1699</v>
      </c>
    </row>
    <row r="12" spans="1:105" ht="12" customHeight="1" x14ac:dyDescent="0.25">
      <c r="A12" s="37" t="s">
        <v>162</v>
      </c>
      <c r="B12" s="228">
        <v>15.767954004977581</v>
      </c>
      <c r="C12" s="228">
        <v>13.334164388627849</v>
      </c>
      <c r="D12" s="228">
        <v>12.86109588496223</v>
      </c>
      <c r="E12" s="228">
        <v>16.10830968330286</v>
      </c>
      <c r="F12" s="228">
        <v>16.419000962159569</v>
      </c>
      <c r="G12" s="228">
        <v>15.8204554097514</v>
      </c>
      <c r="H12" s="228">
        <v>17.245930282189921</v>
      </c>
      <c r="I12" s="228">
        <v>15.91292767287667</v>
      </c>
      <c r="J12" s="228">
        <v>15.796540700706601</v>
      </c>
      <c r="K12" s="228">
        <v>14.37187882240039</v>
      </c>
      <c r="L12" s="228">
        <v>13.96502643415031</v>
      </c>
      <c r="M12" s="228">
        <v>14.929798785247311</v>
      </c>
      <c r="N12" s="228">
        <v>15.02361636611586</v>
      </c>
      <c r="O12" s="228">
        <v>14.505189159661141</v>
      </c>
      <c r="P12" s="228">
        <v>15.718873230182369</v>
      </c>
      <c r="Q12" s="228">
        <v>15.06073839129937</v>
      </c>
      <c r="R12" s="228">
        <v>14.09183736145989</v>
      </c>
      <c r="S12" s="228">
        <v>14.46502240705297</v>
      </c>
      <c r="T12" s="228">
        <v>14.92623889948633</v>
      </c>
      <c r="U12" s="228">
        <v>13.88657280430612</v>
      </c>
      <c r="V12" s="228">
        <v>15.15420862590369</v>
      </c>
      <c r="W12" s="228">
        <v>14.135535028098939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2582.4698819495688</v>
      </c>
      <c r="C17" s="263">
        <v>2384.7094129098118</v>
      </c>
      <c r="D17" s="263">
        <v>2307.5671144745879</v>
      </c>
      <c r="E17" s="263">
        <v>2265.4447026620228</v>
      </c>
      <c r="F17" s="263">
        <v>2237.414728189412</v>
      </c>
      <c r="G17" s="263">
        <v>2083.94182127671</v>
      </c>
      <c r="H17" s="263">
        <v>2246.5572306208751</v>
      </c>
      <c r="I17" s="263">
        <v>2258.2018955895592</v>
      </c>
      <c r="J17" s="263">
        <v>2829.6781353228889</v>
      </c>
      <c r="K17" s="263">
        <v>2656.8403754883689</v>
      </c>
      <c r="L17" s="263">
        <v>2510.1893019603208</v>
      </c>
      <c r="M17" s="263">
        <v>2545.1146274000221</v>
      </c>
      <c r="N17" s="263">
        <v>2444.5254868099541</v>
      </c>
      <c r="O17" s="263">
        <v>2296.7058661216302</v>
      </c>
      <c r="P17" s="263">
        <v>2452.582337889211</v>
      </c>
      <c r="Q17" s="263">
        <v>2356.807815481669</v>
      </c>
      <c r="R17" s="263">
        <v>2212.529270251393</v>
      </c>
      <c r="S17" s="263">
        <v>2263.145942303322</v>
      </c>
      <c r="T17" s="263">
        <v>2391.3854368075972</v>
      </c>
      <c r="U17" s="263">
        <v>2221.5337288829128</v>
      </c>
      <c r="V17" s="263">
        <v>2363.778911179822</v>
      </c>
      <c r="W17" s="263">
        <v>2254.9040534797768</v>
      </c>
      <c r="DA17" s="70" t="s">
        <v>1705</v>
      </c>
    </row>
    <row r="18" spans="1:105" ht="12" customHeight="1" x14ac:dyDescent="0.25">
      <c r="A18" s="18" t="s">
        <v>30</v>
      </c>
      <c r="B18" s="232">
        <v>1122.6326522161121</v>
      </c>
      <c r="C18" s="232">
        <v>965.44435982041261</v>
      </c>
      <c r="D18" s="232">
        <v>853.41825609544867</v>
      </c>
      <c r="E18" s="232">
        <v>926.38063038041821</v>
      </c>
      <c r="F18" s="232">
        <v>887.92296225089706</v>
      </c>
      <c r="G18" s="232">
        <v>708.91763267081728</v>
      </c>
      <c r="H18" s="232">
        <v>778.92864008958975</v>
      </c>
      <c r="I18" s="232">
        <v>802.40805963565549</v>
      </c>
      <c r="J18" s="232">
        <v>838.44898440609688</v>
      </c>
      <c r="K18" s="232">
        <v>704.1174704604374</v>
      </c>
      <c r="L18" s="232">
        <v>697.76916638458101</v>
      </c>
      <c r="M18" s="232">
        <v>802.85599105371307</v>
      </c>
      <c r="N18" s="232">
        <v>782.90193528525288</v>
      </c>
      <c r="O18" s="232">
        <v>683.36705549910459</v>
      </c>
      <c r="P18" s="232">
        <v>754.38591882669459</v>
      </c>
      <c r="Q18" s="232">
        <v>715.81209496288159</v>
      </c>
      <c r="R18" s="232">
        <v>653.74099815563102</v>
      </c>
      <c r="S18" s="232">
        <v>696.93157562133126</v>
      </c>
      <c r="T18" s="232">
        <v>653.22227001090278</v>
      </c>
      <c r="U18" s="232">
        <v>596.83056653000017</v>
      </c>
      <c r="V18" s="232">
        <v>735.7351798886823</v>
      </c>
      <c r="W18" s="232">
        <v>620.83283031555766</v>
      </c>
      <c r="DA18" s="71" t="s">
        <v>1706</v>
      </c>
    </row>
    <row r="19" spans="1:105" ht="12" customHeight="1" x14ac:dyDescent="0.25">
      <c r="A19" s="18" t="s">
        <v>33</v>
      </c>
      <c r="B19" s="232">
        <v>45.976501650446302</v>
      </c>
      <c r="C19" s="232">
        <v>53.229166483165223</v>
      </c>
      <c r="D19" s="232">
        <v>46.889098377114067</v>
      </c>
      <c r="E19" s="232">
        <v>75.789221819428548</v>
      </c>
      <c r="F19" s="232">
        <v>30.13574528067883</v>
      </c>
      <c r="G19" s="232">
        <v>20.678757534005719</v>
      </c>
      <c r="H19" s="232">
        <v>20.996996622501371</v>
      </c>
      <c r="I19" s="232">
        <v>15.4166953492372</v>
      </c>
      <c r="J19" s="232">
        <v>12.717734569510529</v>
      </c>
      <c r="K19" s="232">
        <v>13.66692551049406</v>
      </c>
      <c r="L19" s="232">
        <v>9.8188258066324128</v>
      </c>
      <c r="M19" s="232">
        <v>8.5374968622856304</v>
      </c>
      <c r="N19" s="232">
        <v>7.5005767729579302</v>
      </c>
      <c r="O19" s="232">
        <v>4.9332074215776656</v>
      </c>
      <c r="P19" s="232">
        <v>3.717201036140263</v>
      </c>
      <c r="Q19" s="232">
        <v>3.5824366054948582</v>
      </c>
      <c r="R19" s="232">
        <v>3.8248121924714038</v>
      </c>
      <c r="S19" s="232">
        <v>3.860873701867733</v>
      </c>
      <c r="T19" s="232">
        <v>3.5679493521193688</v>
      </c>
      <c r="U19" s="232">
        <v>3.643650208529134</v>
      </c>
      <c r="V19" s="232">
        <v>3.8546144148464521</v>
      </c>
      <c r="W19" s="232">
        <v>3.031554076819162</v>
      </c>
      <c r="DA19" s="71" t="s">
        <v>1707</v>
      </c>
    </row>
    <row r="20" spans="1:105" ht="12" customHeight="1" x14ac:dyDescent="0.25">
      <c r="A20" s="18" t="s">
        <v>160</v>
      </c>
      <c r="B20" s="297">
        <v>100.34063688422749</v>
      </c>
      <c r="C20" s="297">
        <v>85.218136244368509</v>
      </c>
      <c r="D20" s="297">
        <v>75.2918697223122</v>
      </c>
      <c r="E20" s="297">
        <v>74.073800860141674</v>
      </c>
      <c r="F20" s="297">
        <v>72.14634768763456</v>
      </c>
      <c r="G20" s="297">
        <v>85.918761572266192</v>
      </c>
      <c r="H20" s="297">
        <v>79.883336176941981</v>
      </c>
      <c r="I20" s="297">
        <v>104.8769428306568</v>
      </c>
      <c r="J20" s="297">
        <v>125.02885180184229</v>
      </c>
      <c r="K20" s="297">
        <v>128.61021926419349</v>
      </c>
      <c r="L20" s="297">
        <v>113.7956760937782</v>
      </c>
      <c r="M20" s="297">
        <v>73.550865609118077</v>
      </c>
      <c r="N20" s="297">
        <v>56.844044846130437</v>
      </c>
      <c r="O20" s="297">
        <v>43.865226714500338</v>
      </c>
      <c r="P20" s="297">
        <v>32.669182013681457</v>
      </c>
      <c r="Q20" s="297">
        <v>30.63193089232475</v>
      </c>
      <c r="R20" s="297">
        <v>30.412146328412081</v>
      </c>
      <c r="S20" s="297">
        <v>29.807003579826691</v>
      </c>
      <c r="T20" s="297">
        <v>29.28864943219768</v>
      </c>
      <c r="U20" s="297">
        <v>26.004212352313822</v>
      </c>
      <c r="V20" s="297">
        <v>24.662198309747239</v>
      </c>
      <c r="W20" s="297">
        <v>30.905162859420049</v>
      </c>
      <c r="DA20" s="122" t="s">
        <v>1708</v>
      </c>
    </row>
    <row r="21" spans="1:105" ht="12" customHeight="1" x14ac:dyDescent="0.25">
      <c r="A21" s="18" t="s">
        <v>70</v>
      </c>
      <c r="B21" s="297">
        <v>216.98149656460561</v>
      </c>
      <c r="C21" s="297">
        <v>235.05319050847939</v>
      </c>
      <c r="D21" s="297">
        <v>352.20950960302821</v>
      </c>
      <c r="E21" s="297">
        <v>143.13158860286089</v>
      </c>
      <c r="F21" s="297">
        <v>134.8671708038512</v>
      </c>
      <c r="G21" s="297">
        <v>116.689536867344</v>
      </c>
      <c r="H21" s="297">
        <v>150.53529362794109</v>
      </c>
      <c r="I21" s="297">
        <v>127.20971774918701</v>
      </c>
      <c r="J21" s="297">
        <v>112.8142719969352</v>
      </c>
      <c r="K21" s="297">
        <v>95.922265913862191</v>
      </c>
      <c r="L21" s="297">
        <v>75.072266436168803</v>
      </c>
      <c r="M21" s="297">
        <v>69.044970034732415</v>
      </c>
      <c r="N21" s="297">
        <v>38.306382597431551</v>
      </c>
      <c r="O21" s="297">
        <v>26.899477853703591</v>
      </c>
      <c r="P21" s="297">
        <v>26.803480962156609</v>
      </c>
      <c r="Q21" s="297">
        <v>33.538628585904199</v>
      </c>
      <c r="R21" s="297">
        <v>34.054643332908377</v>
      </c>
      <c r="S21" s="297">
        <v>27.3527359540204</v>
      </c>
      <c r="T21" s="297">
        <v>24.966942105157759</v>
      </c>
      <c r="U21" s="297">
        <v>20.23244229171706</v>
      </c>
      <c r="V21" s="297">
        <v>99.468389717851025</v>
      </c>
      <c r="W21" s="297">
        <v>13.234688708903541</v>
      </c>
      <c r="DA21" s="122" t="s">
        <v>1709</v>
      </c>
    </row>
    <row r="22" spans="1:105" ht="12" customHeight="1" x14ac:dyDescent="0.25">
      <c r="A22" s="18" t="s">
        <v>34</v>
      </c>
      <c r="B22" s="297">
        <v>164.18008545190281</v>
      </c>
      <c r="C22" s="297">
        <v>152.6427601843927</v>
      </c>
      <c r="D22" s="297">
        <v>168.11142293615941</v>
      </c>
      <c r="E22" s="297">
        <v>162.72499116473239</v>
      </c>
      <c r="F22" s="297">
        <v>194.30873222338261</v>
      </c>
      <c r="G22" s="297">
        <v>202.61431472160089</v>
      </c>
      <c r="H22" s="297">
        <v>173.37178331355909</v>
      </c>
      <c r="I22" s="297">
        <v>179.33524179984121</v>
      </c>
      <c r="J22" s="297">
        <v>161.7038936814846</v>
      </c>
      <c r="K22" s="297">
        <v>139.19816539207349</v>
      </c>
      <c r="L22" s="297">
        <v>110.23973379349469</v>
      </c>
      <c r="M22" s="297">
        <v>105.2089426752013</v>
      </c>
      <c r="N22" s="297">
        <v>123.2785520711769</v>
      </c>
      <c r="O22" s="297">
        <v>137.13242543124991</v>
      </c>
      <c r="P22" s="297">
        <v>148.7171872909511</v>
      </c>
      <c r="Q22" s="297">
        <v>149.73314318241239</v>
      </c>
      <c r="R22" s="297">
        <v>146.4354697108694</v>
      </c>
      <c r="S22" s="297">
        <v>104.1945895793981</v>
      </c>
      <c r="T22" s="297">
        <v>153.7649903987006</v>
      </c>
      <c r="U22" s="297">
        <v>142.5749693520205</v>
      </c>
      <c r="V22" s="297">
        <v>124.5189328417498</v>
      </c>
      <c r="W22" s="297">
        <v>138.9807762795545</v>
      </c>
      <c r="DA22" s="122" t="s">
        <v>1710</v>
      </c>
    </row>
    <row r="23" spans="1:105" ht="12" customHeight="1" x14ac:dyDescent="0.25">
      <c r="A23" s="18" t="s">
        <v>162</v>
      </c>
      <c r="B23" s="297">
        <v>932.3585091822747</v>
      </c>
      <c r="C23" s="297">
        <v>893.12179966899362</v>
      </c>
      <c r="D23" s="297">
        <v>811.64695774052552</v>
      </c>
      <c r="E23" s="297">
        <v>796.215056609052</v>
      </c>
      <c r="F23" s="297">
        <v>811.99736888235998</v>
      </c>
      <c r="G23" s="297">
        <v>809.34388245618914</v>
      </c>
      <c r="H23" s="297">
        <v>890.3644688222231</v>
      </c>
      <c r="I23" s="297">
        <v>793.33599671017248</v>
      </c>
      <c r="J23" s="297">
        <v>758.44208566772704</v>
      </c>
      <c r="K23" s="297">
        <v>691.99400217460538</v>
      </c>
      <c r="L23" s="297">
        <v>712.37178730411506</v>
      </c>
      <c r="M23" s="297">
        <v>743.93948950580341</v>
      </c>
      <c r="N23" s="297">
        <v>738.42022149164507</v>
      </c>
      <c r="O23" s="297">
        <v>699.37704185917744</v>
      </c>
      <c r="P23" s="297">
        <v>744.0288248161786</v>
      </c>
      <c r="Q23" s="297">
        <v>722.31408907691832</v>
      </c>
      <c r="R23" s="297">
        <v>683.85922830683216</v>
      </c>
      <c r="S23" s="297">
        <v>698.18486916463337</v>
      </c>
      <c r="T23" s="297">
        <v>708.84298866243694</v>
      </c>
      <c r="U23" s="297">
        <v>651.20469435601478</v>
      </c>
      <c r="V23" s="297">
        <v>624.47500993198605</v>
      </c>
      <c r="W23" s="297">
        <v>673.53551154605043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87.129413225389087</v>
      </c>
      <c r="F24" s="297">
        <v>106.0364010606077</v>
      </c>
      <c r="G24" s="297">
        <v>139.7789354544862</v>
      </c>
      <c r="H24" s="297">
        <v>152.47671196811871</v>
      </c>
      <c r="I24" s="297">
        <v>235.61924151480889</v>
      </c>
      <c r="J24" s="297">
        <v>820.52231319929206</v>
      </c>
      <c r="K24" s="297">
        <v>883.33132677270316</v>
      </c>
      <c r="L24" s="297">
        <v>791.12184614155046</v>
      </c>
      <c r="M24" s="297">
        <v>741.97687165916795</v>
      </c>
      <c r="N24" s="297">
        <v>697.27377374535877</v>
      </c>
      <c r="O24" s="297">
        <v>701.13143134231666</v>
      </c>
      <c r="P24" s="297">
        <v>742.26054294340872</v>
      </c>
      <c r="Q24" s="297">
        <v>701.19549217573353</v>
      </c>
      <c r="R24" s="297">
        <v>660.20197222426816</v>
      </c>
      <c r="S24" s="297">
        <v>702.8142947022443</v>
      </c>
      <c r="T24" s="297">
        <v>817.73164684608173</v>
      </c>
      <c r="U24" s="297">
        <v>781.04319379231777</v>
      </c>
      <c r="V24" s="297">
        <v>751.06458607495915</v>
      </c>
      <c r="W24" s="297">
        <v>774.38352969347136</v>
      </c>
      <c r="DA24" s="122" t="s">
        <v>1712</v>
      </c>
    </row>
    <row r="25" spans="1:105" ht="12" customHeight="1" x14ac:dyDescent="0.25">
      <c r="A25" s="57" t="s">
        <v>1463</v>
      </c>
      <c r="B25" s="263">
        <v>4903.5752584491793</v>
      </c>
      <c r="C25" s="263">
        <v>4528.0691006191482</v>
      </c>
      <c r="D25" s="263">
        <v>4381.5918585684894</v>
      </c>
      <c r="E25" s="263">
        <v>4301.6101256414149</v>
      </c>
      <c r="F25" s="263">
        <v>4248.3870114902838</v>
      </c>
      <c r="G25" s="263">
        <v>3956.9737584492568</v>
      </c>
      <c r="H25" s="263">
        <v>4265.7467294241042</v>
      </c>
      <c r="I25" s="263">
        <v>4287.8575356071633</v>
      </c>
      <c r="J25" s="263">
        <v>5372.9725139210332</v>
      </c>
      <c r="K25" s="263">
        <v>5044.789417276158</v>
      </c>
      <c r="L25" s="263">
        <v>4766.3294124553968</v>
      </c>
      <c r="M25" s="263">
        <v>4832.6453694841457</v>
      </c>
      <c r="N25" s="263">
        <v>4641.6474320004509</v>
      </c>
      <c r="O25" s="263">
        <v>4360.9685982270239</v>
      </c>
      <c r="P25" s="263">
        <v>4656.9457229464133</v>
      </c>
      <c r="Q25" s="263">
        <v>4475.089747877746</v>
      </c>
      <c r="R25" s="263">
        <v>4201.1346827436937</v>
      </c>
      <c r="S25" s="263">
        <v>4297.2452559874382</v>
      </c>
      <c r="T25" s="263">
        <v>4540.7454868332952</v>
      </c>
      <c r="U25" s="263">
        <v>4218.2322841019404</v>
      </c>
      <c r="V25" s="263">
        <v>4488.3264143065298</v>
      </c>
      <c r="W25" s="263">
        <v>4281.5956167019986</v>
      </c>
      <c r="DA25" s="70" t="s">
        <v>1713</v>
      </c>
    </row>
    <row r="26" spans="1:105" ht="12" customHeight="1" x14ac:dyDescent="0.25">
      <c r="A26" s="18" t="s">
        <v>30</v>
      </c>
      <c r="B26" s="232">
        <v>2131.6468146293801</v>
      </c>
      <c r="C26" s="232">
        <v>1833.17881432591</v>
      </c>
      <c r="D26" s="232">
        <v>1620.4644534089521</v>
      </c>
      <c r="E26" s="232">
        <v>1759.004885513194</v>
      </c>
      <c r="F26" s="232">
        <v>1685.981741562641</v>
      </c>
      <c r="G26" s="232">
        <v>1346.0877077949469</v>
      </c>
      <c r="H26" s="232">
        <v>1479.02410569734</v>
      </c>
      <c r="I26" s="232">
        <v>1523.6066588467779</v>
      </c>
      <c r="J26" s="232">
        <v>1592.0409078698669</v>
      </c>
      <c r="K26" s="232">
        <v>1336.973194275977</v>
      </c>
      <c r="L26" s="232">
        <v>1324.9190801052509</v>
      </c>
      <c r="M26" s="232">
        <v>1524.4571878052841</v>
      </c>
      <c r="N26" s="232">
        <v>1486.568570069277</v>
      </c>
      <c r="O26" s="232">
        <v>1297.572455425877</v>
      </c>
      <c r="P26" s="232">
        <v>1432.4225628871311</v>
      </c>
      <c r="Q26" s="232">
        <v>1359.17886326281</v>
      </c>
      <c r="R26" s="232">
        <v>1241.318710586389</v>
      </c>
      <c r="S26" s="232">
        <v>1323.328668781548</v>
      </c>
      <c r="T26" s="232">
        <v>1240.33375331191</v>
      </c>
      <c r="U26" s="232">
        <v>1133.2575918807429</v>
      </c>
      <c r="V26" s="232">
        <v>1397.0086737852821</v>
      </c>
      <c r="W26" s="232">
        <v>1178.832917915825</v>
      </c>
      <c r="DA26" s="71" t="s">
        <v>1714</v>
      </c>
    </row>
    <row r="27" spans="1:105" ht="12" customHeight="1" x14ac:dyDescent="0.25">
      <c r="A27" s="18" t="s">
        <v>33</v>
      </c>
      <c r="B27" s="297">
        <v>87.299851022068566</v>
      </c>
      <c r="C27" s="297">
        <v>101.0711589006708</v>
      </c>
      <c r="D27" s="297">
        <v>89.032683130240727</v>
      </c>
      <c r="E27" s="297">
        <v>143.9080298935792</v>
      </c>
      <c r="F27" s="297">
        <v>57.221536632870993</v>
      </c>
      <c r="G27" s="297">
        <v>39.264676241904837</v>
      </c>
      <c r="H27" s="297">
        <v>39.868946336795773</v>
      </c>
      <c r="I27" s="297">
        <v>29.273110370022259</v>
      </c>
      <c r="J27" s="297">
        <v>24.148343031786599</v>
      </c>
      <c r="K27" s="297">
        <v>25.950659971195481</v>
      </c>
      <c r="L27" s="297">
        <v>18.643915899641549</v>
      </c>
      <c r="M27" s="297">
        <v>16.210937705645961</v>
      </c>
      <c r="N27" s="297">
        <v>14.24204128963907</v>
      </c>
      <c r="O27" s="297">
        <v>9.3671388101472157</v>
      </c>
      <c r="P27" s="297">
        <v>7.0581946217078846</v>
      </c>
      <c r="Q27" s="297">
        <v>6.8023048889947484</v>
      </c>
      <c r="R27" s="297">
        <v>7.2625259122320296</v>
      </c>
      <c r="S27" s="297">
        <v>7.3309992471948684</v>
      </c>
      <c r="T27" s="297">
        <v>6.7747965963670351</v>
      </c>
      <c r="U27" s="297">
        <v>6.9185368386555943</v>
      </c>
      <c r="V27" s="297">
        <v>7.3191141579678378</v>
      </c>
      <c r="W27" s="297">
        <v>5.7562931012844567</v>
      </c>
      <c r="DA27" s="122" t="s">
        <v>1715</v>
      </c>
    </row>
    <row r="28" spans="1:105" ht="12" customHeight="1" x14ac:dyDescent="0.25">
      <c r="A28" s="18" t="s">
        <v>160</v>
      </c>
      <c r="B28" s="297">
        <v>190.52608043238331</v>
      </c>
      <c r="C28" s="297">
        <v>161.8115848629273</v>
      </c>
      <c r="D28" s="297">
        <v>142.96366130473189</v>
      </c>
      <c r="E28" s="297">
        <v>140.6508009002892</v>
      </c>
      <c r="F28" s="297">
        <v>136.99096666385259</v>
      </c>
      <c r="G28" s="297">
        <v>163.14192720199401</v>
      </c>
      <c r="H28" s="297">
        <v>151.68190482202891</v>
      </c>
      <c r="I28" s="297">
        <v>199.13958557300259</v>
      </c>
      <c r="J28" s="297">
        <v>237.40388554889481</v>
      </c>
      <c r="K28" s="297">
        <v>244.2041603565693</v>
      </c>
      <c r="L28" s="297">
        <v>216.07441221761539</v>
      </c>
      <c r="M28" s="297">
        <v>139.6578552026015</v>
      </c>
      <c r="N28" s="297">
        <v>107.9350639656769</v>
      </c>
      <c r="O28" s="297">
        <v>83.290977341856291</v>
      </c>
      <c r="P28" s="297">
        <v>62.032008100371577</v>
      </c>
      <c r="Q28" s="297">
        <v>58.163690307487549</v>
      </c>
      <c r="R28" s="297">
        <v>57.746364956541917</v>
      </c>
      <c r="S28" s="297">
        <v>56.597324253092118</v>
      </c>
      <c r="T28" s="297">
        <v>55.613077121617629</v>
      </c>
      <c r="U28" s="297">
        <v>49.37661159091676</v>
      </c>
      <c r="V28" s="297">
        <v>46.828404968405103</v>
      </c>
      <c r="W28" s="297">
        <v>58.68250120361099</v>
      </c>
      <c r="DA28" s="122" t="s">
        <v>1716</v>
      </c>
    </row>
    <row r="29" spans="1:105" ht="12" customHeight="1" x14ac:dyDescent="0.25">
      <c r="A29" s="18" t="s">
        <v>70</v>
      </c>
      <c r="B29" s="297">
        <v>412.00290680340783</v>
      </c>
      <c r="C29" s="297">
        <v>446.31730943045687</v>
      </c>
      <c r="D29" s="297">
        <v>668.7728864338618</v>
      </c>
      <c r="E29" s="297">
        <v>271.77723213006732</v>
      </c>
      <c r="F29" s="297">
        <v>256.08481498787091</v>
      </c>
      <c r="G29" s="297">
        <v>221.56925426392081</v>
      </c>
      <c r="H29" s="297">
        <v>285.83533404079759</v>
      </c>
      <c r="I29" s="297">
        <v>241.54489814158401</v>
      </c>
      <c r="J29" s="297">
        <v>214.2109291692916</v>
      </c>
      <c r="K29" s="297">
        <v>182.1365093770271</v>
      </c>
      <c r="L29" s="297">
        <v>142.54668016271211</v>
      </c>
      <c r="M29" s="297">
        <v>131.1020930579397</v>
      </c>
      <c r="N29" s="297">
        <v>72.735884069110568</v>
      </c>
      <c r="O29" s="297">
        <v>51.07653529304487</v>
      </c>
      <c r="P29" s="297">
        <v>50.894257085051777</v>
      </c>
      <c r="Q29" s="297">
        <v>63.682907005289813</v>
      </c>
      <c r="R29" s="297">
        <v>64.662712099665001</v>
      </c>
      <c r="S29" s="297">
        <v>51.937178517556461</v>
      </c>
      <c r="T29" s="297">
        <v>47.407050297741087</v>
      </c>
      <c r="U29" s="297">
        <v>38.417216066337048</v>
      </c>
      <c r="V29" s="297">
        <v>188.8698637794065</v>
      </c>
      <c r="W29" s="297">
        <v>25.12993183768074</v>
      </c>
      <c r="DA29" s="122" t="s">
        <v>1717</v>
      </c>
    </row>
    <row r="30" spans="1:105" ht="12" customHeight="1" x14ac:dyDescent="0.25">
      <c r="A30" s="18" t="s">
        <v>34</v>
      </c>
      <c r="B30" s="297">
        <v>311.74396672702193</v>
      </c>
      <c r="C30" s="297">
        <v>289.83697639738682</v>
      </c>
      <c r="D30" s="297">
        <v>319.20876209797962</v>
      </c>
      <c r="E30" s="297">
        <v>308.98104414846591</v>
      </c>
      <c r="F30" s="297">
        <v>368.95202476162387</v>
      </c>
      <c r="G30" s="297">
        <v>384.72260513893559</v>
      </c>
      <c r="H30" s="297">
        <v>329.19709659025642</v>
      </c>
      <c r="I30" s="297">
        <v>340.52046872036863</v>
      </c>
      <c r="J30" s="297">
        <v>307.04219158320831</v>
      </c>
      <c r="K30" s="297">
        <v>264.30847639655752</v>
      </c>
      <c r="L30" s="297">
        <v>209.32241452501131</v>
      </c>
      <c r="M30" s="297">
        <v>199.76998449261669</v>
      </c>
      <c r="N30" s="297">
        <v>234.0804289950928</v>
      </c>
      <c r="O30" s="297">
        <v>260.3860641999679</v>
      </c>
      <c r="P30" s="297">
        <v>282.38312679005361</v>
      </c>
      <c r="Q30" s="297">
        <v>284.3122165377664</v>
      </c>
      <c r="R30" s="297">
        <v>278.0506178416781</v>
      </c>
      <c r="S30" s="297">
        <v>197.84393812178459</v>
      </c>
      <c r="T30" s="297">
        <v>291.96785906580749</v>
      </c>
      <c r="U30" s="297">
        <v>270.72032749552523</v>
      </c>
      <c r="V30" s="297">
        <v>236.4356550909132</v>
      </c>
      <c r="W30" s="297">
        <v>263.89569951150861</v>
      </c>
      <c r="DA30" s="122" t="s">
        <v>1718</v>
      </c>
    </row>
    <row r="31" spans="1:105" ht="12" customHeight="1" x14ac:dyDescent="0.25">
      <c r="A31" s="18" t="s">
        <v>162</v>
      </c>
      <c r="B31" s="297">
        <v>1770.355638834918</v>
      </c>
      <c r="C31" s="297">
        <v>1695.8532567017969</v>
      </c>
      <c r="D31" s="297">
        <v>1541.149412192723</v>
      </c>
      <c r="E31" s="297">
        <v>1511.8474291926341</v>
      </c>
      <c r="F31" s="297">
        <v>1541.814770351358</v>
      </c>
      <c r="G31" s="297">
        <v>1536.776349388949</v>
      </c>
      <c r="H31" s="297">
        <v>1690.6176566996101</v>
      </c>
      <c r="I31" s="297">
        <v>1506.3806909408479</v>
      </c>
      <c r="J31" s="297">
        <v>1440.124383343916</v>
      </c>
      <c r="K31" s="297">
        <v>1313.953239794216</v>
      </c>
      <c r="L31" s="297">
        <v>1352.6464317967591</v>
      </c>
      <c r="M31" s="297">
        <v>1412.5869579435471</v>
      </c>
      <c r="N31" s="297">
        <v>1402.1070114906779</v>
      </c>
      <c r="O31" s="297">
        <v>1327.972102504857</v>
      </c>
      <c r="P31" s="297">
        <v>1412.756587189069</v>
      </c>
      <c r="Q31" s="297">
        <v>1371.5248029738691</v>
      </c>
      <c r="R31" s="297">
        <v>1298.5069896172431</v>
      </c>
      <c r="S31" s="297">
        <v>1325.708413557456</v>
      </c>
      <c r="T31" s="297">
        <v>1345.945974288104</v>
      </c>
      <c r="U31" s="297">
        <v>1236.5027951534</v>
      </c>
      <c r="V31" s="297">
        <v>1185.7486624047649</v>
      </c>
      <c r="W31" s="297">
        <v>1278.9043904011819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165.44070386318489</v>
      </c>
      <c r="F32" s="297">
        <v>201.34115653006631</v>
      </c>
      <c r="G32" s="297">
        <v>265.41123841860491</v>
      </c>
      <c r="H32" s="297">
        <v>289.52168523727607</v>
      </c>
      <c r="I32" s="297">
        <v>447.39212301456041</v>
      </c>
      <c r="J32" s="297">
        <v>1558.0018733740681</v>
      </c>
      <c r="K32" s="297">
        <v>1677.263177104616</v>
      </c>
      <c r="L32" s="297">
        <v>1502.1764777484059</v>
      </c>
      <c r="M32" s="297">
        <v>1408.860353276511</v>
      </c>
      <c r="N32" s="297">
        <v>1323.9784321209761</v>
      </c>
      <c r="O32" s="297">
        <v>1331.3033246512739</v>
      </c>
      <c r="P32" s="297">
        <v>1409.3989862730291</v>
      </c>
      <c r="Q32" s="297">
        <v>1331.4249629015289</v>
      </c>
      <c r="R32" s="297">
        <v>1253.586761729945</v>
      </c>
      <c r="S32" s="297">
        <v>1334.498733508806</v>
      </c>
      <c r="T32" s="297">
        <v>1552.7029761517481</v>
      </c>
      <c r="U32" s="297">
        <v>1483.0392050763619</v>
      </c>
      <c r="V32" s="297">
        <v>1426.116040119791</v>
      </c>
      <c r="W32" s="297">
        <v>1470.3938827309071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289.48496638966623</v>
      </c>
      <c r="C33" s="263">
        <f t="shared" si="1"/>
        <v>265.09291968487793</v>
      </c>
      <c r="D33" s="263">
        <f t="shared" si="1"/>
        <v>256.40677632689602</v>
      </c>
      <c r="E33" s="263">
        <f t="shared" si="1"/>
        <v>249.93443742658471</v>
      </c>
      <c r="F33" s="263">
        <f t="shared" si="1"/>
        <v>236.4735237747206</v>
      </c>
      <c r="G33" s="263">
        <f t="shared" si="1"/>
        <v>234.5249294379781</v>
      </c>
      <c r="H33" s="263">
        <f t="shared" si="1"/>
        <v>253.9646028796038</v>
      </c>
      <c r="I33" s="263">
        <f t="shared" si="1"/>
        <v>257.22006596857102</v>
      </c>
      <c r="J33" s="263">
        <f t="shared" si="1"/>
        <v>320.92183657356361</v>
      </c>
      <c r="K33" s="263">
        <f t="shared" si="1"/>
        <v>298.59690027060981</v>
      </c>
      <c r="L33" s="263">
        <f t="shared" si="1"/>
        <v>282.2604120419835</v>
      </c>
      <c r="M33" s="263">
        <f t="shared" si="1"/>
        <v>286.4292457048457</v>
      </c>
      <c r="N33" s="263">
        <f t="shared" si="1"/>
        <v>273.51326479990348</v>
      </c>
      <c r="O33" s="263">
        <f t="shared" si="1"/>
        <v>255.74710910364561</v>
      </c>
      <c r="P33" s="263">
        <f t="shared" si="1"/>
        <v>274.58459651797688</v>
      </c>
      <c r="Q33" s="263">
        <f t="shared" si="1"/>
        <v>261.71555379184792</v>
      </c>
      <c r="R33" s="263">
        <f t="shared" si="1"/>
        <v>244.19892453020179</v>
      </c>
      <c r="S33" s="263">
        <f t="shared" si="1"/>
        <v>252.35858561837321</v>
      </c>
      <c r="T33" s="263">
        <f t="shared" si="1"/>
        <v>207.23777339731041</v>
      </c>
      <c r="U33" s="263">
        <f t="shared" si="1"/>
        <v>245.00209489095829</v>
      </c>
      <c r="V33" s="263">
        <f t="shared" si="1"/>
        <v>260.42314731203737</v>
      </c>
      <c r="W33" s="263">
        <f t="shared" si="1"/>
        <v>246.6571007967589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289.48496638966623</v>
      </c>
      <c r="C35" s="264">
        <v>265.09291968487793</v>
      </c>
      <c r="D35" s="264">
        <v>256.40677632689602</v>
      </c>
      <c r="E35" s="264">
        <v>249.93443742658471</v>
      </c>
      <c r="F35" s="264">
        <v>236.4735237747206</v>
      </c>
      <c r="G35" s="264">
        <v>234.5249294379781</v>
      </c>
      <c r="H35" s="264">
        <v>253.9646028796038</v>
      </c>
      <c r="I35" s="264">
        <v>257.22006596857102</v>
      </c>
      <c r="J35" s="264">
        <v>320.92183657356361</v>
      </c>
      <c r="K35" s="264">
        <v>298.59690027060981</v>
      </c>
      <c r="L35" s="264">
        <v>282.2604120419835</v>
      </c>
      <c r="M35" s="264">
        <v>286.4292457048457</v>
      </c>
      <c r="N35" s="264">
        <v>273.51326479990348</v>
      </c>
      <c r="O35" s="264">
        <v>255.74710910364561</v>
      </c>
      <c r="P35" s="264">
        <v>274.58459651797688</v>
      </c>
      <c r="Q35" s="264">
        <v>261.71555379184792</v>
      </c>
      <c r="R35" s="264">
        <v>244.19892453020179</v>
      </c>
      <c r="S35" s="264">
        <v>252.35858561837321</v>
      </c>
      <c r="T35" s="264">
        <v>207.23777339731041</v>
      </c>
      <c r="U35" s="264">
        <v>245.00209489095829</v>
      </c>
      <c r="V35" s="264">
        <v>260.42314731203737</v>
      </c>
      <c r="W35" s="264">
        <v>246.6571007967589</v>
      </c>
      <c r="DA35" s="72" t="s">
        <v>1722</v>
      </c>
    </row>
    <row r="36" spans="1:105" ht="12" customHeight="1" x14ac:dyDescent="0.25">
      <c r="A36" s="64" t="s">
        <v>30</v>
      </c>
      <c r="B36" s="231">
        <v>110.4703238726503</v>
      </c>
      <c r="C36" s="231">
        <v>93.987712378431567</v>
      </c>
      <c r="D36" s="231">
        <v>83.694776371911871</v>
      </c>
      <c r="E36" s="231">
        <v>101.953937419764</v>
      </c>
      <c r="F36" s="231">
        <v>93.608014024614945</v>
      </c>
      <c r="G36" s="231">
        <v>79.574492401084086</v>
      </c>
      <c r="H36" s="231">
        <v>88.054869048331085</v>
      </c>
      <c r="I36" s="231">
        <v>91.398140456928346</v>
      </c>
      <c r="J36" s="231">
        <v>95.090881393879798</v>
      </c>
      <c r="K36" s="231">
        <v>79.134334168353064</v>
      </c>
      <c r="L36" s="231">
        <v>77.733272664957212</v>
      </c>
      <c r="M36" s="231">
        <v>89.989206923678111</v>
      </c>
      <c r="N36" s="231">
        <v>87.214622726168571</v>
      </c>
      <c r="O36" s="231">
        <v>76.095573002429475</v>
      </c>
      <c r="P36" s="231">
        <v>84.459041370307872</v>
      </c>
      <c r="Q36" s="231">
        <v>79.488517312908769</v>
      </c>
      <c r="R36" s="231">
        <v>72.154005290409913</v>
      </c>
      <c r="S36" s="231">
        <v>77.713356177809985</v>
      </c>
      <c r="T36" s="231">
        <v>56.608326991951913</v>
      </c>
      <c r="U36" s="231">
        <v>65.821525549529184</v>
      </c>
      <c r="V36" s="231">
        <v>81.057695467451722</v>
      </c>
      <c r="W36" s="231">
        <v>67.911016332941728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4.5242217192151486</v>
      </c>
      <c r="C38" s="231">
        <v>5.1819533033410599</v>
      </c>
      <c r="D38" s="231">
        <v>4.5984165149078162</v>
      </c>
      <c r="E38" s="231">
        <v>8.3410742032651655</v>
      </c>
      <c r="F38" s="231">
        <v>3.1770180373811572</v>
      </c>
      <c r="G38" s="231">
        <v>2.3211464328433218</v>
      </c>
      <c r="H38" s="231">
        <v>2.373629229745557</v>
      </c>
      <c r="I38" s="231">
        <v>1.7560358099481921</v>
      </c>
      <c r="J38" s="231">
        <v>1.4423544092009239</v>
      </c>
      <c r="K38" s="231">
        <v>1.535998034098196</v>
      </c>
      <c r="L38" s="231">
        <v>1.093842348511004</v>
      </c>
      <c r="M38" s="231">
        <v>0.95693696044061016</v>
      </c>
      <c r="N38" s="231">
        <v>0.83555799775082118</v>
      </c>
      <c r="O38" s="231">
        <v>0.54933178657641912</v>
      </c>
      <c r="P38" s="231">
        <v>0.41616794303559351</v>
      </c>
      <c r="Q38" s="231">
        <v>0.39781749448232301</v>
      </c>
      <c r="R38" s="231">
        <v>0.42214809832793548</v>
      </c>
      <c r="S38" s="231">
        <v>0.43051780640487219</v>
      </c>
      <c r="T38" s="231">
        <v>0.30919895552875898</v>
      </c>
      <c r="U38" s="231">
        <v>0.40184036935077538</v>
      </c>
      <c r="V38" s="231">
        <v>0.42467204222903532</v>
      </c>
      <c r="W38" s="231">
        <v>0.33161248627979201</v>
      </c>
      <c r="DA38" s="73" t="s">
        <v>1725</v>
      </c>
    </row>
    <row r="39" spans="1:105" ht="12" customHeight="1" x14ac:dyDescent="0.25">
      <c r="A39" s="64" t="s">
        <v>160</v>
      </c>
      <c r="B39" s="231">
        <v>9.8738110211805505</v>
      </c>
      <c r="C39" s="231">
        <v>8.2961359681583122</v>
      </c>
      <c r="D39" s="231">
        <v>7.3838778981161868</v>
      </c>
      <c r="E39" s="231">
        <v>8.1522814809261153</v>
      </c>
      <c r="F39" s="231">
        <v>7.6059259792636578</v>
      </c>
      <c r="G39" s="231">
        <v>9.6441977526852636</v>
      </c>
      <c r="H39" s="231">
        <v>9.0305020821873896</v>
      </c>
      <c r="I39" s="231">
        <v>11.94598862314777</v>
      </c>
      <c r="J39" s="231">
        <v>14.179877295603671</v>
      </c>
      <c r="K39" s="231">
        <v>14.454241650988401</v>
      </c>
      <c r="L39" s="231">
        <v>12.677129836108911</v>
      </c>
      <c r="M39" s="231">
        <v>8.2440489184463868</v>
      </c>
      <c r="N39" s="231">
        <v>6.3323791934150018</v>
      </c>
      <c r="O39" s="231">
        <v>4.8845631858613263</v>
      </c>
      <c r="P39" s="231">
        <v>3.6575547426959778</v>
      </c>
      <c r="Q39" s="231">
        <v>3.4015725442424118</v>
      </c>
      <c r="R39" s="231">
        <v>3.356617029165688</v>
      </c>
      <c r="S39" s="231">
        <v>3.323715507834756</v>
      </c>
      <c r="T39" s="231">
        <v>2.5381581742196562</v>
      </c>
      <c r="U39" s="231">
        <v>2.8678774575751729</v>
      </c>
      <c r="V39" s="231">
        <v>2.7170930720641269</v>
      </c>
      <c r="W39" s="231">
        <v>3.3806218312448442</v>
      </c>
      <c r="DA39" s="73" t="s">
        <v>1726</v>
      </c>
    </row>
    <row r="40" spans="1:105" ht="12" customHeight="1" x14ac:dyDescent="0.25">
      <c r="A40" s="64" t="s">
        <v>70</v>
      </c>
      <c r="B40" s="231">
        <v>21.351611457716611</v>
      </c>
      <c r="C40" s="231">
        <v>22.882842950424521</v>
      </c>
      <c r="D40" s="231">
        <v>34.541206415192107</v>
      </c>
      <c r="E40" s="231">
        <v>15.75251958929122</v>
      </c>
      <c r="F40" s="231">
        <v>14.21817945113547</v>
      </c>
      <c r="G40" s="231">
        <v>13.098151656566539</v>
      </c>
      <c r="H40" s="231">
        <v>17.01743251607212</v>
      </c>
      <c r="I40" s="231">
        <v>14.48979918721864</v>
      </c>
      <c r="J40" s="231">
        <v>12.79458709774241</v>
      </c>
      <c r="K40" s="231">
        <v>10.78050888305533</v>
      </c>
      <c r="L40" s="231">
        <v>8.3632427994714238</v>
      </c>
      <c r="M40" s="231">
        <v>7.7389994777768338</v>
      </c>
      <c r="N40" s="231">
        <v>4.2672990775300628</v>
      </c>
      <c r="O40" s="231">
        <v>2.9953612253794391</v>
      </c>
      <c r="P40" s="231">
        <v>3.000846451338794</v>
      </c>
      <c r="Q40" s="231">
        <v>3.7243515131441081</v>
      </c>
      <c r="R40" s="231">
        <v>3.758642829710876</v>
      </c>
      <c r="S40" s="231">
        <v>3.0500453502014002</v>
      </c>
      <c r="T40" s="231">
        <v>2.163638454418146</v>
      </c>
      <c r="U40" s="231">
        <v>2.2313371531494579</v>
      </c>
      <c r="V40" s="231">
        <v>10.95866918258179</v>
      </c>
      <c r="W40" s="231">
        <v>1.447702372013596</v>
      </c>
      <c r="DA40" s="73" t="s">
        <v>1727</v>
      </c>
    </row>
    <row r="41" spans="1:105" ht="12" customHeight="1" x14ac:dyDescent="0.25">
      <c r="A41" s="64" t="s">
        <v>34</v>
      </c>
      <c r="B41" s="231">
        <v>16.155798762407301</v>
      </c>
      <c r="C41" s="231">
        <v>14.8600421090339</v>
      </c>
      <c r="D41" s="231">
        <v>16.486696702012111</v>
      </c>
      <c r="E41" s="231">
        <v>17.908895136363022</v>
      </c>
      <c r="F41" s="231">
        <v>20.484721427816829</v>
      </c>
      <c r="G41" s="231">
        <v>22.743024724074701</v>
      </c>
      <c r="H41" s="231">
        <v>19.599009319512511</v>
      </c>
      <c r="I41" s="231">
        <v>20.427147287555421</v>
      </c>
      <c r="J41" s="231">
        <v>18.339297990665919</v>
      </c>
      <c r="K41" s="231">
        <v>15.64419943813474</v>
      </c>
      <c r="L41" s="231">
        <v>12.28098875432249</v>
      </c>
      <c r="M41" s="231">
        <v>11.792487591945569</v>
      </c>
      <c r="N41" s="231">
        <v>13.733127898321779</v>
      </c>
      <c r="O41" s="231">
        <v>15.27022762720461</v>
      </c>
      <c r="P41" s="231">
        <v>16.649980812761939</v>
      </c>
      <c r="Q41" s="231">
        <v>16.62736020797276</v>
      </c>
      <c r="R41" s="231">
        <v>16.162219726207809</v>
      </c>
      <c r="S41" s="231">
        <v>11.61851684588339</v>
      </c>
      <c r="T41" s="231">
        <v>13.325294093630189</v>
      </c>
      <c r="U41" s="231">
        <v>15.723896385684929</v>
      </c>
      <c r="V41" s="231">
        <v>13.718547126896601</v>
      </c>
      <c r="W41" s="231">
        <v>15.20268469547338</v>
      </c>
      <c r="DA41" s="73" t="s">
        <v>1728</v>
      </c>
    </row>
    <row r="42" spans="1:105" ht="12" customHeight="1" x14ac:dyDescent="0.25">
      <c r="A42" s="64" t="s">
        <v>162</v>
      </c>
      <c r="B42" s="231">
        <v>91.746793816718267</v>
      </c>
      <c r="C42" s="231">
        <v>86.946983502820544</v>
      </c>
      <c r="D42" s="231">
        <v>79.598262793007734</v>
      </c>
      <c r="E42" s="231">
        <v>87.628408228761941</v>
      </c>
      <c r="F42" s="231">
        <v>85.60366645052784</v>
      </c>
      <c r="G42" s="231">
        <v>90.847124766438455</v>
      </c>
      <c r="H42" s="231">
        <v>100.6522583357704</v>
      </c>
      <c r="I42" s="231">
        <v>90.364788820512956</v>
      </c>
      <c r="J42" s="231">
        <v>86.017071704657724</v>
      </c>
      <c r="K42" s="231">
        <v>77.771802160756238</v>
      </c>
      <c r="L42" s="231">
        <v>79.360042044066645</v>
      </c>
      <c r="M42" s="231">
        <v>83.385470627140577</v>
      </c>
      <c r="N42" s="231">
        <v>82.259396903014391</v>
      </c>
      <c r="O42" s="231">
        <v>77.878347100225312</v>
      </c>
      <c r="P42" s="231">
        <v>83.299488667003345</v>
      </c>
      <c r="Q42" s="231">
        <v>80.210541815343092</v>
      </c>
      <c r="R42" s="231">
        <v>75.478182516250953</v>
      </c>
      <c r="S42" s="231">
        <v>77.853108272467423</v>
      </c>
      <c r="T42" s="231">
        <v>61.428425714092597</v>
      </c>
      <c r="U42" s="231">
        <v>71.818182297091198</v>
      </c>
      <c r="V42" s="231">
        <v>68.799897797138698</v>
      </c>
      <c r="W42" s="231">
        <v>73.676002446860082</v>
      </c>
      <c r="DA42" s="73" t="s">
        <v>1729</v>
      </c>
    </row>
    <row r="43" spans="1:105" ht="12" customHeight="1" x14ac:dyDescent="0.25">
      <c r="A43" s="64" t="s">
        <v>36</v>
      </c>
      <c r="B43" s="231">
        <v>35.362405739778019</v>
      </c>
      <c r="C43" s="231">
        <v>32.937249472667943</v>
      </c>
      <c r="D43" s="231">
        <v>30.103539631748099</v>
      </c>
      <c r="E43" s="231">
        <v>0.60818872437306437</v>
      </c>
      <c r="F43" s="231">
        <v>0.59726180228399939</v>
      </c>
      <c r="G43" s="231">
        <v>0.60690429769128573</v>
      </c>
      <c r="H43" s="231">
        <v>0</v>
      </c>
      <c r="I43" s="231">
        <v>0</v>
      </c>
      <c r="J43" s="231">
        <v>0</v>
      </c>
      <c r="K43" s="231">
        <v>0</v>
      </c>
      <c r="L43" s="231">
        <v>2.6188932558189131</v>
      </c>
      <c r="M43" s="231">
        <v>1.1566072719120559</v>
      </c>
      <c r="N43" s="231">
        <v>1.195164067460937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9.5891326438401414</v>
      </c>
      <c r="F44" s="231">
        <v>11.17873660169669</v>
      </c>
      <c r="G44" s="231">
        <v>15.68988740659449</v>
      </c>
      <c r="H44" s="231">
        <v>17.23690234798471</v>
      </c>
      <c r="I44" s="231">
        <v>26.838165783259662</v>
      </c>
      <c r="J44" s="231">
        <v>93.057766681813177</v>
      </c>
      <c r="K44" s="231">
        <v>99.275815935223818</v>
      </c>
      <c r="L44" s="231">
        <v>88.133000338726902</v>
      </c>
      <c r="M44" s="231">
        <v>83.165487933505588</v>
      </c>
      <c r="N44" s="231">
        <v>77.67571693624194</v>
      </c>
      <c r="O44" s="231">
        <v>78.073705175968982</v>
      </c>
      <c r="P44" s="231">
        <v>83.101516530833422</v>
      </c>
      <c r="Q44" s="231">
        <v>77.865392903754483</v>
      </c>
      <c r="R44" s="231">
        <v>72.867109040128625</v>
      </c>
      <c r="S44" s="231">
        <v>78.369325657771384</v>
      </c>
      <c r="T44" s="231">
        <v>70.864731013469139</v>
      </c>
      <c r="U44" s="231">
        <v>86.137435678577589</v>
      </c>
      <c r="V44" s="231">
        <v>82.746572623675405</v>
      </c>
      <c r="W44" s="231">
        <v>84.707460631945494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20934.849177439999</v>
      </c>
      <c r="C46" s="281">
        <v>18929.455850220002</v>
      </c>
      <c r="D46" s="281">
        <v>18196.303573739999</v>
      </c>
      <c r="E46" s="281">
        <v>18915.523201979999</v>
      </c>
      <c r="F46" s="281">
        <v>19467.79411056</v>
      </c>
      <c r="G46" s="281">
        <v>18335.903926480001</v>
      </c>
      <c r="H46" s="281">
        <v>18707.387022620002</v>
      </c>
      <c r="I46" s="281">
        <v>19983.004529279999</v>
      </c>
      <c r="J46" s="281">
        <v>19104.835585739998</v>
      </c>
      <c r="K46" s="281">
        <v>16958.99207538</v>
      </c>
      <c r="L46" s="281">
        <v>17296.6030851</v>
      </c>
      <c r="M46" s="281">
        <v>18419.818038720001</v>
      </c>
      <c r="N46" s="281">
        <v>18001.127472780001</v>
      </c>
      <c r="O46" s="281">
        <v>17310.476645989998</v>
      </c>
      <c r="P46" s="281">
        <v>17874.094276799999</v>
      </c>
      <c r="Q46" s="281">
        <v>17501.026054599999</v>
      </c>
      <c r="R46" s="281">
        <v>17497.912305000002</v>
      </c>
      <c r="S46" s="281">
        <v>18183.203753599999</v>
      </c>
      <c r="T46" s="281">
        <v>18059.403375999998</v>
      </c>
      <c r="U46" s="281">
        <v>17836.064649600001</v>
      </c>
      <c r="V46" s="281">
        <v>17538.381568600002</v>
      </c>
      <c r="W46" s="281">
        <v>18165.156802599999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9069.548141534071</v>
      </c>
      <c r="C48" s="225">
        <f t="shared" si="2"/>
        <v>7501.0612475067155</v>
      </c>
      <c r="D48" s="225">
        <f t="shared" si="2"/>
        <v>7890.6605170843795</v>
      </c>
      <c r="E48" s="225">
        <f t="shared" si="2"/>
        <v>8115.2101302711681</v>
      </c>
      <c r="F48" s="225">
        <f t="shared" si="2"/>
        <v>8311.0530088028718</v>
      </c>
      <c r="G48" s="225">
        <f t="shared" si="2"/>
        <v>7462.9037417076197</v>
      </c>
      <c r="H48" s="225">
        <f t="shared" si="2"/>
        <v>7357.7532416388549</v>
      </c>
      <c r="I48" s="225">
        <f t="shared" si="2"/>
        <v>8429.8856801589427</v>
      </c>
      <c r="J48" s="225">
        <f t="shared" si="2"/>
        <v>9233.7171468930173</v>
      </c>
      <c r="K48" s="225">
        <f t="shared" si="2"/>
        <v>8137.6139400616148</v>
      </c>
      <c r="L48" s="225">
        <f t="shared" si="2"/>
        <v>8551.3876567016432</v>
      </c>
      <c r="M48" s="225">
        <f t="shared" si="2"/>
        <v>8635.2061250171464</v>
      </c>
      <c r="N48" s="225">
        <f t="shared" si="2"/>
        <v>8074.4799996443289</v>
      </c>
      <c r="O48" s="225">
        <f t="shared" si="2"/>
        <v>8307.3502787283323</v>
      </c>
      <c r="P48" s="225">
        <f t="shared" si="2"/>
        <v>7986.9257615869683</v>
      </c>
      <c r="Q48" s="225">
        <f t="shared" si="2"/>
        <v>8079.6576018100786</v>
      </c>
      <c r="R48" s="225">
        <f t="shared" si="2"/>
        <v>8474.2119485550447</v>
      </c>
      <c r="S48" s="225">
        <f t="shared" si="2"/>
        <v>8617.5349139298996</v>
      </c>
      <c r="T48" s="225">
        <f t="shared" si="2"/>
        <v>8630.8030473840063</v>
      </c>
      <c r="U48" s="225">
        <f t="shared" si="2"/>
        <v>8988.5216569717068</v>
      </c>
      <c r="V48" s="225">
        <f t="shared" si="2"/>
        <v>10297.807748116293</v>
      </c>
      <c r="W48" s="225">
        <f t="shared" si="2"/>
        <v>9245.2025361438791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38.070189328673251</v>
      </c>
      <c r="C53" s="262">
        <v>28.325724921994802</v>
      </c>
      <c r="D53" s="262">
        <v>30.516871323899728</v>
      </c>
      <c r="E53" s="262">
        <v>39.408621856579387</v>
      </c>
      <c r="F53" s="262">
        <v>41.692960779018293</v>
      </c>
      <c r="G53" s="262">
        <v>39.359188859619039</v>
      </c>
      <c r="H53" s="262">
        <v>38.195892290837421</v>
      </c>
      <c r="I53" s="262">
        <v>42.478564709381637</v>
      </c>
      <c r="J53" s="262">
        <v>41.287149565923428</v>
      </c>
      <c r="K53" s="262">
        <v>36.339412980697581</v>
      </c>
      <c r="L53" s="262">
        <v>38.205917550843097</v>
      </c>
      <c r="M53" s="262">
        <v>37.791461051357942</v>
      </c>
      <c r="N53" s="262">
        <v>36.12404834600806</v>
      </c>
      <c r="O53" s="262">
        <v>37.48889359939114</v>
      </c>
      <c r="P53" s="262">
        <v>35.888786981539582</v>
      </c>
      <c r="Q53" s="262">
        <v>36.356966036530579</v>
      </c>
      <c r="R53" s="262">
        <v>38.374722865109597</v>
      </c>
      <c r="S53" s="262">
        <v>38.804225716070107</v>
      </c>
      <c r="T53" s="262">
        <v>38.51311475132627</v>
      </c>
      <c r="U53" s="262">
        <v>39.949846184912992</v>
      </c>
      <c r="V53" s="262">
        <v>47.594633441965442</v>
      </c>
      <c r="W53" s="262">
        <v>41.784166810264793</v>
      </c>
      <c r="DA53" s="68" t="s">
        <v>1738</v>
      </c>
    </row>
    <row r="54" spans="1:105" ht="12" customHeight="1" x14ac:dyDescent="0.25">
      <c r="A54" s="37" t="s">
        <v>160</v>
      </c>
      <c r="B54" s="228">
        <v>3.6990318604332422</v>
      </c>
      <c r="C54" s="228">
        <v>2.4673075247301548</v>
      </c>
      <c r="D54" s="228">
        <v>2.590564567597414</v>
      </c>
      <c r="E54" s="228">
        <v>3.3542270276397508</v>
      </c>
      <c r="F54" s="228">
        <v>3.402155993552018</v>
      </c>
      <c r="G54" s="228">
        <v>3.777319187686246</v>
      </c>
      <c r="H54" s="228">
        <v>3.1447793942186322</v>
      </c>
      <c r="I54" s="228">
        <v>4.9598728836300259</v>
      </c>
      <c r="J54" s="228">
        <v>5.8429594969853156</v>
      </c>
      <c r="K54" s="228">
        <v>5.6953397865601358</v>
      </c>
      <c r="L54" s="228">
        <v>5.2624539347023944</v>
      </c>
      <c r="M54" s="228">
        <v>3.400155923026023</v>
      </c>
      <c r="N54" s="228">
        <v>2.582081342168721</v>
      </c>
      <c r="O54" s="228">
        <v>2.2125474916394059</v>
      </c>
      <c r="P54" s="228">
        <v>1.5095407788357971</v>
      </c>
      <c r="Q54" s="228">
        <v>1.479102142184237</v>
      </c>
      <c r="R54" s="228">
        <v>1.6339135635695241</v>
      </c>
      <c r="S54" s="228">
        <v>1.588805779480601</v>
      </c>
      <c r="T54" s="228">
        <v>1.528178793968695</v>
      </c>
      <c r="U54" s="228">
        <v>1.5340381281816</v>
      </c>
      <c r="V54" s="228">
        <v>1.808228327574732</v>
      </c>
      <c r="W54" s="228">
        <v>1.833151501801441</v>
      </c>
      <c r="DA54" s="69" t="s">
        <v>1739</v>
      </c>
    </row>
    <row r="55" spans="1:105" ht="12" customHeight="1" x14ac:dyDescent="0.25">
      <c r="A55" s="37" t="s">
        <v>162</v>
      </c>
      <c r="B55" s="228">
        <v>34.371157468240007</v>
      </c>
      <c r="C55" s="228">
        <v>25.858417397264638</v>
      </c>
      <c r="D55" s="228">
        <v>27.926306756302321</v>
      </c>
      <c r="E55" s="228">
        <v>36.054394828939643</v>
      </c>
      <c r="F55" s="228">
        <v>38.290804785466271</v>
      </c>
      <c r="G55" s="228">
        <v>35.581869671932793</v>
      </c>
      <c r="H55" s="228">
        <v>35.05111289661879</v>
      </c>
      <c r="I55" s="228">
        <v>37.51869182575161</v>
      </c>
      <c r="J55" s="228">
        <v>35.444190068938113</v>
      </c>
      <c r="K55" s="228">
        <v>30.644073194137441</v>
      </c>
      <c r="L55" s="228">
        <v>32.943463616140711</v>
      </c>
      <c r="M55" s="228">
        <v>34.391305128331922</v>
      </c>
      <c r="N55" s="228">
        <v>33.541967003839339</v>
      </c>
      <c r="O55" s="228">
        <v>35.276346107751728</v>
      </c>
      <c r="P55" s="228">
        <v>34.379246202703783</v>
      </c>
      <c r="Q55" s="228">
        <v>34.877863894346341</v>
      </c>
      <c r="R55" s="228">
        <v>36.740809301540082</v>
      </c>
      <c r="S55" s="228">
        <v>37.215419936589512</v>
      </c>
      <c r="T55" s="228">
        <v>36.984935957357578</v>
      </c>
      <c r="U55" s="228">
        <v>38.415808056731393</v>
      </c>
      <c r="V55" s="228">
        <v>45.78640511439071</v>
      </c>
      <c r="W55" s="228">
        <v>39.951015308463347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1361.8437767122809</v>
      </c>
      <c r="C60" s="263">
        <f t="shared" si="3"/>
        <v>1116.5329062060355</v>
      </c>
      <c r="D60" s="263">
        <f t="shared" si="3"/>
        <v>1206.3968099227575</v>
      </c>
      <c r="E60" s="263">
        <f t="shared" si="3"/>
        <v>1293.0869005972577</v>
      </c>
      <c r="F60" s="263">
        <f t="shared" si="3"/>
        <v>1340.93621291608</v>
      </c>
      <c r="G60" s="263">
        <f t="shared" si="3"/>
        <v>1234.0174592020371</v>
      </c>
      <c r="H60" s="263">
        <f t="shared" si="3"/>
        <v>1201.7366780215998</v>
      </c>
      <c r="I60" s="263">
        <f t="shared" si="3"/>
        <v>1409.7341955587924</v>
      </c>
      <c r="J60" s="263">
        <f t="shared" si="3"/>
        <v>1380.2552798160289</v>
      </c>
      <c r="K60" s="263">
        <f t="shared" si="3"/>
        <v>1202.8755184414708</v>
      </c>
      <c r="L60" s="263">
        <f t="shared" si="3"/>
        <v>1268.1124865835136</v>
      </c>
      <c r="M60" s="263">
        <f t="shared" si="3"/>
        <v>1315.1587042511082</v>
      </c>
      <c r="N60" s="263">
        <f t="shared" si="3"/>
        <v>1242.1225599839745</v>
      </c>
      <c r="O60" s="263">
        <f t="shared" si="3"/>
        <v>1272.0151050266536</v>
      </c>
      <c r="P60" s="263">
        <f t="shared" si="3"/>
        <v>1225.6074789701695</v>
      </c>
      <c r="Q60" s="263">
        <f t="shared" si="3"/>
        <v>1253.0364328972037</v>
      </c>
      <c r="R60" s="263">
        <f t="shared" si="3"/>
        <v>1309.5355704645228</v>
      </c>
      <c r="S60" s="263">
        <f t="shared" si="3"/>
        <v>1346.6033163482928</v>
      </c>
      <c r="T60" s="263">
        <f t="shared" si="3"/>
        <v>1284.3052906193921</v>
      </c>
      <c r="U60" s="263">
        <f t="shared" si="3"/>
        <v>1382.6598168044325</v>
      </c>
      <c r="V60" s="263">
        <f t="shared" si="3"/>
        <v>1640.4608597932511</v>
      </c>
      <c r="W60" s="263">
        <f t="shared" si="3"/>
        <v>1437.3769891630573</v>
      </c>
      <c r="DA60" s="70"/>
    </row>
    <row r="61" spans="1:105" ht="12" customHeight="1" x14ac:dyDescent="0.25">
      <c r="A61" s="60" t="s">
        <v>1501</v>
      </c>
      <c r="B61" s="264">
        <v>1143.6354707925609</v>
      </c>
      <c r="C61" s="264">
        <v>938.76198838882306</v>
      </c>
      <c r="D61" s="264">
        <v>1013.869884006967</v>
      </c>
      <c r="E61" s="264">
        <v>1099.6404392638251</v>
      </c>
      <c r="F61" s="264">
        <v>1150.233558178614</v>
      </c>
      <c r="G61" s="264">
        <v>1051.617285568982</v>
      </c>
      <c r="H61" s="264">
        <v>1023.246293538517</v>
      </c>
      <c r="I61" s="264">
        <v>1200.0194858694999</v>
      </c>
      <c r="J61" s="264">
        <v>1131.249868755619</v>
      </c>
      <c r="K61" s="264">
        <v>982.71233865344084</v>
      </c>
      <c r="L61" s="264">
        <v>1037.860218402293</v>
      </c>
      <c r="M61" s="264">
        <v>1086.999227674125</v>
      </c>
      <c r="N61" s="264">
        <v>1030.959043557398</v>
      </c>
      <c r="O61" s="264">
        <v>1056.936415675136</v>
      </c>
      <c r="P61" s="264">
        <v>1017.935663611924</v>
      </c>
      <c r="Q61" s="264">
        <v>1043.4517223382829</v>
      </c>
      <c r="R61" s="264">
        <v>1089.369042828067</v>
      </c>
      <c r="S61" s="264">
        <v>1122.086772762075</v>
      </c>
      <c r="T61" s="264">
        <v>1106.7351862454479</v>
      </c>
      <c r="U61" s="264">
        <v>1148.284892394031</v>
      </c>
      <c r="V61" s="264">
        <v>1368.3729040170399</v>
      </c>
      <c r="W61" s="264">
        <v>1196.311166583441</v>
      </c>
      <c r="DA61" s="72" t="s">
        <v>1745</v>
      </c>
    </row>
    <row r="62" spans="1:105" ht="12" customHeight="1" x14ac:dyDescent="0.25">
      <c r="A62" s="59" t="s">
        <v>30</v>
      </c>
      <c r="B62" s="232">
        <v>530.90515603369056</v>
      </c>
      <c r="C62" s="232">
        <v>406.0463274235733</v>
      </c>
      <c r="D62" s="232">
        <v>404.42766435360852</v>
      </c>
      <c r="E62" s="232">
        <v>505.40310904969562</v>
      </c>
      <c r="F62" s="232">
        <v>527.24940340009346</v>
      </c>
      <c r="G62" s="232">
        <v>428.0730660817153</v>
      </c>
      <c r="H62" s="232">
        <v>414.96965637630308</v>
      </c>
      <c r="I62" s="232">
        <v>522.39612586414466</v>
      </c>
      <c r="J62" s="232">
        <v>513.40729843374618</v>
      </c>
      <c r="K62" s="232">
        <v>423.38635393270943</v>
      </c>
      <c r="L62" s="232">
        <v>450.13325510493019</v>
      </c>
      <c r="M62" s="232">
        <v>513.98140810935524</v>
      </c>
      <c r="N62" s="232">
        <v>497.0154986472657</v>
      </c>
      <c r="O62" s="232">
        <v>495.23774109644489</v>
      </c>
      <c r="P62" s="232">
        <v>491.74824865147201</v>
      </c>
      <c r="Q62" s="232">
        <v>495.99952852680082</v>
      </c>
      <c r="R62" s="232">
        <v>506.55761067420008</v>
      </c>
      <c r="S62" s="232">
        <v>537.04951619553174</v>
      </c>
      <c r="T62" s="232">
        <v>509.15541476402001</v>
      </c>
      <c r="U62" s="232">
        <v>528.02473516479029</v>
      </c>
      <c r="V62" s="232">
        <v>676.49724621226358</v>
      </c>
      <c r="W62" s="232">
        <v>553.62448177061333</v>
      </c>
      <c r="DA62" s="71" t="s">
        <v>1746</v>
      </c>
    </row>
    <row r="63" spans="1:105" ht="12" customHeight="1" x14ac:dyDescent="0.25">
      <c r="A63" s="59" t="s">
        <v>33</v>
      </c>
      <c r="B63" s="297">
        <v>21.742786239496041</v>
      </c>
      <c r="C63" s="297">
        <v>22.387108425728069</v>
      </c>
      <c r="D63" s="297">
        <v>22.22034553966926</v>
      </c>
      <c r="E63" s="297">
        <v>41.348131733137187</v>
      </c>
      <c r="F63" s="297">
        <v>17.894630948586041</v>
      </c>
      <c r="G63" s="297">
        <v>12.486668030801541</v>
      </c>
      <c r="H63" s="297">
        <v>11.186026581808109</v>
      </c>
      <c r="I63" s="297">
        <v>10.036815841214439</v>
      </c>
      <c r="J63" s="297">
        <v>7.787447857850113</v>
      </c>
      <c r="K63" s="297">
        <v>8.2179323821835748</v>
      </c>
      <c r="L63" s="297">
        <v>6.3341578197677819</v>
      </c>
      <c r="M63" s="297">
        <v>5.4656310819173948</v>
      </c>
      <c r="N63" s="297">
        <v>4.7616473238062849</v>
      </c>
      <c r="O63" s="297">
        <v>3.5751072284835099</v>
      </c>
      <c r="P63" s="297">
        <v>2.4230663030540232</v>
      </c>
      <c r="Q63" s="297">
        <v>2.4823370264437101</v>
      </c>
      <c r="R63" s="297">
        <v>2.9636931613008941</v>
      </c>
      <c r="S63" s="297">
        <v>2.9751562796269631</v>
      </c>
      <c r="T63" s="297">
        <v>2.781045312807588</v>
      </c>
      <c r="U63" s="297">
        <v>3.2235906541744139</v>
      </c>
      <c r="V63" s="297">
        <v>3.5442590053234362</v>
      </c>
      <c r="W63" s="297">
        <v>2.7033727483218462</v>
      </c>
      <c r="DA63" s="122" t="s">
        <v>1747</v>
      </c>
    </row>
    <row r="64" spans="1:105" ht="12" customHeight="1" x14ac:dyDescent="0.25">
      <c r="A64" s="59" t="s">
        <v>160</v>
      </c>
      <c r="B64" s="297">
        <v>47.452175363313472</v>
      </c>
      <c r="C64" s="297">
        <v>35.841020665700633</v>
      </c>
      <c r="D64" s="297">
        <v>35.680177684417018</v>
      </c>
      <c r="E64" s="297">
        <v>40.412253911731803</v>
      </c>
      <c r="F64" s="297">
        <v>42.840562067875062</v>
      </c>
      <c r="G64" s="297">
        <v>51.881214410789319</v>
      </c>
      <c r="H64" s="297">
        <v>42.557377990011517</v>
      </c>
      <c r="I64" s="297">
        <v>68.278612071877077</v>
      </c>
      <c r="J64" s="297">
        <v>76.558891743813916</v>
      </c>
      <c r="K64" s="297">
        <v>77.333419631167502</v>
      </c>
      <c r="L64" s="297">
        <v>73.409976486015424</v>
      </c>
      <c r="M64" s="297">
        <v>47.086623123806618</v>
      </c>
      <c r="N64" s="297">
        <v>36.086730688733347</v>
      </c>
      <c r="O64" s="297">
        <v>31.789234813063139</v>
      </c>
      <c r="P64" s="297">
        <v>21.295483702943631</v>
      </c>
      <c r="Q64" s="297">
        <v>21.225435260697122</v>
      </c>
      <c r="R64" s="297">
        <v>23.5651492304405</v>
      </c>
      <c r="S64" s="297">
        <v>22.969022227918192</v>
      </c>
      <c r="T64" s="297">
        <v>22.829096823780489</v>
      </c>
      <c r="U64" s="297">
        <v>23.006307167428371</v>
      </c>
      <c r="V64" s="297">
        <v>22.67651418355317</v>
      </c>
      <c r="W64" s="297">
        <v>27.559519949011431</v>
      </c>
      <c r="DA64" s="122" t="s">
        <v>1748</v>
      </c>
    </row>
    <row r="65" spans="1:105" ht="12" customHeight="1" x14ac:dyDescent="0.25">
      <c r="A65" s="59" t="s">
        <v>70</v>
      </c>
      <c r="B65" s="297">
        <v>102.61290286065881</v>
      </c>
      <c r="C65" s="297">
        <v>98.858607214728906</v>
      </c>
      <c r="D65" s="297">
        <v>166.90909564506811</v>
      </c>
      <c r="E65" s="297">
        <v>78.087934387619711</v>
      </c>
      <c r="F65" s="297">
        <v>80.084239700624096</v>
      </c>
      <c r="G65" s="297">
        <v>70.461849902461324</v>
      </c>
      <c r="H65" s="297">
        <v>80.196793203171779</v>
      </c>
      <c r="I65" s="297">
        <v>82.818041177977349</v>
      </c>
      <c r="J65" s="297">
        <v>69.079540542043716</v>
      </c>
      <c r="K65" s="297">
        <v>57.678129190114781</v>
      </c>
      <c r="L65" s="297">
        <v>48.42937361951622</v>
      </c>
      <c r="M65" s="297">
        <v>44.201988048620997</v>
      </c>
      <c r="N65" s="297">
        <v>24.318327736791851</v>
      </c>
      <c r="O65" s="297">
        <v>19.49411599775236</v>
      </c>
      <c r="P65" s="297">
        <v>17.471912574141719</v>
      </c>
      <c r="Q65" s="297">
        <v>23.23954021328262</v>
      </c>
      <c r="R65" s="297">
        <v>26.38757368399499</v>
      </c>
      <c r="S65" s="297">
        <v>21.077784569646589</v>
      </c>
      <c r="T65" s="297">
        <v>19.460533338412809</v>
      </c>
      <c r="U65" s="297">
        <v>17.899937741013449</v>
      </c>
      <c r="V65" s="297">
        <v>91.459663162329065</v>
      </c>
      <c r="W65" s="297">
        <v>11.80196555349354</v>
      </c>
      <c r="DA65" s="122" t="s">
        <v>1749</v>
      </c>
    </row>
    <row r="66" spans="1:105" ht="12" customHeight="1" x14ac:dyDescent="0.25">
      <c r="A66" s="59" t="s">
        <v>162</v>
      </c>
      <c r="B66" s="297">
        <v>440.9224502954026</v>
      </c>
      <c r="C66" s="297">
        <v>375.62892465909221</v>
      </c>
      <c r="D66" s="297">
        <v>384.63260078420461</v>
      </c>
      <c r="E66" s="297">
        <v>434.38901018164069</v>
      </c>
      <c r="F66" s="297">
        <v>482.16472206143533</v>
      </c>
      <c r="G66" s="297">
        <v>488.71448714321463</v>
      </c>
      <c r="H66" s="297">
        <v>474.33643938722292</v>
      </c>
      <c r="I66" s="297">
        <v>516.48989091428643</v>
      </c>
      <c r="J66" s="297">
        <v>464.41669017816531</v>
      </c>
      <c r="K66" s="297">
        <v>416.0965035172656</v>
      </c>
      <c r="L66" s="297">
        <v>459.55345537206318</v>
      </c>
      <c r="M66" s="297">
        <v>476.26357731042481</v>
      </c>
      <c r="N66" s="297">
        <v>468.77683916080071</v>
      </c>
      <c r="O66" s="297">
        <v>506.84021653939197</v>
      </c>
      <c r="P66" s="297">
        <v>484.99695238031251</v>
      </c>
      <c r="Q66" s="297">
        <v>500.50488131105863</v>
      </c>
      <c r="R66" s="297">
        <v>529.89501607813065</v>
      </c>
      <c r="S66" s="297">
        <v>538.01529348935173</v>
      </c>
      <c r="T66" s="297">
        <v>552.50909600642774</v>
      </c>
      <c r="U66" s="297">
        <v>576.1303216666247</v>
      </c>
      <c r="V66" s="297">
        <v>574.19522145357053</v>
      </c>
      <c r="W66" s="297">
        <v>600.62182656200116</v>
      </c>
      <c r="DA66" s="122" t="s">
        <v>1750</v>
      </c>
    </row>
    <row r="67" spans="1:105" ht="12" customHeight="1" x14ac:dyDescent="0.25">
      <c r="A67" s="60" t="s">
        <v>1508</v>
      </c>
      <c r="B67" s="264">
        <v>218.20830591972009</v>
      </c>
      <c r="C67" s="264">
        <v>177.77091781721239</v>
      </c>
      <c r="D67" s="264">
        <v>192.52692591579051</v>
      </c>
      <c r="E67" s="264">
        <v>193.44646133343261</v>
      </c>
      <c r="F67" s="264">
        <v>190.70265473746591</v>
      </c>
      <c r="G67" s="264">
        <v>182.40017363305509</v>
      </c>
      <c r="H67" s="264">
        <v>178.49038448308281</v>
      </c>
      <c r="I67" s="264">
        <v>209.71470968929239</v>
      </c>
      <c r="J67" s="264">
        <v>249.00541106040981</v>
      </c>
      <c r="K67" s="264">
        <v>220.16317978802999</v>
      </c>
      <c r="L67" s="264">
        <v>230.25226818122059</v>
      </c>
      <c r="M67" s="264">
        <v>228.15947657698331</v>
      </c>
      <c r="N67" s="264">
        <v>211.16351642657659</v>
      </c>
      <c r="O67" s="264">
        <v>215.07868935151751</v>
      </c>
      <c r="P67" s="264">
        <v>207.67181535824551</v>
      </c>
      <c r="Q67" s="264">
        <v>209.5847105589207</v>
      </c>
      <c r="R67" s="264">
        <v>220.16652763645581</v>
      </c>
      <c r="S67" s="264">
        <v>224.51654358621769</v>
      </c>
      <c r="T67" s="264">
        <v>177.5701043739441</v>
      </c>
      <c r="U67" s="264">
        <v>234.37492441040149</v>
      </c>
      <c r="V67" s="264">
        <v>272.08795577621117</v>
      </c>
      <c r="W67" s="264">
        <v>241.06582257961611</v>
      </c>
      <c r="DA67" s="72" t="s">
        <v>1751</v>
      </c>
    </row>
    <row r="68" spans="1:105" ht="12" customHeight="1" x14ac:dyDescent="0.25">
      <c r="A68" s="147" t="s">
        <v>30</v>
      </c>
      <c r="B68" s="231">
        <v>83.270445879411056</v>
      </c>
      <c r="C68" s="231">
        <v>63.028020185961523</v>
      </c>
      <c r="D68" s="231">
        <v>62.843495171712817</v>
      </c>
      <c r="E68" s="231">
        <v>78.911208138961939</v>
      </c>
      <c r="F68" s="231">
        <v>75.489621392889077</v>
      </c>
      <c r="G68" s="231">
        <v>61.888521896169692</v>
      </c>
      <c r="H68" s="231">
        <v>61.886370202130117</v>
      </c>
      <c r="I68" s="231">
        <v>74.518037385185693</v>
      </c>
      <c r="J68" s="231">
        <v>73.781654319281799</v>
      </c>
      <c r="K68" s="231">
        <v>58.347781323663042</v>
      </c>
      <c r="L68" s="231">
        <v>63.410459209538331</v>
      </c>
      <c r="M68" s="231">
        <v>71.682241451145529</v>
      </c>
      <c r="N68" s="231">
        <v>67.333284300299411</v>
      </c>
      <c r="O68" s="231">
        <v>63.994999451518538</v>
      </c>
      <c r="P68" s="231">
        <v>63.877444937595669</v>
      </c>
      <c r="Q68" s="231">
        <v>63.655283961585702</v>
      </c>
      <c r="R68" s="231">
        <v>65.053098945516808</v>
      </c>
      <c r="S68" s="231">
        <v>69.139451216896603</v>
      </c>
      <c r="T68" s="231">
        <v>48.504412914743817</v>
      </c>
      <c r="U68" s="231">
        <v>62.966461907659131</v>
      </c>
      <c r="V68" s="231">
        <v>84.688411484573805</v>
      </c>
      <c r="W68" s="231">
        <v>66.371594256302302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3.4102729729538819</v>
      </c>
      <c r="C70" s="231">
        <v>3.4750101810185221</v>
      </c>
      <c r="D70" s="231">
        <v>3.4527909456140948</v>
      </c>
      <c r="E70" s="231">
        <v>6.4558982145675294</v>
      </c>
      <c r="F70" s="231">
        <v>2.5620871385778718</v>
      </c>
      <c r="G70" s="231">
        <v>1.805255899204242</v>
      </c>
      <c r="H70" s="231">
        <v>1.6682245834015541</v>
      </c>
      <c r="I70" s="231">
        <v>1.431717773263786</v>
      </c>
      <c r="J70" s="231">
        <v>1.1191324853194999</v>
      </c>
      <c r="K70" s="231">
        <v>1.1325308837055841</v>
      </c>
      <c r="L70" s="231">
        <v>0.89229545140701583</v>
      </c>
      <c r="M70" s="231">
        <v>0.76226237119754181</v>
      </c>
      <c r="N70" s="231">
        <v>0.64508522141510127</v>
      </c>
      <c r="O70" s="231">
        <v>0.46197808878497137</v>
      </c>
      <c r="P70" s="231">
        <v>0.3147530972971031</v>
      </c>
      <c r="Q70" s="231">
        <v>0.31857665021569592</v>
      </c>
      <c r="R70" s="231">
        <v>0.38060315431774039</v>
      </c>
      <c r="S70" s="231">
        <v>0.38301993811501622</v>
      </c>
      <c r="T70" s="231">
        <v>0.26493476505508912</v>
      </c>
      <c r="U70" s="231">
        <v>0.38441020773129531</v>
      </c>
      <c r="V70" s="231">
        <v>0.44369384610407908</v>
      </c>
      <c r="W70" s="231">
        <v>0.32409542042164508</v>
      </c>
      <c r="DA70" s="73" t="s">
        <v>1754</v>
      </c>
    </row>
    <row r="71" spans="1:105" ht="12" customHeight="1" x14ac:dyDescent="0.25">
      <c r="A71" s="147" t="s">
        <v>160</v>
      </c>
      <c r="B71" s="231">
        <v>7.4426924574836271</v>
      </c>
      <c r="C71" s="231">
        <v>5.5633764460742086</v>
      </c>
      <c r="D71" s="231">
        <v>5.5442969699422049</v>
      </c>
      <c r="E71" s="231">
        <v>6.3097747573999969</v>
      </c>
      <c r="F71" s="231">
        <v>6.1337533810510134</v>
      </c>
      <c r="G71" s="231">
        <v>7.5007094079801018</v>
      </c>
      <c r="H71" s="231">
        <v>6.3467812854574666</v>
      </c>
      <c r="I71" s="231">
        <v>9.7397126721876148</v>
      </c>
      <c r="J71" s="231">
        <v>11.002262147308249</v>
      </c>
      <c r="K71" s="231">
        <v>10.657484389228991</v>
      </c>
      <c r="L71" s="231">
        <v>10.34129397627939</v>
      </c>
      <c r="M71" s="231">
        <v>6.5669198041530574</v>
      </c>
      <c r="N71" s="231">
        <v>4.8888577992962947</v>
      </c>
      <c r="O71" s="231">
        <v>4.1078292214203218</v>
      </c>
      <c r="P71" s="231">
        <v>2.7662550733726441</v>
      </c>
      <c r="Q71" s="231">
        <v>2.7240169214292358</v>
      </c>
      <c r="R71" s="231">
        <v>3.0262816158529242</v>
      </c>
      <c r="S71" s="231">
        <v>2.957018941338684</v>
      </c>
      <c r="T71" s="231">
        <v>2.1748014588522548</v>
      </c>
      <c r="U71" s="231">
        <v>2.7434808777313902</v>
      </c>
      <c r="V71" s="231">
        <v>2.838796425211096</v>
      </c>
      <c r="W71" s="231">
        <v>3.3039891409862658</v>
      </c>
      <c r="DA71" s="73" t="s">
        <v>1755</v>
      </c>
    </row>
    <row r="72" spans="1:105" ht="12" customHeight="1" x14ac:dyDescent="0.25">
      <c r="A72" s="147" t="s">
        <v>70</v>
      </c>
      <c r="B72" s="231">
        <v>16.094441873616908</v>
      </c>
      <c r="C72" s="231">
        <v>15.345200461784151</v>
      </c>
      <c r="D72" s="231">
        <v>25.935789934277771</v>
      </c>
      <c r="E72" s="231">
        <v>12.19227411400265</v>
      </c>
      <c r="F72" s="231">
        <v>11.4661655291622</v>
      </c>
      <c r="G72" s="231">
        <v>10.18699863658478</v>
      </c>
      <c r="H72" s="231">
        <v>11.9601237269612</v>
      </c>
      <c r="I72" s="231">
        <v>11.813712972047041</v>
      </c>
      <c r="J72" s="231">
        <v>9.9274061672997682</v>
      </c>
      <c r="K72" s="231">
        <v>7.9487466657408596</v>
      </c>
      <c r="L72" s="231">
        <v>6.8222660414813463</v>
      </c>
      <c r="M72" s="231">
        <v>6.1646151590910616</v>
      </c>
      <c r="N72" s="231">
        <v>3.2945308137591018</v>
      </c>
      <c r="O72" s="231">
        <v>2.5190445700321771</v>
      </c>
      <c r="P72" s="231">
        <v>2.2695782577158381</v>
      </c>
      <c r="Q72" s="231">
        <v>2.98250189028811</v>
      </c>
      <c r="R72" s="231">
        <v>3.38874277204591</v>
      </c>
      <c r="S72" s="231">
        <v>2.7135420739914649</v>
      </c>
      <c r="T72" s="231">
        <v>1.8538970954968561</v>
      </c>
      <c r="U72" s="231">
        <v>2.1345510406197952</v>
      </c>
      <c r="V72" s="231">
        <v>11.449527151070651</v>
      </c>
      <c r="W72" s="231">
        <v>1.414885531503437</v>
      </c>
      <c r="DA72" s="73" t="s">
        <v>1756</v>
      </c>
    </row>
    <row r="73" spans="1:105" ht="12" customHeight="1" x14ac:dyDescent="0.25">
      <c r="A73" s="147" t="s">
        <v>34</v>
      </c>
      <c r="B73" s="231">
        <v>12.17793629386432</v>
      </c>
      <c r="C73" s="231">
        <v>9.9651221453428942</v>
      </c>
      <c r="D73" s="231">
        <v>12.37928685042885</v>
      </c>
      <c r="E73" s="231">
        <v>13.86128468806376</v>
      </c>
      <c r="F73" s="231">
        <v>16.51978071576287</v>
      </c>
      <c r="G73" s="231">
        <v>17.688233266089291</v>
      </c>
      <c r="H73" s="231">
        <v>13.774497190798311</v>
      </c>
      <c r="I73" s="231">
        <v>16.65450651005407</v>
      </c>
      <c r="J73" s="231">
        <v>14.22958463494377</v>
      </c>
      <c r="K73" s="231">
        <v>11.53487089255248</v>
      </c>
      <c r="L73" s="231">
        <v>10.01814422268405</v>
      </c>
      <c r="M73" s="231">
        <v>9.3934814159703439</v>
      </c>
      <c r="N73" s="231">
        <v>10.602540906625061</v>
      </c>
      <c r="O73" s="231">
        <v>12.84198502055202</v>
      </c>
      <c r="P73" s="231">
        <v>12.59259180927817</v>
      </c>
      <c r="Q73" s="231">
        <v>13.315373985447231</v>
      </c>
      <c r="R73" s="231">
        <v>14.571644010563659</v>
      </c>
      <c r="S73" s="231">
        <v>10.33667722238995</v>
      </c>
      <c r="T73" s="231">
        <v>11.417676537583</v>
      </c>
      <c r="U73" s="231">
        <v>15.04185924806921</v>
      </c>
      <c r="V73" s="231">
        <v>14.333024857826761</v>
      </c>
      <c r="W73" s="231">
        <v>14.858066845408191</v>
      </c>
      <c r="DA73" s="73" t="s">
        <v>1757</v>
      </c>
    </row>
    <row r="74" spans="1:105" ht="12" customHeight="1" x14ac:dyDescent="0.25">
      <c r="A74" s="147" t="s">
        <v>162</v>
      </c>
      <c r="B74" s="231">
        <v>69.157002182157555</v>
      </c>
      <c r="C74" s="231">
        <v>58.306517869689287</v>
      </c>
      <c r="D74" s="231">
        <v>59.767565675554742</v>
      </c>
      <c r="E74" s="231">
        <v>67.823408645376148</v>
      </c>
      <c r="F74" s="231">
        <v>69.034563306665433</v>
      </c>
      <c r="G74" s="231">
        <v>70.655735282267287</v>
      </c>
      <c r="H74" s="231">
        <v>70.740016859589943</v>
      </c>
      <c r="I74" s="231">
        <v>73.675532980944197</v>
      </c>
      <c r="J74" s="231">
        <v>66.74122436389996</v>
      </c>
      <c r="K74" s="231">
        <v>57.343151405925688</v>
      </c>
      <c r="L74" s="231">
        <v>64.737486746407313</v>
      </c>
      <c r="M74" s="231">
        <v>66.42193706720343</v>
      </c>
      <c r="N74" s="231">
        <v>63.507645678090313</v>
      </c>
      <c r="O74" s="231">
        <v>65.494280196890998</v>
      </c>
      <c r="P74" s="231">
        <v>63.000460511111108</v>
      </c>
      <c r="Q74" s="231">
        <v>64.233489170128649</v>
      </c>
      <c r="R74" s="231">
        <v>68.050133262803868</v>
      </c>
      <c r="S74" s="231">
        <v>69.263784839921698</v>
      </c>
      <c r="T74" s="231">
        <v>52.634477714959182</v>
      </c>
      <c r="U74" s="231">
        <v>68.703008660659322</v>
      </c>
      <c r="V74" s="231">
        <v>71.881565607553284</v>
      </c>
      <c r="W74" s="231">
        <v>72.005898378188945</v>
      </c>
      <c r="DA74" s="73" t="s">
        <v>1758</v>
      </c>
    </row>
    <row r="75" spans="1:105" ht="12" customHeight="1" x14ac:dyDescent="0.25">
      <c r="A75" s="147" t="s">
        <v>36</v>
      </c>
      <c r="B75" s="231">
        <v>26.65551426023276</v>
      </c>
      <c r="C75" s="231">
        <v>22.087670527341839</v>
      </c>
      <c r="D75" s="231">
        <v>22.60370036826005</v>
      </c>
      <c r="E75" s="231">
        <v>0.47073127562672351</v>
      </c>
      <c r="F75" s="231">
        <v>0.48165819771582458</v>
      </c>
      <c r="G75" s="231">
        <v>0.47201570230858197</v>
      </c>
      <c r="H75" s="231">
        <v>0</v>
      </c>
      <c r="I75" s="231">
        <v>0</v>
      </c>
      <c r="J75" s="231">
        <v>0</v>
      </c>
      <c r="K75" s="231">
        <v>0</v>
      </c>
      <c r="L75" s="231">
        <v>2.1363467441800341</v>
      </c>
      <c r="M75" s="231">
        <v>0.92131272808823661</v>
      </c>
      <c r="N75" s="231">
        <v>0.92271593253941075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7.4218814994338587</v>
      </c>
      <c r="F76" s="231">
        <v>9.0150250756416028</v>
      </c>
      <c r="G76" s="231">
        <v>12.20270354245114</v>
      </c>
      <c r="H76" s="231">
        <v>12.1143706347442</v>
      </c>
      <c r="I76" s="231">
        <v>21.881489395610039</v>
      </c>
      <c r="J76" s="231">
        <v>72.204146942356786</v>
      </c>
      <c r="K76" s="231">
        <v>73.198614227213312</v>
      </c>
      <c r="L76" s="231">
        <v>71.893975789243143</v>
      </c>
      <c r="M76" s="231">
        <v>66.246706580134116</v>
      </c>
      <c r="N76" s="231">
        <v>59.968855774551898</v>
      </c>
      <c r="O76" s="231">
        <v>65.658572802318446</v>
      </c>
      <c r="P76" s="231">
        <v>62.850731671874968</v>
      </c>
      <c r="Q76" s="231">
        <v>62.355467979826038</v>
      </c>
      <c r="R76" s="231">
        <v>65.69602387535484</v>
      </c>
      <c r="S76" s="231">
        <v>69.723049353564321</v>
      </c>
      <c r="T76" s="231">
        <v>60.719903887253857</v>
      </c>
      <c r="U76" s="231">
        <v>82.401152467931382</v>
      </c>
      <c r="V76" s="231">
        <v>86.452936403871561</v>
      </c>
      <c r="W76" s="231">
        <v>82.787293006805285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5575.689892314449</v>
      </c>
      <c r="C79" s="263">
        <f t="shared" si="4"/>
        <v>4580.5342550261394</v>
      </c>
      <c r="D79" s="263">
        <f t="shared" si="4"/>
        <v>4962.8871751043243</v>
      </c>
      <c r="E79" s="263">
        <f t="shared" si="4"/>
        <v>5022.341489743817</v>
      </c>
      <c r="F79" s="263">
        <f t="shared" si="4"/>
        <v>5168.193809466914</v>
      </c>
      <c r="G79" s="263">
        <f t="shared" si="4"/>
        <v>4642.3716656256402</v>
      </c>
      <c r="H79" s="263">
        <f t="shared" si="4"/>
        <v>4522.4857294574922</v>
      </c>
      <c r="I79" s="263">
        <f t="shared" si="4"/>
        <v>5273.5722334621087</v>
      </c>
      <c r="J79" s="263">
        <f t="shared" si="4"/>
        <v>6288.7544546503341</v>
      </c>
      <c r="K79" s="263">
        <f t="shared" si="4"/>
        <v>5611.0345087618662</v>
      </c>
      <c r="L79" s="263">
        <f t="shared" si="4"/>
        <v>5865.1416236387959</v>
      </c>
      <c r="M79" s="263">
        <f t="shared" si="4"/>
        <v>5806.9298901380644</v>
      </c>
      <c r="N79" s="263">
        <f t="shared" si="4"/>
        <v>5405.7149954399029</v>
      </c>
      <c r="O79" s="263">
        <f t="shared" si="4"/>
        <v>5532.3559003626251</v>
      </c>
      <c r="P79" s="263">
        <f t="shared" si="4"/>
        <v>5313.0397851368707</v>
      </c>
      <c r="Q79" s="263">
        <f t="shared" si="4"/>
        <v>5405.9536326607167</v>
      </c>
      <c r="R79" s="263">
        <f t="shared" si="4"/>
        <v>5713.6634273287682</v>
      </c>
      <c r="S79" s="263">
        <f t="shared" si="4"/>
        <v>5767.1454823786753</v>
      </c>
      <c r="T79" s="263">
        <f t="shared" si="4"/>
        <v>5869.0606261622224</v>
      </c>
      <c r="U79" s="263">
        <f t="shared" si="4"/>
        <v>6087.1267036070112</v>
      </c>
      <c r="V79" s="263">
        <f t="shared" si="4"/>
        <v>7073.8308605462898</v>
      </c>
      <c r="W79" s="263">
        <f t="shared" si="4"/>
        <v>6312.3078328584588</v>
      </c>
      <c r="DA79" s="70"/>
    </row>
    <row r="80" spans="1:105" ht="12" customHeight="1" x14ac:dyDescent="0.25">
      <c r="A80" s="60" t="s">
        <v>1523</v>
      </c>
      <c r="B80" s="264">
        <v>5575.689892314449</v>
      </c>
      <c r="C80" s="264">
        <v>4580.5342550261394</v>
      </c>
      <c r="D80" s="264">
        <v>4962.8871751043243</v>
      </c>
      <c r="E80" s="264">
        <v>5022.341489743817</v>
      </c>
      <c r="F80" s="264">
        <v>5168.193809466914</v>
      </c>
      <c r="G80" s="264">
        <v>4642.3716656256402</v>
      </c>
      <c r="H80" s="264">
        <v>4522.4857294574922</v>
      </c>
      <c r="I80" s="264">
        <v>5273.5722334621087</v>
      </c>
      <c r="J80" s="264">
        <v>6288.7544546503341</v>
      </c>
      <c r="K80" s="264">
        <v>5611.0345087618662</v>
      </c>
      <c r="L80" s="264">
        <v>5865.1416236387959</v>
      </c>
      <c r="M80" s="264">
        <v>5806.9298901380644</v>
      </c>
      <c r="N80" s="264">
        <v>5405.7149954399029</v>
      </c>
      <c r="O80" s="264">
        <v>5532.3559003626251</v>
      </c>
      <c r="P80" s="264">
        <v>5313.0397851368707</v>
      </c>
      <c r="Q80" s="264">
        <v>5405.9536326607167</v>
      </c>
      <c r="R80" s="264">
        <v>5713.6634273287682</v>
      </c>
      <c r="S80" s="264">
        <v>5767.1454823786753</v>
      </c>
      <c r="T80" s="264">
        <v>5869.0606261622224</v>
      </c>
      <c r="U80" s="264">
        <v>6087.1267036070112</v>
      </c>
      <c r="V80" s="264">
        <v>7073.8308605462898</v>
      </c>
      <c r="W80" s="264">
        <v>6312.3078328584588</v>
      </c>
      <c r="DA80" s="72" t="s">
        <v>1763</v>
      </c>
    </row>
    <row r="81" spans="1:105" ht="12" customHeight="1" x14ac:dyDescent="0.25">
      <c r="A81" s="59" t="s">
        <v>30</v>
      </c>
      <c r="B81" s="232">
        <v>2423.8236331407379</v>
      </c>
      <c r="C81" s="232">
        <v>1854.419216672261</v>
      </c>
      <c r="D81" s="232">
        <v>1835.4475982989411</v>
      </c>
      <c r="E81" s="232">
        <v>2053.7247586699182</v>
      </c>
      <c r="F81" s="232">
        <v>2051.0090949933742</v>
      </c>
      <c r="G81" s="232">
        <v>1579.2471256021761</v>
      </c>
      <c r="H81" s="232">
        <v>1568.0409165883309</v>
      </c>
      <c r="I81" s="232">
        <v>1873.8611775436709</v>
      </c>
      <c r="J81" s="232">
        <v>1863.3920656418479</v>
      </c>
      <c r="K81" s="232">
        <v>1487.039816703103</v>
      </c>
      <c r="L81" s="232">
        <v>1630.361095977072</v>
      </c>
      <c r="M81" s="232">
        <v>1831.795079771653</v>
      </c>
      <c r="N81" s="232">
        <v>1731.2745374781341</v>
      </c>
      <c r="O81" s="232">
        <v>1646.1096814230409</v>
      </c>
      <c r="P81" s="232">
        <v>1634.2294968668721</v>
      </c>
      <c r="Q81" s="232">
        <v>1641.9018002434</v>
      </c>
      <c r="R81" s="232">
        <v>1688.228979534731</v>
      </c>
      <c r="S81" s="232">
        <v>1775.9817043795931</v>
      </c>
      <c r="T81" s="232">
        <v>1603.1715532111241</v>
      </c>
      <c r="U81" s="232">
        <v>1635.3491427206429</v>
      </c>
      <c r="V81" s="232">
        <v>2201.756770089999</v>
      </c>
      <c r="W81" s="232">
        <v>1737.939994231212</v>
      </c>
      <c r="DA81" s="71" t="s">
        <v>1764</v>
      </c>
    </row>
    <row r="82" spans="1:105" ht="12" customHeight="1" x14ac:dyDescent="0.25">
      <c r="A82" s="59" t="s">
        <v>33</v>
      </c>
      <c r="B82" s="297">
        <v>99.265713543519311</v>
      </c>
      <c r="C82" s="297">
        <v>102.24223510114039</v>
      </c>
      <c r="D82" s="297">
        <v>100.8444363452325</v>
      </c>
      <c r="E82" s="297">
        <v>168.01970614062711</v>
      </c>
      <c r="F82" s="297">
        <v>69.610416987516615</v>
      </c>
      <c r="G82" s="297">
        <v>46.065814830376709</v>
      </c>
      <c r="H82" s="297">
        <v>42.26850591315057</v>
      </c>
      <c r="I82" s="297">
        <v>36.002563227082973</v>
      </c>
      <c r="J82" s="297">
        <v>28.264242822777319</v>
      </c>
      <c r="K82" s="297">
        <v>28.863454265280819</v>
      </c>
      <c r="L82" s="297">
        <v>22.94201632074714</v>
      </c>
      <c r="M82" s="297">
        <v>19.479140618201431</v>
      </c>
      <c r="N82" s="297">
        <v>16.586442053806699</v>
      </c>
      <c r="O82" s="297">
        <v>11.88321917449769</v>
      </c>
      <c r="P82" s="297">
        <v>8.0525887711327719</v>
      </c>
      <c r="Q82" s="297">
        <v>8.2172530377890194</v>
      </c>
      <c r="R82" s="297">
        <v>9.877243132716595</v>
      </c>
      <c r="S82" s="297">
        <v>9.8386144311575539</v>
      </c>
      <c r="T82" s="297">
        <v>8.7566440509144918</v>
      </c>
      <c r="U82" s="297">
        <v>9.9838054199130841</v>
      </c>
      <c r="V82" s="297">
        <v>11.53529641638008</v>
      </c>
      <c r="W82" s="297">
        <v>8.4864376004418816</v>
      </c>
      <c r="DA82" s="122" t="s">
        <v>1765</v>
      </c>
    </row>
    <row r="83" spans="1:105" ht="12" customHeight="1" x14ac:dyDescent="0.25">
      <c r="A83" s="59" t="s">
        <v>160</v>
      </c>
      <c r="B83" s="297">
        <v>216.64077431231269</v>
      </c>
      <c r="C83" s="297">
        <v>163.6864391542438</v>
      </c>
      <c r="D83" s="297">
        <v>161.9303084580354</v>
      </c>
      <c r="E83" s="297">
        <v>164.21673101345721</v>
      </c>
      <c r="F83" s="297">
        <v>166.6505108762808</v>
      </c>
      <c r="G83" s="297">
        <v>191.400172594248</v>
      </c>
      <c r="H83" s="297">
        <v>160.81105923209969</v>
      </c>
      <c r="I83" s="297">
        <v>244.91881559498509</v>
      </c>
      <c r="J83" s="297">
        <v>277.86755635334191</v>
      </c>
      <c r="K83" s="297">
        <v>271.61450312504059</v>
      </c>
      <c r="L83" s="297">
        <v>265.88741969639989</v>
      </c>
      <c r="M83" s="297">
        <v>167.8135496739599</v>
      </c>
      <c r="N83" s="297">
        <v>125.70239389370499</v>
      </c>
      <c r="O83" s="297">
        <v>105.6635285407759</v>
      </c>
      <c r="P83" s="297">
        <v>70.771391078332144</v>
      </c>
      <c r="Q83" s="297">
        <v>70.262325589297916</v>
      </c>
      <c r="R83" s="297">
        <v>78.536709348697329</v>
      </c>
      <c r="S83" s="297">
        <v>75.95680102878805</v>
      </c>
      <c r="T83" s="297">
        <v>71.881703605862555</v>
      </c>
      <c r="U83" s="297">
        <v>71.252996683346566</v>
      </c>
      <c r="V83" s="297">
        <v>73.803949543372056</v>
      </c>
      <c r="W83" s="297">
        <v>86.514945632489699</v>
      </c>
      <c r="DA83" s="122" t="s">
        <v>1766</v>
      </c>
    </row>
    <row r="84" spans="1:105" ht="12" customHeight="1" x14ac:dyDescent="0.25">
      <c r="A84" s="59" t="s">
        <v>70</v>
      </c>
      <c r="B84" s="297">
        <v>468.4745970013833</v>
      </c>
      <c r="C84" s="297">
        <v>451.48863213632723</v>
      </c>
      <c r="D84" s="297">
        <v>757.49738640067653</v>
      </c>
      <c r="E84" s="297">
        <v>317.31329177375039</v>
      </c>
      <c r="F84" s="297">
        <v>311.52904665682217</v>
      </c>
      <c r="G84" s="297">
        <v>259.9478517572332</v>
      </c>
      <c r="H84" s="297">
        <v>303.03867087503841</v>
      </c>
      <c r="I84" s="297">
        <v>297.07247906349102</v>
      </c>
      <c r="J84" s="297">
        <v>250.72153850738431</v>
      </c>
      <c r="K84" s="297">
        <v>202.58015843438801</v>
      </c>
      <c r="L84" s="297">
        <v>175.4088722758151</v>
      </c>
      <c r="M84" s="297">
        <v>157.5329047823503</v>
      </c>
      <c r="N84" s="297">
        <v>84.709031648600075</v>
      </c>
      <c r="O84" s="297">
        <v>64.796057351442187</v>
      </c>
      <c r="P84" s="297">
        <v>58.064497379793842</v>
      </c>
      <c r="Q84" s="297">
        <v>76.929595127540225</v>
      </c>
      <c r="R84" s="297">
        <v>87.943139445949939</v>
      </c>
      <c r="S84" s="297">
        <v>69.702622636602001</v>
      </c>
      <c r="T84" s="297">
        <v>61.275148125292652</v>
      </c>
      <c r="U84" s="297">
        <v>55.438023808455867</v>
      </c>
      <c r="V84" s="297">
        <v>297.66851777342572</v>
      </c>
      <c r="W84" s="297">
        <v>37.04877334968365</v>
      </c>
      <c r="DA84" s="122" t="s">
        <v>1767</v>
      </c>
    </row>
    <row r="85" spans="1:105" ht="12" customHeight="1" x14ac:dyDescent="0.25">
      <c r="A85" s="59" t="s">
        <v>34</v>
      </c>
      <c r="B85" s="297">
        <v>354.47354076494651</v>
      </c>
      <c r="C85" s="297">
        <v>293.19521616397179</v>
      </c>
      <c r="D85" s="297">
        <v>361.55742541354903</v>
      </c>
      <c r="E85" s="297">
        <v>360.7505729822077</v>
      </c>
      <c r="F85" s="297">
        <v>448.83283119124792</v>
      </c>
      <c r="G85" s="297">
        <v>451.36142674916852</v>
      </c>
      <c r="H85" s="297">
        <v>349.01021226575921</v>
      </c>
      <c r="I85" s="297">
        <v>418.80106180229188</v>
      </c>
      <c r="J85" s="297">
        <v>359.37517734952661</v>
      </c>
      <c r="K85" s="297">
        <v>293.97539904056049</v>
      </c>
      <c r="L85" s="297">
        <v>257.57884106435671</v>
      </c>
      <c r="M85" s="297">
        <v>240.04457298434491</v>
      </c>
      <c r="N85" s="297">
        <v>272.61270996888931</v>
      </c>
      <c r="O85" s="297">
        <v>330.32762016093318</v>
      </c>
      <c r="P85" s="297">
        <v>322.16668961683069</v>
      </c>
      <c r="Q85" s="297">
        <v>343.452030326554</v>
      </c>
      <c r="R85" s="297">
        <v>378.15679955078639</v>
      </c>
      <c r="S85" s="297">
        <v>265.51772263062838</v>
      </c>
      <c r="T85" s="297">
        <v>377.37791530417968</v>
      </c>
      <c r="U85" s="297">
        <v>390.66339255854558</v>
      </c>
      <c r="V85" s="297">
        <v>372.63462572251251</v>
      </c>
      <c r="W85" s="297">
        <v>389.05843526794177</v>
      </c>
      <c r="DA85" s="122" t="s">
        <v>1768</v>
      </c>
    </row>
    <row r="86" spans="1:105" ht="12" customHeight="1" x14ac:dyDescent="0.25">
      <c r="A86" s="59" t="s">
        <v>162</v>
      </c>
      <c r="B86" s="297">
        <v>2013.011633551549</v>
      </c>
      <c r="C86" s="297">
        <v>1715.502515798195</v>
      </c>
      <c r="D86" s="297">
        <v>1745.6100201878889</v>
      </c>
      <c r="E86" s="297">
        <v>1765.156266611795</v>
      </c>
      <c r="F86" s="297">
        <v>1875.628922205776</v>
      </c>
      <c r="G86" s="297">
        <v>1802.965451962664</v>
      </c>
      <c r="H86" s="297">
        <v>1792.369475115338</v>
      </c>
      <c r="I86" s="297">
        <v>1852.6752157226811</v>
      </c>
      <c r="J86" s="297">
        <v>1685.582535093856</v>
      </c>
      <c r="K86" s="297">
        <v>1461.436020726019</v>
      </c>
      <c r="L86" s="297">
        <v>1664.4806102712701</v>
      </c>
      <c r="M86" s="297">
        <v>1697.3712741883189</v>
      </c>
      <c r="N86" s="297">
        <v>1632.9096529332969</v>
      </c>
      <c r="O86" s="297">
        <v>1684.6748907562869</v>
      </c>
      <c r="P86" s="297">
        <v>1611.7928790676781</v>
      </c>
      <c r="Q86" s="297">
        <v>1656.8158201602639</v>
      </c>
      <c r="R86" s="297">
        <v>1766.0066760491079</v>
      </c>
      <c r="S86" s="297">
        <v>1779.175456077724</v>
      </c>
      <c r="T86" s="297">
        <v>1739.6787698279279</v>
      </c>
      <c r="U86" s="297">
        <v>1784.33729499214</v>
      </c>
      <c r="V86" s="297">
        <v>1868.8002401595079</v>
      </c>
      <c r="W86" s="297">
        <v>1885.474230568451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193.1601625520625</v>
      </c>
      <c r="F87" s="297">
        <v>244.93298655589709</v>
      </c>
      <c r="G87" s="297">
        <v>311.38382212977302</v>
      </c>
      <c r="H87" s="297">
        <v>306.94688946777541</v>
      </c>
      <c r="I87" s="297">
        <v>550.24092050790682</v>
      </c>
      <c r="J87" s="297">
        <v>1823.5513388816009</v>
      </c>
      <c r="K87" s="297">
        <v>1865.5251564674741</v>
      </c>
      <c r="L87" s="297">
        <v>1848.4827680331341</v>
      </c>
      <c r="M87" s="297">
        <v>1692.8933681192359</v>
      </c>
      <c r="N87" s="297">
        <v>1541.9202274634711</v>
      </c>
      <c r="O87" s="297">
        <v>1688.9009029556501</v>
      </c>
      <c r="P87" s="297">
        <v>1607.9622423562321</v>
      </c>
      <c r="Q87" s="297">
        <v>1608.374808175872</v>
      </c>
      <c r="R87" s="297">
        <v>1704.9138802667781</v>
      </c>
      <c r="S87" s="297">
        <v>1790.972561194184</v>
      </c>
      <c r="T87" s="297">
        <v>2006.9188920369199</v>
      </c>
      <c r="U87" s="297">
        <v>2140.1020474239672</v>
      </c>
      <c r="V87" s="297">
        <v>2247.631460841093</v>
      </c>
      <c r="W87" s="297">
        <v>2167.7850162082391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609.30114627866669</v>
      </c>
      <c r="C89" s="263">
        <f t="shared" si="5"/>
        <v>500.14954084254759</v>
      </c>
      <c r="D89" s="263">
        <f t="shared" si="5"/>
        <v>540.1651997333995</v>
      </c>
      <c r="E89" s="263">
        <f t="shared" si="5"/>
        <v>585.86166418351286</v>
      </c>
      <c r="F89" s="263">
        <f t="shared" si="5"/>
        <v>612.81644666086152</v>
      </c>
      <c r="G89" s="263">
        <f t="shared" si="5"/>
        <v>560.27609663032547</v>
      </c>
      <c r="H89" s="263">
        <f t="shared" si="5"/>
        <v>545.16072253892457</v>
      </c>
      <c r="I89" s="263">
        <f t="shared" si="5"/>
        <v>639.3411772986592</v>
      </c>
      <c r="J89" s="263">
        <f t="shared" si="5"/>
        <v>602.702398940732</v>
      </c>
      <c r="K89" s="263">
        <f t="shared" si="5"/>
        <v>523.56521784758331</v>
      </c>
      <c r="L89" s="263">
        <f t="shared" si="5"/>
        <v>552.94666604849203</v>
      </c>
      <c r="M89" s="263">
        <f t="shared" si="5"/>
        <v>579.12673429661663</v>
      </c>
      <c r="N89" s="263">
        <f t="shared" si="5"/>
        <v>549.26988804444011</v>
      </c>
      <c r="O89" s="263">
        <f t="shared" si="5"/>
        <v>563.1099996996652</v>
      </c>
      <c r="P89" s="263">
        <f t="shared" si="5"/>
        <v>542.33134815838628</v>
      </c>
      <c r="Q89" s="263">
        <f t="shared" si="5"/>
        <v>555.92568326562957</v>
      </c>
      <c r="R89" s="263">
        <f t="shared" si="5"/>
        <v>580.38931413664636</v>
      </c>
      <c r="S89" s="263">
        <f t="shared" si="5"/>
        <v>597.82052439686254</v>
      </c>
      <c r="T89" s="263">
        <f t="shared" si="5"/>
        <v>589.64157271106546</v>
      </c>
      <c r="U89" s="263">
        <f t="shared" si="5"/>
        <v>611.77824495535015</v>
      </c>
      <c r="V89" s="263">
        <f t="shared" si="5"/>
        <v>729.03578128478716</v>
      </c>
      <c r="W89" s="263">
        <f t="shared" si="5"/>
        <v>637.36547503209977</v>
      </c>
      <c r="DA89" s="70"/>
    </row>
    <row r="90" spans="1:105" ht="12" customHeight="1" x14ac:dyDescent="0.25">
      <c r="A90" s="60" t="s">
        <v>1535</v>
      </c>
      <c r="B90" s="264">
        <v>609.30114627866669</v>
      </c>
      <c r="C90" s="264">
        <v>500.14954084254759</v>
      </c>
      <c r="D90" s="264">
        <v>540.1651997333995</v>
      </c>
      <c r="E90" s="264">
        <v>585.86166418351286</v>
      </c>
      <c r="F90" s="264">
        <v>612.81644666086152</v>
      </c>
      <c r="G90" s="264">
        <v>560.27609663032547</v>
      </c>
      <c r="H90" s="264">
        <v>545.16072253892457</v>
      </c>
      <c r="I90" s="264">
        <v>639.3411772986592</v>
      </c>
      <c r="J90" s="264">
        <v>602.702398940732</v>
      </c>
      <c r="K90" s="264">
        <v>523.56521784758331</v>
      </c>
      <c r="L90" s="264">
        <v>552.94666604849203</v>
      </c>
      <c r="M90" s="264">
        <v>579.12673429661663</v>
      </c>
      <c r="N90" s="264">
        <v>549.26988804444011</v>
      </c>
      <c r="O90" s="264">
        <v>563.1099996996652</v>
      </c>
      <c r="P90" s="264">
        <v>542.33134815838628</v>
      </c>
      <c r="Q90" s="264">
        <v>555.92568326562957</v>
      </c>
      <c r="R90" s="264">
        <v>580.38931413664636</v>
      </c>
      <c r="S90" s="264">
        <v>597.82052439686254</v>
      </c>
      <c r="T90" s="264">
        <v>589.64157271106546</v>
      </c>
      <c r="U90" s="264">
        <v>611.77824495535015</v>
      </c>
      <c r="V90" s="264">
        <v>729.03578128478716</v>
      </c>
      <c r="W90" s="264">
        <v>637.36547503209977</v>
      </c>
      <c r="DA90" s="72" t="s">
        <v>1772</v>
      </c>
    </row>
    <row r="91" spans="1:105" ht="12" customHeight="1" x14ac:dyDescent="0.25">
      <c r="A91" s="59" t="s">
        <v>30</v>
      </c>
      <c r="B91" s="232">
        <v>282.8533465409248</v>
      </c>
      <c r="C91" s="232">
        <v>216.33160133619319</v>
      </c>
      <c r="D91" s="232">
        <v>215.4692170457821</v>
      </c>
      <c r="E91" s="232">
        <v>269.26647654901018</v>
      </c>
      <c r="F91" s="232">
        <v>280.90565050748648</v>
      </c>
      <c r="G91" s="232">
        <v>228.0669116303778</v>
      </c>
      <c r="H91" s="232">
        <v>221.08573383590669</v>
      </c>
      <c r="I91" s="232">
        <v>278.31994235013752</v>
      </c>
      <c r="J91" s="232">
        <v>273.53091385555319</v>
      </c>
      <c r="K91" s="232">
        <v>225.56994545750419</v>
      </c>
      <c r="L91" s="232">
        <v>239.82004346499451</v>
      </c>
      <c r="M91" s="232">
        <v>273.8367855186591</v>
      </c>
      <c r="N91" s="232">
        <v>264.79776185515988</v>
      </c>
      <c r="O91" s="232">
        <v>263.85061589721738</v>
      </c>
      <c r="P91" s="232">
        <v>261.99149924601801</v>
      </c>
      <c r="Q91" s="232">
        <v>264.25647770055468</v>
      </c>
      <c r="R91" s="232">
        <v>269.88156691753801</v>
      </c>
      <c r="S91" s="232">
        <v>286.12691210038071</v>
      </c>
      <c r="T91" s="232">
        <v>271.26561371405592</v>
      </c>
      <c r="U91" s="232">
        <v>281.31872840253362</v>
      </c>
      <c r="V91" s="232">
        <v>360.42126892569848</v>
      </c>
      <c r="W91" s="232">
        <v>294.95765037525081</v>
      </c>
      <c r="DA91" s="71" t="s">
        <v>1773</v>
      </c>
    </row>
    <row r="92" spans="1:105" ht="12" customHeight="1" x14ac:dyDescent="0.25">
      <c r="A92" s="59" t="s">
        <v>33</v>
      </c>
      <c r="B92" s="297">
        <v>11.584027356055961</v>
      </c>
      <c r="C92" s="297">
        <v>11.92730653606589</v>
      </c>
      <c r="D92" s="297">
        <v>11.838459328868</v>
      </c>
      <c r="E92" s="297">
        <v>22.029278301434861</v>
      </c>
      <c r="F92" s="297">
        <v>9.5338238692885593</v>
      </c>
      <c r="G92" s="297">
        <v>6.6525928398285634</v>
      </c>
      <c r="H92" s="297">
        <v>5.9596427294056697</v>
      </c>
      <c r="I92" s="297">
        <v>5.347371215061842</v>
      </c>
      <c r="J92" s="297">
        <v>4.1489626962034638</v>
      </c>
      <c r="K92" s="297">
        <v>4.3783143741029162</v>
      </c>
      <c r="L92" s="297">
        <v>3.3746851325097889</v>
      </c>
      <c r="M92" s="297">
        <v>2.9119552238447759</v>
      </c>
      <c r="N92" s="297">
        <v>2.5368898103162851</v>
      </c>
      <c r="O92" s="297">
        <v>1.9047301242541339</v>
      </c>
      <c r="P92" s="297">
        <v>1.2909507563077509</v>
      </c>
      <c r="Q92" s="297">
        <v>1.3225287552631999</v>
      </c>
      <c r="R92" s="297">
        <v>1.578983589191614</v>
      </c>
      <c r="S92" s="297">
        <v>1.5850908596588029</v>
      </c>
      <c r="T92" s="297">
        <v>1.481673260599603</v>
      </c>
      <c r="U92" s="297">
        <v>1.7174506482913501</v>
      </c>
      <c r="V92" s="297">
        <v>1.8882949417050421</v>
      </c>
      <c r="W92" s="297">
        <v>1.4402912085522239</v>
      </c>
      <c r="DA92" s="122" t="s">
        <v>1774</v>
      </c>
    </row>
    <row r="93" spans="1:105" ht="12" customHeight="1" x14ac:dyDescent="0.25">
      <c r="A93" s="59" t="s">
        <v>160</v>
      </c>
      <c r="B93" s="297">
        <v>25.281364193999831</v>
      </c>
      <c r="C93" s="297">
        <v>19.095223550800359</v>
      </c>
      <c r="D93" s="297">
        <v>19.009530324794468</v>
      </c>
      <c r="E93" s="297">
        <v>21.530665374569349</v>
      </c>
      <c r="F93" s="297">
        <v>22.82440886263252</v>
      </c>
      <c r="G93" s="297">
        <v>27.64104840934673</v>
      </c>
      <c r="H93" s="297">
        <v>22.673535277773752</v>
      </c>
      <c r="I93" s="297">
        <v>36.377182821095921</v>
      </c>
      <c r="J93" s="297">
        <v>40.788714313838668</v>
      </c>
      <c r="K93" s="297">
        <v>41.201363922601047</v>
      </c>
      <c r="L93" s="297">
        <v>39.11104889936761</v>
      </c>
      <c r="M93" s="297">
        <v>25.08660685720449</v>
      </c>
      <c r="N93" s="297">
        <v>19.226131871248182</v>
      </c>
      <c r="O93" s="297">
        <v>16.936530656484301</v>
      </c>
      <c r="P93" s="297">
        <v>11.345715450544789</v>
      </c>
      <c r="Q93" s="297">
        <v>11.30839534527885</v>
      </c>
      <c r="R93" s="297">
        <v>12.55493800693737</v>
      </c>
      <c r="S93" s="297">
        <v>12.23733604788586</v>
      </c>
      <c r="T93" s="297">
        <v>12.162787197914</v>
      </c>
      <c r="U93" s="297">
        <v>12.257200556256469</v>
      </c>
      <c r="V93" s="297">
        <v>12.081494880591681</v>
      </c>
      <c r="W93" s="297">
        <v>14.68304151513003</v>
      </c>
      <c r="DA93" s="122" t="s">
        <v>1775</v>
      </c>
    </row>
    <row r="94" spans="1:105" ht="12" customHeight="1" x14ac:dyDescent="0.25">
      <c r="A94" s="59" t="s">
        <v>70</v>
      </c>
      <c r="B94" s="297">
        <v>54.669657362631291</v>
      </c>
      <c r="C94" s="297">
        <v>52.669460010455097</v>
      </c>
      <c r="D94" s="297">
        <v>88.925104107165396</v>
      </c>
      <c r="E94" s="297">
        <v>41.60335102227706</v>
      </c>
      <c r="F94" s="297">
        <v>42.666933909132432</v>
      </c>
      <c r="G94" s="297">
        <v>37.540358803957012</v>
      </c>
      <c r="H94" s="297">
        <v>42.726899676084777</v>
      </c>
      <c r="I94" s="297">
        <v>44.123436803971202</v>
      </c>
      <c r="J94" s="297">
        <v>36.803898017872363</v>
      </c>
      <c r="K94" s="297">
        <v>30.72950352474723</v>
      </c>
      <c r="L94" s="297">
        <v>25.801991642913439</v>
      </c>
      <c r="M94" s="297">
        <v>23.549743492265151</v>
      </c>
      <c r="N94" s="297">
        <v>12.956213185079839</v>
      </c>
      <c r="O94" s="297">
        <v>10.38599057695218</v>
      </c>
      <c r="P94" s="297">
        <v>9.3086098070459116</v>
      </c>
      <c r="Q94" s="297">
        <v>12.381461446914731</v>
      </c>
      <c r="R94" s="297">
        <v>14.05865706668628</v>
      </c>
      <c r="S94" s="297">
        <v>11.22973065044949</v>
      </c>
      <c r="T94" s="297">
        <v>10.3680985533544</v>
      </c>
      <c r="U94" s="297">
        <v>9.5366511991429306</v>
      </c>
      <c r="V94" s="297">
        <v>48.727482686811342</v>
      </c>
      <c r="W94" s="297">
        <v>6.2878000234650688</v>
      </c>
      <c r="DA94" s="122" t="s">
        <v>1776</v>
      </c>
    </row>
    <row r="95" spans="1:105" ht="12" customHeight="1" x14ac:dyDescent="0.25">
      <c r="A95" s="59" t="s">
        <v>162</v>
      </c>
      <c r="B95" s="297">
        <v>234.91275082505479</v>
      </c>
      <c r="C95" s="297">
        <v>200.12594940903301</v>
      </c>
      <c r="D95" s="297">
        <v>204.92288892678951</v>
      </c>
      <c r="E95" s="297">
        <v>231.43189293622129</v>
      </c>
      <c r="F95" s="297">
        <v>256.88562951232149</v>
      </c>
      <c r="G95" s="297">
        <v>260.37518494681541</v>
      </c>
      <c r="H95" s="297">
        <v>252.7149110197538</v>
      </c>
      <c r="I95" s="297">
        <v>275.17324410839279</v>
      </c>
      <c r="J95" s="297">
        <v>247.42991005726429</v>
      </c>
      <c r="K95" s="297">
        <v>221.686090568628</v>
      </c>
      <c r="L95" s="297">
        <v>244.83889690870669</v>
      </c>
      <c r="M95" s="297">
        <v>253.7416432046432</v>
      </c>
      <c r="N95" s="297">
        <v>249.75289132263589</v>
      </c>
      <c r="O95" s="297">
        <v>270.03213244475728</v>
      </c>
      <c r="P95" s="297">
        <v>258.39457289846979</v>
      </c>
      <c r="Q95" s="297">
        <v>266.65682001761809</v>
      </c>
      <c r="R95" s="297">
        <v>282.31516855629297</v>
      </c>
      <c r="S95" s="297">
        <v>286.64145473848782</v>
      </c>
      <c r="T95" s="297">
        <v>294.36339998514148</v>
      </c>
      <c r="U95" s="297">
        <v>306.94821414912582</v>
      </c>
      <c r="V95" s="297">
        <v>305.9172398499806</v>
      </c>
      <c r="W95" s="297">
        <v>319.99669190970172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1484.6431368999999</v>
      </c>
      <c r="C97" s="281">
        <v>1275.518820509998</v>
      </c>
      <c r="D97" s="281">
        <v>1150.6944609999989</v>
      </c>
      <c r="E97" s="281">
        <v>1174.5114538900009</v>
      </c>
      <c r="F97" s="281">
        <v>1147.4135789799991</v>
      </c>
      <c r="G97" s="281">
        <v>986.87933138999745</v>
      </c>
      <c r="H97" s="281">
        <v>1050.1742193300011</v>
      </c>
      <c r="I97" s="281">
        <v>1064.7595091300011</v>
      </c>
      <c r="J97" s="281">
        <v>920.71786391999956</v>
      </c>
      <c r="K97" s="281">
        <v>763.79928202999815</v>
      </c>
      <c r="L97" s="281">
        <v>826.9809628799984</v>
      </c>
      <c r="M97" s="281">
        <v>896.19933527999933</v>
      </c>
      <c r="N97" s="281">
        <v>841.24850783000329</v>
      </c>
      <c r="O97" s="281">
        <v>902.38038003999759</v>
      </c>
      <c r="P97" s="281">
        <v>870.05836234000174</v>
      </c>
      <c r="Q97" s="281">
        <v>828.38488694999921</v>
      </c>
      <c r="R97" s="281">
        <v>832.24891375999835</v>
      </c>
      <c r="S97" s="281">
        <v>867.16136508999966</v>
      </c>
      <c r="T97" s="281">
        <v>849.28244313999983</v>
      </c>
      <c r="U97" s="281">
        <v>867.00704542000028</v>
      </c>
      <c r="V97" s="281">
        <v>806.88561304999951</v>
      </c>
      <c r="W97" s="281">
        <v>816.3680722799985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3571.9044672158166</v>
      </c>
      <c r="C99" s="225">
        <f t="shared" si="6"/>
        <v>3444.0182104805681</v>
      </c>
      <c r="D99" s="225">
        <f t="shared" si="6"/>
        <v>3341.6160619334914</v>
      </c>
      <c r="E99" s="225">
        <f t="shared" si="6"/>
        <v>3546.5395427397589</v>
      </c>
      <c r="F99" s="225">
        <f t="shared" si="6"/>
        <v>3518.0809352075071</v>
      </c>
      <c r="G99" s="225">
        <f t="shared" si="6"/>
        <v>3377.5272184121422</v>
      </c>
      <c r="H99" s="225">
        <f t="shared" si="6"/>
        <v>3550.1611723297115</v>
      </c>
      <c r="I99" s="225">
        <f t="shared" si="6"/>
        <v>3623.2682140077295</v>
      </c>
      <c r="J99" s="225">
        <f t="shared" si="6"/>
        <v>3622.4849799411868</v>
      </c>
      <c r="K99" s="225">
        <f t="shared" si="6"/>
        <v>3251.1219043525966</v>
      </c>
      <c r="L99" s="225">
        <f t="shared" si="6"/>
        <v>3355.6363047305044</v>
      </c>
      <c r="M99" s="225">
        <f t="shared" si="6"/>
        <v>3332.2217370819099</v>
      </c>
      <c r="N99" s="225">
        <f t="shared" si="6"/>
        <v>3215.7591174821246</v>
      </c>
      <c r="O99" s="225">
        <f t="shared" si="6"/>
        <v>3236.5004479638628</v>
      </c>
      <c r="P99" s="225">
        <f t="shared" si="6"/>
        <v>3317.9358687991835</v>
      </c>
      <c r="Q99" s="225">
        <f t="shared" si="6"/>
        <v>3243.5103776804835</v>
      </c>
      <c r="R99" s="225">
        <f t="shared" si="6"/>
        <v>3255.443606725863</v>
      </c>
      <c r="S99" s="225">
        <f t="shared" si="6"/>
        <v>3239.4105168241331</v>
      </c>
      <c r="T99" s="225">
        <f t="shared" si="6"/>
        <v>3285.1324094598112</v>
      </c>
      <c r="U99" s="225">
        <f t="shared" si="6"/>
        <v>3139.0473820144025</v>
      </c>
      <c r="V99" s="225">
        <f t="shared" si="6"/>
        <v>3312.6238465997917</v>
      </c>
      <c r="W99" s="225">
        <f t="shared" si="6"/>
        <v>3190.1672772823317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15.66585924031704</v>
      </c>
      <c r="C104" s="262">
        <v>13.54088859500076</v>
      </c>
      <c r="D104" s="262">
        <v>13.21342518710086</v>
      </c>
      <c r="E104" s="262">
        <v>17.057223610015061</v>
      </c>
      <c r="F104" s="262">
        <v>17.057804068482088</v>
      </c>
      <c r="G104" s="262">
        <v>16.626949865014058</v>
      </c>
      <c r="H104" s="262">
        <v>17.440768025041251</v>
      </c>
      <c r="I104" s="262">
        <v>17.07167752782787</v>
      </c>
      <c r="J104" s="262">
        <v>17.619685777366161</v>
      </c>
      <c r="K104" s="262">
        <v>15.98659599066437</v>
      </c>
      <c r="L104" s="262">
        <v>16.050700358353609</v>
      </c>
      <c r="M104" s="262">
        <v>14.985827520867231</v>
      </c>
      <c r="N104" s="262">
        <v>14.469545047458761</v>
      </c>
      <c r="O104" s="262">
        <v>14.54795107190159</v>
      </c>
      <c r="P104" s="262">
        <v>14.763250795611039</v>
      </c>
      <c r="Q104" s="262">
        <v>13.996048091685161</v>
      </c>
      <c r="R104" s="262">
        <v>14.178733715913539</v>
      </c>
      <c r="S104" s="262">
        <v>14.06868057538</v>
      </c>
      <c r="T104" s="262">
        <v>14.33665292333273</v>
      </c>
      <c r="U104" s="262">
        <v>13.64968768176227</v>
      </c>
      <c r="V104" s="262">
        <v>14.74681588755011</v>
      </c>
      <c r="W104" s="262">
        <v>13.70525735681638</v>
      </c>
      <c r="DA104" s="68" t="s">
        <v>1784</v>
      </c>
    </row>
    <row r="105" spans="1:105" ht="12" customHeight="1" x14ac:dyDescent="0.25">
      <c r="A105" s="37" t="s">
        <v>160</v>
      </c>
      <c r="B105" s="228">
        <v>1.5221493108611961</v>
      </c>
      <c r="C105" s="228">
        <v>1.1794768329489691</v>
      </c>
      <c r="D105" s="228">
        <v>1.1216821915651229</v>
      </c>
      <c r="E105" s="228">
        <v>1.4518092172171551</v>
      </c>
      <c r="F105" s="228">
        <v>1.3919210644696469</v>
      </c>
      <c r="G105" s="228">
        <v>1.595695911870038</v>
      </c>
      <c r="H105" s="228">
        <v>1.435949381333183</v>
      </c>
      <c r="I105" s="228">
        <v>1.9933194783685551</v>
      </c>
      <c r="J105" s="228">
        <v>2.4935388233177989</v>
      </c>
      <c r="K105" s="228">
        <v>2.505519179565618</v>
      </c>
      <c r="L105" s="228">
        <v>2.2108112216685418</v>
      </c>
      <c r="M105" s="228">
        <v>1.348297969673024</v>
      </c>
      <c r="N105" s="228">
        <v>1.0342567903478559</v>
      </c>
      <c r="O105" s="228">
        <v>0.85860183009379232</v>
      </c>
      <c r="P105" s="228">
        <v>0.62096635129011724</v>
      </c>
      <c r="Q105" s="228">
        <v>0.56939802660443883</v>
      </c>
      <c r="R105" s="228">
        <v>0.60370013391640653</v>
      </c>
      <c r="S105" s="228">
        <v>0.57603007392499916</v>
      </c>
      <c r="T105" s="228">
        <v>0.56887034755276233</v>
      </c>
      <c r="U105" s="228">
        <v>0.52413571868773967</v>
      </c>
      <c r="V105" s="228">
        <v>0.56026506143622168</v>
      </c>
      <c r="W105" s="228">
        <v>0.601275914398542</v>
      </c>
      <c r="DA105" s="69" t="s">
        <v>1785</v>
      </c>
    </row>
    <row r="106" spans="1:105" ht="12" customHeight="1" x14ac:dyDescent="0.25">
      <c r="A106" s="37" t="s">
        <v>162</v>
      </c>
      <c r="B106" s="228">
        <v>14.14370992945585</v>
      </c>
      <c r="C106" s="228">
        <v>12.361411762051789</v>
      </c>
      <c r="D106" s="228">
        <v>12.091742995535739</v>
      </c>
      <c r="E106" s="228">
        <v>15.605414392797909</v>
      </c>
      <c r="F106" s="228">
        <v>15.665883004012439</v>
      </c>
      <c r="G106" s="228">
        <v>15.031253953144031</v>
      </c>
      <c r="H106" s="228">
        <v>16.00481864370807</v>
      </c>
      <c r="I106" s="228">
        <v>15.078358049459309</v>
      </c>
      <c r="J106" s="228">
        <v>15.126146954048361</v>
      </c>
      <c r="K106" s="228">
        <v>13.48107681109876</v>
      </c>
      <c r="L106" s="228">
        <v>13.839889136685059</v>
      </c>
      <c r="M106" s="228">
        <v>13.637529551194209</v>
      </c>
      <c r="N106" s="228">
        <v>13.4352882571109</v>
      </c>
      <c r="O106" s="228">
        <v>13.6893492418078</v>
      </c>
      <c r="P106" s="228">
        <v>14.14228444432092</v>
      </c>
      <c r="Q106" s="228">
        <v>13.42665006508072</v>
      </c>
      <c r="R106" s="228">
        <v>13.575033581997131</v>
      </c>
      <c r="S106" s="228">
        <v>13.492650501455</v>
      </c>
      <c r="T106" s="228">
        <v>13.76778257577997</v>
      </c>
      <c r="U106" s="228">
        <v>13.12555196307453</v>
      </c>
      <c r="V106" s="228">
        <v>14.186550826113891</v>
      </c>
      <c r="W106" s="228">
        <v>13.10398144241783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2500.8071916198801</v>
      </c>
      <c r="C110" s="263">
        <f t="shared" si="7"/>
        <v>2384.7619691560071</v>
      </c>
      <c r="D110" s="263">
        <f t="shared" si="7"/>
        <v>2332.8189574483472</v>
      </c>
      <c r="E110" s="263">
        <f t="shared" si="7"/>
        <v>2529.2467882058481</v>
      </c>
      <c r="F110" s="263">
        <f t="shared" si="7"/>
        <v>2500.747410755444</v>
      </c>
      <c r="G110" s="263">
        <f t="shared" si="7"/>
        <v>2360.7368160939018</v>
      </c>
      <c r="H110" s="263">
        <f t="shared" si="7"/>
        <v>2482.8617340578498</v>
      </c>
      <c r="I110" s="263">
        <f t="shared" si="7"/>
        <v>2562.8198078264618</v>
      </c>
      <c r="J110" s="263">
        <f t="shared" si="7"/>
        <v>2565.4597757863448</v>
      </c>
      <c r="K110" s="263">
        <f t="shared" si="7"/>
        <v>2297.353944534977</v>
      </c>
      <c r="L110" s="263">
        <f t="shared" si="7"/>
        <v>2316.9978348622012</v>
      </c>
      <c r="M110" s="263">
        <f t="shared" si="7"/>
        <v>2290.5495558403559</v>
      </c>
      <c r="N110" s="263">
        <f t="shared" si="7"/>
        <v>2194.4378390423349</v>
      </c>
      <c r="O110" s="263">
        <f t="shared" si="7"/>
        <v>2179.5732994027721</v>
      </c>
      <c r="P110" s="263">
        <f t="shared" si="7"/>
        <v>2225.1892714578989</v>
      </c>
      <c r="Q110" s="263">
        <f t="shared" si="7"/>
        <v>2134.5855302057289</v>
      </c>
      <c r="R110" s="263">
        <f t="shared" si="7"/>
        <v>2138.9007513330748</v>
      </c>
      <c r="S110" s="263">
        <f t="shared" si="7"/>
        <v>2161.8432409866041</v>
      </c>
      <c r="T110" s="263">
        <f t="shared" si="7"/>
        <v>2189.30492869196</v>
      </c>
      <c r="U110" s="263">
        <f t="shared" si="7"/>
        <v>2084.8780794291752</v>
      </c>
      <c r="V110" s="263">
        <f t="shared" si="7"/>
        <v>2253.0360820382271</v>
      </c>
      <c r="W110" s="263">
        <f t="shared" si="7"/>
        <v>2085.1774245037382</v>
      </c>
      <c r="DA110" s="70"/>
    </row>
    <row r="111" spans="1:105" ht="12" customHeight="1" x14ac:dyDescent="0.25">
      <c r="A111" s="60" t="s">
        <v>1556</v>
      </c>
      <c r="B111" s="264">
        <v>2500.8071916198801</v>
      </c>
      <c r="C111" s="264">
        <v>2384.7619691560071</v>
      </c>
      <c r="D111" s="264">
        <v>2332.8189574483472</v>
      </c>
      <c r="E111" s="264">
        <v>2529.2467882058481</v>
      </c>
      <c r="F111" s="264">
        <v>2500.747410755444</v>
      </c>
      <c r="G111" s="264">
        <v>2360.7368160939018</v>
      </c>
      <c r="H111" s="264">
        <v>2482.8617340578498</v>
      </c>
      <c r="I111" s="264">
        <v>2562.8198078264618</v>
      </c>
      <c r="J111" s="264">
        <v>2565.4597757863448</v>
      </c>
      <c r="K111" s="264">
        <v>2297.353944534977</v>
      </c>
      <c r="L111" s="264">
        <v>2316.9978348622012</v>
      </c>
      <c r="M111" s="264">
        <v>2290.5495558403559</v>
      </c>
      <c r="N111" s="264">
        <v>2194.4378390423349</v>
      </c>
      <c r="O111" s="264">
        <v>2179.5732994027721</v>
      </c>
      <c r="P111" s="264">
        <v>2225.1892714578989</v>
      </c>
      <c r="Q111" s="264">
        <v>2134.5855302057289</v>
      </c>
      <c r="R111" s="264">
        <v>2138.9007513330748</v>
      </c>
      <c r="S111" s="264">
        <v>2161.8432409866041</v>
      </c>
      <c r="T111" s="264">
        <v>2189.30492869196</v>
      </c>
      <c r="U111" s="264">
        <v>2084.8780794291752</v>
      </c>
      <c r="V111" s="264">
        <v>2253.0360820382271</v>
      </c>
      <c r="W111" s="264">
        <v>2085.1774245037382</v>
      </c>
      <c r="DA111" s="72" t="s">
        <v>1790</v>
      </c>
    </row>
    <row r="112" spans="1:105" ht="12" customHeight="1" x14ac:dyDescent="0.25">
      <c r="A112" s="59" t="s">
        <v>30</v>
      </c>
      <c r="B112" s="232">
        <v>1160.939360648732</v>
      </c>
      <c r="C112" s="232">
        <v>1031.490251343814</v>
      </c>
      <c r="D112" s="232">
        <v>930.54990310193602</v>
      </c>
      <c r="E112" s="232">
        <v>1162.4610596978109</v>
      </c>
      <c r="F112" s="232">
        <v>1146.304218825783</v>
      </c>
      <c r="G112" s="232">
        <v>960.96542054320741</v>
      </c>
      <c r="H112" s="232">
        <v>1006.905460706733</v>
      </c>
      <c r="I112" s="232">
        <v>1115.65449949871</v>
      </c>
      <c r="J112" s="232">
        <v>1164.310210418638</v>
      </c>
      <c r="K112" s="232">
        <v>989.77927925723247</v>
      </c>
      <c r="L112" s="232">
        <v>1004.91160465053</v>
      </c>
      <c r="M112" s="232">
        <v>1083.0733418037271</v>
      </c>
      <c r="N112" s="232">
        <v>1057.917502773555</v>
      </c>
      <c r="O112" s="232">
        <v>1021.260069519759</v>
      </c>
      <c r="P112" s="232">
        <v>1074.9529329533641</v>
      </c>
      <c r="Q112" s="232">
        <v>1014.664496609005</v>
      </c>
      <c r="R112" s="232">
        <v>994.59082410838914</v>
      </c>
      <c r="S112" s="232">
        <v>1034.6943702085821</v>
      </c>
      <c r="T112" s="232">
        <v>1007.193475789478</v>
      </c>
      <c r="U112" s="232">
        <v>958.70563397058675</v>
      </c>
      <c r="V112" s="232">
        <v>1113.857706946196</v>
      </c>
      <c r="W112" s="232">
        <v>964.97073945865031</v>
      </c>
      <c r="DA112" s="71" t="s">
        <v>1791</v>
      </c>
    </row>
    <row r="113" spans="1:105" ht="12" customHeight="1" x14ac:dyDescent="0.25">
      <c r="A113" s="59" t="s">
        <v>33</v>
      </c>
      <c r="B113" s="297">
        <v>47.54532154892231</v>
      </c>
      <c r="C113" s="297">
        <v>56.870565098909502</v>
      </c>
      <c r="D113" s="297">
        <v>51.126918881473607</v>
      </c>
      <c r="E113" s="297">
        <v>95.10347714600455</v>
      </c>
      <c r="F113" s="297">
        <v>38.905100353672509</v>
      </c>
      <c r="G113" s="297">
        <v>28.030860024050369</v>
      </c>
      <c r="H113" s="297">
        <v>27.142397222941739</v>
      </c>
      <c r="I113" s="297">
        <v>21.435110636335171</v>
      </c>
      <c r="J113" s="297">
        <v>17.660452201708839</v>
      </c>
      <c r="K113" s="297">
        <v>19.21162341362351</v>
      </c>
      <c r="L113" s="297">
        <v>14.140854128381919</v>
      </c>
      <c r="M113" s="297">
        <v>11.517302430711879</v>
      </c>
      <c r="N113" s="297">
        <v>10.1353580715289</v>
      </c>
      <c r="O113" s="297">
        <v>7.3724475211000273</v>
      </c>
      <c r="P113" s="297">
        <v>5.2967798794428722</v>
      </c>
      <c r="Q113" s="297">
        <v>5.0781081523030203</v>
      </c>
      <c r="R113" s="297">
        <v>5.819006489270742</v>
      </c>
      <c r="S113" s="297">
        <v>5.7320179242093134</v>
      </c>
      <c r="T113" s="297">
        <v>5.5013668002193832</v>
      </c>
      <c r="U113" s="297">
        <v>5.8528972526399539</v>
      </c>
      <c r="V113" s="297">
        <v>5.8356486010798561</v>
      </c>
      <c r="W113" s="297">
        <v>4.7119946568066746</v>
      </c>
      <c r="DA113" s="122" t="s">
        <v>1792</v>
      </c>
    </row>
    <row r="114" spans="1:105" ht="12" customHeight="1" x14ac:dyDescent="0.25">
      <c r="A114" s="59" t="s">
        <v>160</v>
      </c>
      <c r="B114" s="297">
        <v>103.7644812855816</v>
      </c>
      <c r="C114" s="297">
        <v>91.047895075078245</v>
      </c>
      <c r="D114" s="297">
        <v>82.096722883585954</v>
      </c>
      <c r="E114" s="297">
        <v>92.950895366157141</v>
      </c>
      <c r="F114" s="297">
        <v>93.140583410026252</v>
      </c>
      <c r="G114" s="297">
        <v>116.46622264956839</v>
      </c>
      <c r="H114" s="297">
        <v>103.2635895976084</v>
      </c>
      <c r="I114" s="297">
        <v>145.81911504704931</v>
      </c>
      <c r="J114" s="297">
        <v>173.62102102481259</v>
      </c>
      <c r="K114" s="297">
        <v>180.7876319915577</v>
      </c>
      <c r="L114" s="297">
        <v>163.88599693822411</v>
      </c>
      <c r="M114" s="297">
        <v>99.222005808629248</v>
      </c>
      <c r="N114" s="297">
        <v>76.812059417448538</v>
      </c>
      <c r="O114" s="297">
        <v>65.554527575567789</v>
      </c>
      <c r="P114" s="297">
        <v>46.551548943826241</v>
      </c>
      <c r="Q114" s="297">
        <v>43.420798499687592</v>
      </c>
      <c r="R114" s="297">
        <v>46.268540239967443</v>
      </c>
      <c r="S114" s="297">
        <v>44.252750019739182</v>
      </c>
      <c r="T114" s="297">
        <v>45.159722772927367</v>
      </c>
      <c r="U114" s="297">
        <v>41.771293709163011</v>
      </c>
      <c r="V114" s="297">
        <v>37.337047905883331</v>
      </c>
      <c r="W114" s="297">
        <v>48.036405939399707</v>
      </c>
      <c r="DA114" s="122" t="s">
        <v>1793</v>
      </c>
    </row>
    <row r="115" spans="1:105" ht="12" customHeight="1" x14ac:dyDescent="0.25">
      <c r="A115" s="59" t="s">
        <v>70</v>
      </c>
      <c r="B115" s="297">
        <v>224.38538501178911</v>
      </c>
      <c r="C115" s="297">
        <v>251.13314101483499</v>
      </c>
      <c r="D115" s="297">
        <v>384.04208334163172</v>
      </c>
      <c r="E115" s="297">
        <v>179.60748822564099</v>
      </c>
      <c r="F115" s="297">
        <v>174.1128605139819</v>
      </c>
      <c r="G115" s="297">
        <v>158.17720522235709</v>
      </c>
      <c r="H115" s="297">
        <v>194.5939607068907</v>
      </c>
      <c r="I115" s="297">
        <v>176.87022492182231</v>
      </c>
      <c r="J115" s="297">
        <v>156.6592735037035</v>
      </c>
      <c r="K115" s="297">
        <v>134.83811324672661</v>
      </c>
      <c r="L115" s="297">
        <v>108.11740524450551</v>
      </c>
      <c r="M115" s="297">
        <v>93.14343700930641</v>
      </c>
      <c r="N115" s="297">
        <v>51.762539842231597</v>
      </c>
      <c r="O115" s="297">
        <v>40.200010231477357</v>
      </c>
      <c r="P115" s="297">
        <v>38.193290402931041</v>
      </c>
      <c r="Q115" s="297">
        <v>47.541045940048718</v>
      </c>
      <c r="R115" s="297">
        <v>51.810175394768997</v>
      </c>
      <c r="S115" s="297">
        <v>40.609039526147328</v>
      </c>
      <c r="T115" s="297">
        <v>38.496148023717517</v>
      </c>
      <c r="U115" s="297">
        <v>32.499938008920481</v>
      </c>
      <c r="V115" s="297">
        <v>150.58901016738039</v>
      </c>
      <c r="W115" s="297">
        <v>20.570895620072779</v>
      </c>
      <c r="DA115" s="122" t="s">
        <v>1794</v>
      </c>
    </row>
    <row r="116" spans="1:105" ht="12" customHeight="1" x14ac:dyDescent="0.25">
      <c r="A116" s="59" t="s">
        <v>162</v>
      </c>
      <c r="B116" s="297">
        <v>964.17264312485474</v>
      </c>
      <c r="C116" s="297">
        <v>954.22011662337059</v>
      </c>
      <c r="D116" s="297">
        <v>885.00332923971939</v>
      </c>
      <c r="E116" s="297">
        <v>999.12386777023437</v>
      </c>
      <c r="F116" s="297">
        <v>1048.284647651981</v>
      </c>
      <c r="G116" s="297">
        <v>1097.0971076547189</v>
      </c>
      <c r="H116" s="297">
        <v>1150.956325823676</v>
      </c>
      <c r="I116" s="297">
        <v>1103.040857722546</v>
      </c>
      <c r="J116" s="297">
        <v>1053.208818637482</v>
      </c>
      <c r="K116" s="297">
        <v>972.73729662583719</v>
      </c>
      <c r="L116" s="297">
        <v>1025.9419739005591</v>
      </c>
      <c r="M116" s="297">
        <v>1003.593468787982</v>
      </c>
      <c r="N116" s="297">
        <v>997.81037893757173</v>
      </c>
      <c r="O116" s="297">
        <v>1045.1862445548679</v>
      </c>
      <c r="P116" s="297">
        <v>1060.194719278335</v>
      </c>
      <c r="Q116" s="297">
        <v>1023.881081004685</v>
      </c>
      <c r="R116" s="297">
        <v>1040.4122051006791</v>
      </c>
      <c r="S116" s="297">
        <v>1036.555063307926</v>
      </c>
      <c r="T116" s="297">
        <v>1092.9542153056179</v>
      </c>
      <c r="U116" s="297">
        <v>1046.0483164878649</v>
      </c>
      <c r="V116" s="297">
        <v>945.41666841768642</v>
      </c>
      <c r="W116" s="297">
        <v>1046.8873888288081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209.13114135561949</v>
      </c>
      <c r="C119" s="263">
        <f t="shared" si="8"/>
        <v>199.42680672955959</v>
      </c>
      <c r="D119" s="263">
        <f t="shared" si="8"/>
        <v>195.08304869804371</v>
      </c>
      <c r="E119" s="263">
        <f t="shared" si="8"/>
        <v>211.50941558389559</v>
      </c>
      <c r="F119" s="263">
        <f t="shared" si="8"/>
        <v>209.12614215358099</v>
      </c>
      <c r="G119" s="263">
        <f t="shared" si="8"/>
        <v>197.41769235322619</v>
      </c>
      <c r="H119" s="263">
        <f t="shared" si="8"/>
        <v>207.63044428682019</v>
      </c>
      <c r="I119" s="263">
        <f t="shared" si="8"/>
        <v>214.31697465343979</v>
      </c>
      <c r="J119" s="263">
        <f t="shared" si="8"/>
        <v>214.53774317747579</v>
      </c>
      <c r="K119" s="263">
        <f t="shared" si="8"/>
        <v>192.11727082695549</v>
      </c>
      <c r="L119" s="263">
        <f t="shared" si="8"/>
        <v>193.7600001099498</v>
      </c>
      <c r="M119" s="263">
        <f t="shared" si="8"/>
        <v>191.5482507206867</v>
      </c>
      <c r="N119" s="263">
        <f t="shared" si="8"/>
        <v>183.51086459233079</v>
      </c>
      <c r="O119" s="263">
        <f t="shared" si="8"/>
        <v>182.26781068918919</v>
      </c>
      <c r="P119" s="263">
        <f t="shared" si="8"/>
        <v>186.08246714567349</v>
      </c>
      <c r="Q119" s="263">
        <f t="shared" si="8"/>
        <v>178.50568798306941</v>
      </c>
      <c r="R119" s="263">
        <f t="shared" si="8"/>
        <v>178.86655031687431</v>
      </c>
      <c r="S119" s="263">
        <f t="shared" si="8"/>
        <v>180.7851264721491</v>
      </c>
      <c r="T119" s="263">
        <f t="shared" si="8"/>
        <v>183.08162262451859</v>
      </c>
      <c r="U119" s="263">
        <f t="shared" si="8"/>
        <v>174.34887975346521</v>
      </c>
      <c r="V119" s="263">
        <f t="shared" si="8"/>
        <v>188.4111693740148</v>
      </c>
      <c r="W119" s="263">
        <f t="shared" si="8"/>
        <v>174.37391262177749</v>
      </c>
      <c r="DA119" s="70"/>
    </row>
    <row r="120" spans="1:105" ht="12" customHeight="1" x14ac:dyDescent="0.25">
      <c r="A120" s="60" t="s">
        <v>1568</v>
      </c>
      <c r="B120" s="264">
        <v>209.13114135561949</v>
      </c>
      <c r="C120" s="264">
        <v>199.42680672955959</v>
      </c>
      <c r="D120" s="264">
        <v>195.08304869804371</v>
      </c>
      <c r="E120" s="264">
        <v>211.50941558389559</v>
      </c>
      <c r="F120" s="264">
        <v>209.12614215358099</v>
      </c>
      <c r="G120" s="264">
        <v>197.41769235322619</v>
      </c>
      <c r="H120" s="264">
        <v>207.63044428682019</v>
      </c>
      <c r="I120" s="264">
        <v>214.31697465343979</v>
      </c>
      <c r="J120" s="264">
        <v>214.53774317747579</v>
      </c>
      <c r="K120" s="264">
        <v>192.11727082695549</v>
      </c>
      <c r="L120" s="264">
        <v>193.7600001099498</v>
      </c>
      <c r="M120" s="264">
        <v>191.5482507206867</v>
      </c>
      <c r="N120" s="264">
        <v>183.51086459233079</v>
      </c>
      <c r="O120" s="264">
        <v>182.26781068918919</v>
      </c>
      <c r="P120" s="264">
        <v>186.08246714567349</v>
      </c>
      <c r="Q120" s="264">
        <v>178.50568798306941</v>
      </c>
      <c r="R120" s="264">
        <v>178.86655031687431</v>
      </c>
      <c r="S120" s="264">
        <v>180.7851264721491</v>
      </c>
      <c r="T120" s="264">
        <v>183.08162262451859</v>
      </c>
      <c r="U120" s="264">
        <v>174.34887975346521</v>
      </c>
      <c r="V120" s="264">
        <v>188.4111693740148</v>
      </c>
      <c r="W120" s="264">
        <v>174.37391262177749</v>
      </c>
      <c r="DA120" s="72" t="s">
        <v>1798</v>
      </c>
    </row>
    <row r="121" spans="1:105" ht="12" customHeight="1" x14ac:dyDescent="0.25">
      <c r="A121" s="59" t="s">
        <v>30</v>
      </c>
      <c r="B121" s="232">
        <v>97.084083231489728</v>
      </c>
      <c r="C121" s="232">
        <v>86.25884245838148</v>
      </c>
      <c r="D121" s="232">
        <v>77.817659824472003</v>
      </c>
      <c r="E121" s="232">
        <v>97.211336008113292</v>
      </c>
      <c r="F121" s="232">
        <v>95.860212825330152</v>
      </c>
      <c r="G121" s="232">
        <v>80.361171334967423</v>
      </c>
      <c r="H121" s="232">
        <v>84.20292813473813</v>
      </c>
      <c r="I121" s="232">
        <v>93.297116075377048</v>
      </c>
      <c r="J121" s="232">
        <v>97.365972080050767</v>
      </c>
      <c r="K121" s="232">
        <v>82.770743404304113</v>
      </c>
      <c r="L121" s="232">
        <v>84.036191013168008</v>
      </c>
      <c r="M121" s="232">
        <v>90.572501911489539</v>
      </c>
      <c r="N121" s="232">
        <v>88.468833405669869</v>
      </c>
      <c r="O121" s="232">
        <v>85.403338840066027</v>
      </c>
      <c r="P121" s="232">
        <v>89.893429019808366</v>
      </c>
      <c r="Q121" s="232">
        <v>84.851781048908705</v>
      </c>
      <c r="R121" s="232">
        <v>83.173111035754502</v>
      </c>
      <c r="S121" s="232">
        <v>86.526788358998473</v>
      </c>
      <c r="T121" s="232">
        <v>84.227013527320096</v>
      </c>
      <c r="U121" s="232">
        <v>80.172195652741351</v>
      </c>
      <c r="V121" s="232">
        <v>93.146858479131524</v>
      </c>
      <c r="W121" s="232">
        <v>80.696117955037423</v>
      </c>
      <c r="DA121" s="71" t="s">
        <v>1799</v>
      </c>
    </row>
    <row r="122" spans="1:105" ht="12" customHeight="1" x14ac:dyDescent="0.25">
      <c r="A122" s="59" t="s">
        <v>33</v>
      </c>
      <c r="B122" s="297">
        <v>3.9759991873685432</v>
      </c>
      <c r="C122" s="297">
        <v>4.7558269300122014</v>
      </c>
      <c r="D122" s="297">
        <v>4.2755118969219419</v>
      </c>
      <c r="E122" s="297">
        <v>7.9530716278646789</v>
      </c>
      <c r="F122" s="297">
        <v>3.2534567513972341</v>
      </c>
      <c r="G122" s="297">
        <v>2.3440934469690609</v>
      </c>
      <c r="H122" s="297">
        <v>2.26979534023357</v>
      </c>
      <c r="I122" s="297">
        <v>1.7925208978454219</v>
      </c>
      <c r="J122" s="297">
        <v>1.476863365626917</v>
      </c>
      <c r="K122" s="297">
        <v>1.6065807653020061</v>
      </c>
      <c r="L122" s="297">
        <v>1.182535372387614</v>
      </c>
      <c r="M122" s="297">
        <v>0.96313966576225973</v>
      </c>
      <c r="N122" s="297">
        <v>0.84757393878644471</v>
      </c>
      <c r="O122" s="297">
        <v>0.61652428457443831</v>
      </c>
      <c r="P122" s="297">
        <v>0.44294563187810199</v>
      </c>
      <c r="Q122" s="297">
        <v>0.4246591090177208</v>
      </c>
      <c r="R122" s="297">
        <v>0.48661707017432471</v>
      </c>
      <c r="S122" s="297">
        <v>0.47934261176859672</v>
      </c>
      <c r="T122" s="297">
        <v>0.46005430638599498</v>
      </c>
      <c r="U122" s="297">
        <v>0.48945120070968412</v>
      </c>
      <c r="V122" s="297">
        <v>0.48800877436042522</v>
      </c>
      <c r="W122" s="297">
        <v>0.39404270106935307</v>
      </c>
      <c r="DA122" s="122" t="s">
        <v>1800</v>
      </c>
    </row>
    <row r="123" spans="1:105" ht="12" customHeight="1" x14ac:dyDescent="0.25">
      <c r="A123" s="59" t="s">
        <v>160</v>
      </c>
      <c r="B123" s="297">
        <v>8.6773520470289558</v>
      </c>
      <c r="C123" s="297">
        <v>7.6139217285056544</v>
      </c>
      <c r="D123" s="297">
        <v>6.8653758737310966</v>
      </c>
      <c r="E123" s="297">
        <v>7.7730609953019956</v>
      </c>
      <c r="F123" s="297">
        <v>7.7889237444370742</v>
      </c>
      <c r="G123" s="297">
        <v>9.7395409584955122</v>
      </c>
      <c r="H123" s="297">
        <v>8.6354647512980414</v>
      </c>
      <c r="I123" s="297">
        <v>12.194189965321829</v>
      </c>
      <c r="J123" s="297">
        <v>14.51913702580479</v>
      </c>
      <c r="K123" s="297">
        <v>15.118448134693701</v>
      </c>
      <c r="L123" s="297">
        <v>13.70504119899538</v>
      </c>
      <c r="M123" s="297">
        <v>8.2974854646477603</v>
      </c>
      <c r="N123" s="297">
        <v>6.4234434824387519</v>
      </c>
      <c r="O123" s="297">
        <v>5.4820272505801224</v>
      </c>
      <c r="P123" s="297">
        <v>3.8928945002706712</v>
      </c>
      <c r="Q123" s="297">
        <v>3.631084067272742</v>
      </c>
      <c r="R123" s="297">
        <v>3.869227768405096</v>
      </c>
      <c r="S123" s="297">
        <v>3.700656392369996</v>
      </c>
      <c r="T123" s="297">
        <v>3.7765024022856331</v>
      </c>
      <c r="U123" s="297">
        <v>3.4931434772624752</v>
      </c>
      <c r="V123" s="297">
        <v>3.1223276506770721</v>
      </c>
      <c r="W123" s="297">
        <v>4.0170663433758591</v>
      </c>
      <c r="DA123" s="122" t="s">
        <v>1801</v>
      </c>
    </row>
    <row r="124" spans="1:105" ht="12" customHeight="1" x14ac:dyDescent="0.25">
      <c r="A124" s="59" t="s">
        <v>70</v>
      </c>
      <c r="B124" s="297">
        <v>18.764330104409051</v>
      </c>
      <c r="C124" s="297">
        <v>21.001123392737409</v>
      </c>
      <c r="D124" s="297">
        <v>32.115694279414562</v>
      </c>
      <c r="E124" s="297">
        <v>15.01975807431764</v>
      </c>
      <c r="F124" s="297">
        <v>14.560267327284411</v>
      </c>
      <c r="G124" s="297">
        <v>13.227640889486731</v>
      </c>
      <c r="H124" s="297">
        <v>16.273008666926589</v>
      </c>
      <c r="I124" s="297">
        <v>14.79085318279432</v>
      </c>
      <c r="J124" s="297">
        <v>13.10070315758734</v>
      </c>
      <c r="K124" s="297">
        <v>11.275898684240669</v>
      </c>
      <c r="L124" s="297">
        <v>9.04136729731073</v>
      </c>
      <c r="M124" s="297">
        <v>7.7891623779776484</v>
      </c>
      <c r="N124" s="297">
        <v>4.3286659895038566</v>
      </c>
      <c r="O124" s="297">
        <v>3.361744180194405</v>
      </c>
      <c r="P124" s="297">
        <v>3.1939313197983159</v>
      </c>
      <c r="Q124" s="297">
        <v>3.975641637627517</v>
      </c>
      <c r="R124" s="297">
        <v>4.332649534298767</v>
      </c>
      <c r="S124" s="297">
        <v>3.3959494414112061</v>
      </c>
      <c r="T124" s="297">
        <v>3.2192579263898029</v>
      </c>
      <c r="U124" s="297">
        <v>2.7178221306177059</v>
      </c>
      <c r="V124" s="297">
        <v>12.59307461904649</v>
      </c>
      <c r="W124" s="297">
        <v>1.720250523170695</v>
      </c>
      <c r="DA124" s="122" t="s">
        <v>1802</v>
      </c>
    </row>
    <row r="125" spans="1:105" ht="12" customHeight="1" x14ac:dyDescent="0.25">
      <c r="A125" s="59" t="s">
        <v>162</v>
      </c>
      <c r="B125" s="297">
        <v>80.629376785323203</v>
      </c>
      <c r="C125" s="297">
        <v>79.797092219922888</v>
      </c>
      <c r="D125" s="297">
        <v>74.008806823504145</v>
      </c>
      <c r="E125" s="297">
        <v>83.55218887829804</v>
      </c>
      <c r="F125" s="297">
        <v>87.663281505132105</v>
      </c>
      <c r="G125" s="297">
        <v>91.745245723307463</v>
      </c>
      <c r="H125" s="297">
        <v>96.249247393623904</v>
      </c>
      <c r="I125" s="297">
        <v>92.242294532101127</v>
      </c>
      <c r="J125" s="297">
        <v>88.075067548405997</v>
      </c>
      <c r="K125" s="297">
        <v>81.345599838414984</v>
      </c>
      <c r="L125" s="297">
        <v>85.794865228088085</v>
      </c>
      <c r="M125" s="297">
        <v>83.925961300809476</v>
      </c>
      <c r="N125" s="297">
        <v>83.442347775931907</v>
      </c>
      <c r="O125" s="297">
        <v>87.404176133774214</v>
      </c>
      <c r="P125" s="297">
        <v>88.659266673918012</v>
      </c>
      <c r="Q125" s="297">
        <v>85.622522120242763</v>
      </c>
      <c r="R125" s="297">
        <v>87.004944908241598</v>
      </c>
      <c r="S125" s="297">
        <v>86.68238966760083</v>
      </c>
      <c r="T125" s="297">
        <v>91.398794462137019</v>
      </c>
      <c r="U125" s="297">
        <v>87.476267292133969</v>
      </c>
      <c r="V125" s="297">
        <v>79.060899850799345</v>
      </c>
      <c r="W125" s="297">
        <v>87.54643509912421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846.30027500000006</v>
      </c>
      <c r="C128" s="281">
        <v>846.288546</v>
      </c>
      <c r="D128" s="281">
        <v>800.50063060000002</v>
      </c>
      <c r="E128" s="281">
        <v>788.72611533999998</v>
      </c>
      <c r="F128" s="281">
        <v>791.14957822999997</v>
      </c>
      <c r="G128" s="281">
        <v>802.74576009999998</v>
      </c>
      <c r="H128" s="281">
        <v>842.22822596000003</v>
      </c>
      <c r="I128" s="281">
        <v>829.059754</v>
      </c>
      <c r="J128" s="281">
        <v>824.86777519999998</v>
      </c>
      <c r="K128" s="281">
        <v>745.66409299999998</v>
      </c>
      <c r="L128" s="281">
        <v>828.82776939999997</v>
      </c>
      <c r="M128" s="281">
        <v>835.138103</v>
      </c>
      <c r="N128" s="281">
        <v>823.34086879999995</v>
      </c>
      <c r="O128" s="281">
        <v>860.11138679999999</v>
      </c>
      <c r="P128" s="281">
        <v>891.90087940000001</v>
      </c>
      <c r="Q128" s="281">
        <v>916.42311140000004</v>
      </c>
      <c r="R128" s="281">
        <v>923.49757136000005</v>
      </c>
      <c r="S128" s="281">
        <v>882.71346878999998</v>
      </c>
      <c r="T128" s="281">
        <v>898.40920521999999</v>
      </c>
      <c r="U128" s="281">
        <v>866.17073515000004</v>
      </c>
      <c r="V128" s="281">
        <v>856.42977929999995</v>
      </c>
      <c r="W128" s="281">
        <v>916.91068280000002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0.99999999999999989</v>
      </c>
      <c r="L132" s="234">
        <f t="shared" si="9"/>
        <v>0.99999999999999989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6.0794345448724526E-4</v>
      </c>
      <c r="C137" s="270">
        <f t="shared" si="14"/>
        <v>5.5916447687532115E-4</v>
      </c>
      <c r="D137" s="270">
        <f t="shared" si="14"/>
        <v>5.586814009488131E-4</v>
      </c>
      <c r="E137" s="270">
        <f t="shared" si="14"/>
        <v>6.8376011015363041E-4</v>
      </c>
      <c r="F137" s="270">
        <f t="shared" si="14"/>
        <v>6.8215327080480665E-4</v>
      </c>
      <c r="G137" s="270">
        <f t="shared" si="14"/>
        <v>7.1054620069362919E-4</v>
      </c>
      <c r="H137" s="270">
        <f t="shared" si="14"/>
        <v>7.3720779457864521E-4</v>
      </c>
      <c r="I137" s="270">
        <f t="shared" si="14"/>
        <v>6.721524034322431E-4</v>
      </c>
      <c r="J137" s="270">
        <f t="shared" si="14"/>
        <v>6.6555940932699442E-4</v>
      </c>
      <c r="K137" s="270">
        <f t="shared" si="14"/>
        <v>6.8236623146688202E-4</v>
      </c>
      <c r="L137" s="270">
        <f t="shared" si="14"/>
        <v>6.5117811622208933E-4</v>
      </c>
      <c r="M137" s="270">
        <f t="shared" si="14"/>
        <v>6.2856703078728615E-4</v>
      </c>
      <c r="N137" s="270">
        <f t="shared" si="14"/>
        <v>6.3759103079998644E-4</v>
      </c>
      <c r="O137" s="270">
        <f t="shared" si="14"/>
        <v>6.359487458719547E-4</v>
      </c>
      <c r="P137" s="270">
        <f t="shared" si="14"/>
        <v>6.4923103933196813E-4</v>
      </c>
      <c r="Q137" s="270">
        <f t="shared" si="14"/>
        <v>6.3792031331808842E-4</v>
      </c>
      <c r="R137" s="270">
        <f t="shared" si="14"/>
        <v>6.0894579318260744E-4</v>
      </c>
      <c r="S137" s="270">
        <f t="shared" si="14"/>
        <v>6.0303639773243124E-4</v>
      </c>
      <c r="T137" s="270">
        <f t="shared" si="14"/>
        <v>6.1643456974329596E-4</v>
      </c>
      <c r="U137" s="270">
        <f t="shared" si="14"/>
        <v>5.8858515500966697E-4</v>
      </c>
      <c r="V137" s="270">
        <f t="shared" si="14"/>
        <v>6.3862263288210375E-4</v>
      </c>
      <c r="W137" s="270">
        <f t="shared" si="14"/>
        <v>5.922399505303886E-4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8.9894315248778445E-2</v>
      </c>
      <c r="C139" s="271">
        <f t="shared" si="16"/>
        <v>9.1291457844127594E-2</v>
      </c>
      <c r="D139" s="271">
        <f t="shared" si="16"/>
        <v>9.1730566649887046E-2</v>
      </c>
      <c r="E139" s="271">
        <f t="shared" si="16"/>
        <v>8.7978027205209461E-2</v>
      </c>
      <c r="F139" s="271">
        <f t="shared" si="16"/>
        <v>8.5371613052421386E-2</v>
      </c>
      <c r="G139" s="271">
        <f t="shared" si="16"/>
        <v>8.4613869420199689E-2</v>
      </c>
      <c r="H139" s="271">
        <f t="shared" si="16"/>
        <v>8.8126379960691545E-2</v>
      </c>
      <c r="I139" s="271">
        <f t="shared" si="16"/>
        <v>8.4247745507739974E-2</v>
      </c>
      <c r="J139" s="271">
        <f t="shared" si="16"/>
        <v>0.10235098631417991</v>
      </c>
      <c r="K139" s="271">
        <f t="shared" si="16"/>
        <v>0.10637462101552496</v>
      </c>
      <c r="L139" s="271">
        <f t="shared" si="16"/>
        <v>0.10092601675836779</v>
      </c>
      <c r="M139" s="271">
        <f t="shared" si="16"/>
        <v>9.7512426860817028E-2</v>
      </c>
      <c r="N139" s="271">
        <f t="shared" si="16"/>
        <v>9.6328410924995445E-2</v>
      </c>
      <c r="O139" s="271">
        <f t="shared" si="16"/>
        <v>9.4751276533363682E-2</v>
      </c>
      <c r="P139" s="271">
        <f t="shared" si="16"/>
        <v>9.7037372910060385E-2</v>
      </c>
      <c r="Q139" s="271">
        <f t="shared" si="16"/>
        <v>9.5764948753825407E-2</v>
      </c>
      <c r="R139" s="271">
        <f t="shared" si="16"/>
        <v>9.1538439282196488E-2</v>
      </c>
      <c r="S139" s="271">
        <f t="shared" si="16"/>
        <v>9.0485893227985295E-2</v>
      </c>
      <c r="T139" s="271">
        <f t="shared" si="16"/>
        <v>9.484237157380733E-2</v>
      </c>
      <c r="U139" s="271">
        <f t="shared" si="16"/>
        <v>9.0544484727250768E-2</v>
      </c>
      <c r="V139" s="271">
        <f t="shared" si="16"/>
        <v>9.582889006940723E-2</v>
      </c>
      <c r="W139" s="271">
        <f t="shared" si="16"/>
        <v>9.0329496724032329E-2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0.17069067996114151</v>
      </c>
      <c r="C140" s="271">
        <f t="shared" si="17"/>
        <v>0.17334356428361331</v>
      </c>
      <c r="D140" s="271">
        <f t="shared" si="17"/>
        <v>0.17417734092927312</v>
      </c>
      <c r="E140" s="271">
        <f t="shared" si="17"/>
        <v>0.1670520459913184</v>
      </c>
      <c r="F140" s="271">
        <f t="shared" si="17"/>
        <v>0.16210300552342533</v>
      </c>
      <c r="G140" s="271">
        <f t="shared" si="17"/>
        <v>0.16066420735846676</v>
      </c>
      <c r="H140" s="271">
        <f t="shared" si="17"/>
        <v>0.16733373713760788</v>
      </c>
      <c r="I140" s="271">
        <f t="shared" si="17"/>
        <v>0.15996901390385476</v>
      </c>
      <c r="J140" s="271">
        <f t="shared" si="17"/>
        <v>0.1943433174869004</v>
      </c>
      <c r="K140" s="271">
        <f t="shared" si="17"/>
        <v>0.20198336615056894</v>
      </c>
      <c r="L140" s="271">
        <f t="shared" si="17"/>
        <v>0.19163759553182047</v>
      </c>
      <c r="M140" s="271">
        <f t="shared" si="17"/>
        <v>0.1851558955588142</v>
      </c>
      <c r="N140" s="271">
        <f t="shared" si="17"/>
        <v>0.18290769460627437</v>
      </c>
      <c r="O140" s="271">
        <f t="shared" si="17"/>
        <v>0.1799130431541473</v>
      </c>
      <c r="P140" s="271">
        <f t="shared" si="17"/>
        <v>0.18425386653007658</v>
      </c>
      <c r="Q140" s="271">
        <f t="shared" si="17"/>
        <v>0.18183779668377253</v>
      </c>
      <c r="R140" s="271">
        <f t="shared" si="17"/>
        <v>0.1738125308638146</v>
      </c>
      <c r="S140" s="271">
        <f t="shared" si="17"/>
        <v>0.17181396397794957</v>
      </c>
      <c r="T140" s="271">
        <f t="shared" si="17"/>
        <v>0.18008601376248201</v>
      </c>
      <c r="U140" s="271">
        <f t="shared" si="17"/>
        <v>0.17192521709581235</v>
      </c>
      <c r="V140" s="271">
        <f t="shared" si="17"/>
        <v>0.18195920799442181</v>
      </c>
      <c r="W140" s="271">
        <f t="shared" si="17"/>
        <v>0.17151699941985268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1.0076807869205142E-2</v>
      </c>
      <c r="C141" s="271">
        <f t="shared" si="18"/>
        <v>1.0148288496357769E-2</v>
      </c>
      <c r="D141" s="271">
        <f t="shared" si="18"/>
        <v>1.019269980829675E-2</v>
      </c>
      <c r="E141" s="271">
        <f t="shared" si="18"/>
        <v>9.706146748846619E-3</v>
      </c>
      <c r="F141" s="271">
        <f t="shared" si="18"/>
        <v>9.0229700888645251E-3</v>
      </c>
      <c r="G141" s="271">
        <f t="shared" si="18"/>
        <v>9.5223684042625156E-3</v>
      </c>
      <c r="H141" s="271">
        <f t="shared" si="18"/>
        <v>9.9623462891923441E-3</v>
      </c>
      <c r="I141" s="271">
        <f t="shared" si="18"/>
        <v>9.5962237475434933E-3</v>
      </c>
      <c r="J141" s="271">
        <f t="shared" si="18"/>
        <v>1.1607916141782049E-2</v>
      </c>
      <c r="K141" s="271">
        <f t="shared" si="18"/>
        <v>1.1955227869818133E-2</v>
      </c>
      <c r="L141" s="271">
        <f t="shared" si="18"/>
        <v>1.1348713443135905E-2</v>
      </c>
      <c r="M141" s="271">
        <f t="shared" si="18"/>
        <v>1.0974126890750396E-2</v>
      </c>
      <c r="N141" s="271">
        <f t="shared" si="18"/>
        <v>1.0778001009702914E-2</v>
      </c>
      <c r="O141" s="271">
        <f t="shared" si="18"/>
        <v>1.0550922264246329E-2</v>
      </c>
      <c r="P141" s="271">
        <f t="shared" si="18"/>
        <v>1.0864046224276858E-2</v>
      </c>
      <c r="Q141" s="271">
        <f t="shared" si="18"/>
        <v>1.0634374356838724E-2</v>
      </c>
      <c r="R141" s="271">
        <f t="shared" si="18"/>
        <v>1.0103183142678013E-2</v>
      </c>
      <c r="S141" s="271">
        <f t="shared" si="18"/>
        <v>1.0089889302582599E-2</v>
      </c>
      <c r="T141" s="271">
        <f t="shared" si="18"/>
        <v>8.2190522724411678E-3</v>
      </c>
      <c r="U141" s="271">
        <f t="shared" si="18"/>
        <v>9.9857085897830256E-3</v>
      </c>
      <c r="V141" s="271">
        <f t="shared" si="18"/>
        <v>1.0557696846037971E-2</v>
      </c>
      <c r="W141" s="271">
        <f t="shared" si="18"/>
        <v>9.8808690968455737E-3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1.0076807869205142E-2</v>
      </c>
      <c r="C143" s="329">
        <f t="shared" si="20"/>
        <v>1.0148288496357769E-2</v>
      </c>
      <c r="D143" s="329">
        <f t="shared" si="20"/>
        <v>1.019269980829675E-2</v>
      </c>
      <c r="E143" s="329">
        <f t="shared" si="20"/>
        <v>9.706146748846619E-3</v>
      </c>
      <c r="F143" s="329">
        <f t="shared" si="20"/>
        <v>9.0229700888645251E-3</v>
      </c>
      <c r="G143" s="329">
        <f t="shared" si="20"/>
        <v>9.5223684042625156E-3</v>
      </c>
      <c r="H143" s="329">
        <f t="shared" si="20"/>
        <v>9.9623462891923441E-3</v>
      </c>
      <c r="I143" s="329">
        <f t="shared" si="20"/>
        <v>9.5962237475434933E-3</v>
      </c>
      <c r="J143" s="329">
        <f t="shared" si="20"/>
        <v>1.1607916141782049E-2</v>
      </c>
      <c r="K143" s="329">
        <f t="shared" si="20"/>
        <v>1.1955227869818133E-2</v>
      </c>
      <c r="L143" s="329">
        <f t="shared" si="20"/>
        <v>1.1348713443135905E-2</v>
      </c>
      <c r="M143" s="329">
        <f t="shared" si="20"/>
        <v>1.0974126890750396E-2</v>
      </c>
      <c r="N143" s="329">
        <f t="shared" si="20"/>
        <v>1.0778001009702914E-2</v>
      </c>
      <c r="O143" s="329">
        <f t="shared" si="20"/>
        <v>1.0550922264246329E-2</v>
      </c>
      <c r="P143" s="329">
        <f t="shared" si="20"/>
        <v>1.0864046224276858E-2</v>
      </c>
      <c r="Q143" s="329">
        <f t="shared" si="20"/>
        <v>1.0634374356838724E-2</v>
      </c>
      <c r="R143" s="329">
        <f t="shared" si="20"/>
        <v>1.0103183142678013E-2</v>
      </c>
      <c r="S143" s="329">
        <f t="shared" si="20"/>
        <v>1.0089889302582599E-2</v>
      </c>
      <c r="T143" s="329">
        <f t="shared" si="20"/>
        <v>8.2190522724411678E-3</v>
      </c>
      <c r="U143" s="329">
        <f t="shared" si="20"/>
        <v>9.9857085897830256E-3</v>
      </c>
      <c r="V143" s="329">
        <f t="shared" si="20"/>
        <v>1.0557696846037971E-2</v>
      </c>
      <c r="W143" s="329">
        <f t="shared" si="20"/>
        <v>9.8808690968455737E-3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0.72873025346638765</v>
      </c>
      <c r="C144" s="312">
        <f t="shared" si="21"/>
        <v>0.72465752489902602</v>
      </c>
      <c r="D144" s="312">
        <f t="shared" si="21"/>
        <v>0.72334071121159427</v>
      </c>
      <c r="E144" s="312">
        <f t="shared" si="21"/>
        <v>0.73458001994447197</v>
      </c>
      <c r="F144" s="312">
        <f t="shared" si="21"/>
        <v>0.74282025806448404</v>
      </c>
      <c r="G144" s="312">
        <f t="shared" si="21"/>
        <v>0.74448900861637735</v>
      </c>
      <c r="H144" s="312">
        <f t="shared" si="21"/>
        <v>0.7338403288179296</v>
      </c>
      <c r="I144" s="312">
        <f t="shared" si="21"/>
        <v>0.74551486443742954</v>
      </c>
      <c r="J144" s="312">
        <f t="shared" si="21"/>
        <v>0.69103222064781067</v>
      </c>
      <c r="K144" s="312">
        <f t="shared" si="21"/>
        <v>0.67900441873262096</v>
      </c>
      <c r="L144" s="312">
        <f t="shared" si="21"/>
        <v>0.69543649615045366</v>
      </c>
      <c r="M144" s="312">
        <f t="shared" si="21"/>
        <v>0.70572898365883108</v>
      </c>
      <c r="N144" s="312">
        <f t="shared" si="21"/>
        <v>0.70934830242822722</v>
      </c>
      <c r="O144" s="312">
        <f t="shared" si="21"/>
        <v>0.71414880930237068</v>
      </c>
      <c r="P144" s="312">
        <f t="shared" si="21"/>
        <v>0.70719548329625415</v>
      </c>
      <c r="Q144" s="312">
        <f t="shared" si="21"/>
        <v>0.71112495989224533</v>
      </c>
      <c r="R144" s="312">
        <f t="shared" si="21"/>
        <v>0.72393690091812835</v>
      </c>
      <c r="S144" s="312">
        <f t="shared" si="21"/>
        <v>0.72700721709375016</v>
      </c>
      <c r="T144" s="312">
        <f t="shared" si="21"/>
        <v>0.71623612782152613</v>
      </c>
      <c r="U144" s="312">
        <f t="shared" si="21"/>
        <v>0.72695600443214425</v>
      </c>
      <c r="V144" s="312">
        <f t="shared" si="21"/>
        <v>0.71101558245725094</v>
      </c>
      <c r="W144" s="312">
        <f t="shared" si="21"/>
        <v>0.72768039480873914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0.99999999999999989</v>
      </c>
      <c r="H146" s="234">
        <f t="shared" si="22"/>
        <v>1</v>
      </c>
      <c r="I146" s="234">
        <f t="shared" si="22"/>
        <v>1</v>
      </c>
      <c r="J146" s="234">
        <f t="shared" si="22"/>
        <v>1</v>
      </c>
      <c r="K146" s="234">
        <f t="shared" si="22"/>
        <v>1</v>
      </c>
      <c r="L146" s="234">
        <f t="shared" si="22"/>
        <v>0.99999999999999989</v>
      </c>
      <c r="M146" s="234">
        <f t="shared" si="22"/>
        <v>1</v>
      </c>
      <c r="N146" s="234">
        <f t="shared" si="22"/>
        <v>1</v>
      </c>
      <c r="O146" s="234">
        <f t="shared" si="22"/>
        <v>1</v>
      </c>
      <c r="P146" s="234">
        <f t="shared" si="22"/>
        <v>0.99999999999999989</v>
      </c>
      <c r="Q146" s="234">
        <f t="shared" si="22"/>
        <v>1.0000000000000002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1.0000000000000002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4.1975839076624447E-3</v>
      </c>
      <c r="C151" s="270">
        <f t="shared" si="27"/>
        <v>3.7762289877862304E-3</v>
      </c>
      <c r="D151" s="270">
        <f t="shared" si="27"/>
        <v>3.8674672744856342E-3</v>
      </c>
      <c r="E151" s="270">
        <f t="shared" si="27"/>
        <v>4.8561431218617822E-3</v>
      </c>
      <c r="F151" s="270">
        <f t="shared" si="27"/>
        <v>5.0165677844742525E-3</v>
      </c>
      <c r="G151" s="270">
        <f t="shared" si="27"/>
        <v>5.2739778271095709E-3</v>
      </c>
      <c r="H151" s="270">
        <f t="shared" si="27"/>
        <v>5.1912439893580511E-3</v>
      </c>
      <c r="I151" s="270">
        <f t="shared" si="27"/>
        <v>5.0390439824541866E-3</v>
      </c>
      <c r="J151" s="270">
        <f t="shared" si="27"/>
        <v>4.4713465778855729E-3</v>
      </c>
      <c r="K151" s="270">
        <f t="shared" si="27"/>
        <v>4.465610343321649E-3</v>
      </c>
      <c r="L151" s="270">
        <f t="shared" si="27"/>
        <v>4.4678032483887542E-3</v>
      </c>
      <c r="M151" s="270">
        <f t="shared" si="27"/>
        <v>4.3764399487664692E-3</v>
      </c>
      <c r="N151" s="270">
        <f t="shared" si="27"/>
        <v>4.4738544584418168E-3</v>
      </c>
      <c r="O151" s="270">
        <f t="shared" si="27"/>
        <v>4.5127377974400092E-3</v>
      </c>
      <c r="P151" s="270">
        <f t="shared" si="27"/>
        <v>4.4934419140523763E-3</v>
      </c>
      <c r="Q151" s="270">
        <f t="shared" si="27"/>
        <v>4.4998151937014706E-3</v>
      </c>
      <c r="R151" s="270">
        <f t="shared" si="27"/>
        <v>4.5284119748330047E-3</v>
      </c>
      <c r="S151" s="270">
        <f t="shared" si="27"/>
        <v>4.5029380331659151E-3</v>
      </c>
      <c r="T151" s="270">
        <f t="shared" si="27"/>
        <v>4.4622863643029812E-3</v>
      </c>
      <c r="U151" s="270">
        <f t="shared" si="27"/>
        <v>4.4445402380409197E-3</v>
      </c>
      <c r="V151" s="270">
        <f t="shared" si="27"/>
        <v>4.6218219067715267E-3</v>
      </c>
      <c r="W151" s="270">
        <f t="shared" si="27"/>
        <v>4.5195512642271143E-3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0.15015563680352564</v>
      </c>
      <c r="C153" s="271">
        <f t="shared" si="29"/>
        <v>0.14884999193642912</v>
      </c>
      <c r="D153" s="271">
        <f t="shared" si="29"/>
        <v>0.15288920456161309</v>
      </c>
      <c r="E153" s="271">
        <f t="shared" si="29"/>
        <v>0.15934114826846135</v>
      </c>
      <c r="F153" s="271">
        <f t="shared" si="29"/>
        <v>0.16134372040411629</v>
      </c>
      <c r="G153" s="271">
        <f t="shared" si="29"/>
        <v>0.16535352751577581</v>
      </c>
      <c r="H153" s="271">
        <f t="shared" si="29"/>
        <v>0.16332929884366804</v>
      </c>
      <c r="I153" s="271">
        <f t="shared" si="29"/>
        <v>0.16723052352617579</v>
      </c>
      <c r="J153" s="271">
        <f t="shared" si="29"/>
        <v>0.14947991776859446</v>
      </c>
      <c r="K153" s="271">
        <f t="shared" si="29"/>
        <v>0.14781673440167686</v>
      </c>
      <c r="L153" s="271">
        <f t="shared" si="29"/>
        <v>0.14829318205328998</v>
      </c>
      <c r="M153" s="271">
        <f t="shared" si="29"/>
        <v>0.15230194684536227</v>
      </c>
      <c r="N153" s="271">
        <f t="shared" si="29"/>
        <v>0.15383313353165634</v>
      </c>
      <c r="O153" s="271">
        <f t="shared" si="29"/>
        <v>0.15311923325103494</v>
      </c>
      <c r="P153" s="271">
        <f t="shared" si="29"/>
        <v>0.15345171791438392</v>
      </c>
      <c r="Q153" s="271">
        <f t="shared" si="29"/>
        <v>0.15508533834608126</v>
      </c>
      <c r="R153" s="271">
        <f t="shared" si="29"/>
        <v>0.15453184064953845</v>
      </c>
      <c r="S153" s="271">
        <f t="shared" si="29"/>
        <v>0.1562631692006913</v>
      </c>
      <c r="T153" s="271">
        <f t="shared" si="29"/>
        <v>0.14880484279022732</v>
      </c>
      <c r="U153" s="271">
        <f t="shared" si="29"/>
        <v>0.15382505261385329</v>
      </c>
      <c r="V153" s="271">
        <f t="shared" si="29"/>
        <v>0.15930195046545992</v>
      </c>
      <c r="W153" s="271">
        <f t="shared" si="29"/>
        <v>0.15547274205661468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0.12609619056491611</v>
      </c>
      <c r="C154" s="320">
        <f t="shared" si="30"/>
        <v>0.12515055635639011</v>
      </c>
      <c r="D154" s="320">
        <f t="shared" si="30"/>
        <v>0.12848986239007462</v>
      </c>
      <c r="E154" s="320">
        <f t="shared" si="30"/>
        <v>0.13550363103500818</v>
      </c>
      <c r="F154" s="320">
        <f t="shared" si="30"/>
        <v>0.13839805340674805</v>
      </c>
      <c r="G154" s="320">
        <f t="shared" si="30"/>
        <v>0.14091261551342973</v>
      </c>
      <c r="H154" s="320">
        <f t="shared" si="30"/>
        <v>0.13907048251465967</v>
      </c>
      <c r="I154" s="320">
        <f t="shared" si="30"/>
        <v>0.14235299639874524</v>
      </c>
      <c r="J154" s="320">
        <f t="shared" si="30"/>
        <v>0.12251294367797097</v>
      </c>
      <c r="K154" s="320">
        <f t="shared" si="30"/>
        <v>0.12076173014494224</v>
      </c>
      <c r="L154" s="320">
        <f t="shared" si="30"/>
        <v>0.12136746222572796</v>
      </c>
      <c r="M154" s="320">
        <f t="shared" si="30"/>
        <v>0.12587993985748275</v>
      </c>
      <c r="N154" s="320">
        <f t="shared" si="30"/>
        <v>0.1276811687691109</v>
      </c>
      <c r="O154" s="320">
        <f t="shared" si="30"/>
        <v>0.12722906585286411</v>
      </c>
      <c r="P154" s="320">
        <f t="shared" si="30"/>
        <v>0.12745024731639229</v>
      </c>
      <c r="Q154" s="320">
        <f t="shared" si="30"/>
        <v>0.12914553731887343</v>
      </c>
      <c r="R154" s="320">
        <f t="shared" si="30"/>
        <v>0.12855107347342398</v>
      </c>
      <c r="S154" s="320">
        <f t="shared" si="30"/>
        <v>0.13020971588386218</v>
      </c>
      <c r="T154" s="320">
        <f t="shared" si="30"/>
        <v>0.12823084713778737</v>
      </c>
      <c r="U154" s="320">
        <f t="shared" si="30"/>
        <v>0.12775013914589553</v>
      </c>
      <c r="V154" s="320">
        <f t="shared" si="30"/>
        <v>0.13288002043613087</v>
      </c>
      <c r="W154" s="320">
        <f t="shared" si="30"/>
        <v>0.12939804854533946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2.4059446238609544E-2</v>
      </c>
      <c r="C155" s="320">
        <f t="shared" si="31"/>
        <v>2.3699435580039001E-2</v>
      </c>
      <c r="D155" s="320">
        <f t="shared" si="31"/>
        <v>2.4399342171538479E-2</v>
      </c>
      <c r="E155" s="320">
        <f t="shared" si="31"/>
        <v>2.3837517233453159E-2</v>
      </c>
      <c r="F155" s="320">
        <f t="shared" si="31"/>
        <v>2.2945666997368219E-2</v>
      </c>
      <c r="G155" s="320">
        <f t="shared" si="31"/>
        <v>2.444091200234606E-2</v>
      </c>
      <c r="H155" s="320">
        <f t="shared" si="31"/>
        <v>2.4258816329008354E-2</v>
      </c>
      <c r="I155" s="320">
        <f t="shared" si="31"/>
        <v>2.4877527127430545E-2</v>
      </c>
      <c r="J155" s="320">
        <f t="shared" si="31"/>
        <v>2.6966974090623486E-2</v>
      </c>
      <c r="K155" s="320">
        <f t="shared" si="31"/>
        <v>2.7055004256734624E-2</v>
      </c>
      <c r="L155" s="320">
        <f t="shared" si="31"/>
        <v>2.6925719827562023E-2</v>
      </c>
      <c r="M155" s="320">
        <f t="shared" si="31"/>
        <v>2.6422006987879547E-2</v>
      </c>
      <c r="N155" s="320">
        <f t="shared" si="31"/>
        <v>2.6151964762545464E-2</v>
      </c>
      <c r="O155" s="320">
        <f t="shared" si="31"/>
        <v>2.5890167398170814E-2</v>
      </c>
      <c r="P155" s="320">
        <f t="shared" si="31"/>
        <v>2.6001470597991638E-2</v>
      </c>
      <c r="Q155" s="320">
        <f t="shared" si="31"/>
        <v>2.5939801027207839E-2</v>
      </c>
      <c r="R155" s="320">
        <f t="shared" si="31"/>
        <v>2.5980767176114455E-2</v>
      </c>
      <c r="S155" s="320">
        <f t="shared" si="31"/>
        <v>2.6053453316829119E-2</v>
      </c>
      <c r="T155" s="320">
        <f t="shared" si="31"/>
        <v>2.0573995652439961E-2</v>
      </c>
      <c r="U155" s="320">
        <f t="shared" si="31"/>
        <v>2.6074913467957754E-2</v>
      </c>
      <c r="V155" s="320">
        <f t="shared" si="31"/>
        <v>2.6421930029329042E-2</v>
      </c>
      <c r="W155" s="320">
        <f t="shared" si="31"/>
        <v>2.607469351127523E-2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0.61477041692744661</v>
      </c>
      <c r="C157" s="271">
        <f t="shared" si="33"/>
        <v>0.61065149368679894</v>
      </c>
      <c r="D157" s="271">
        <f t="shared" si="33"/>
        <v>0.62895712777897139</v>
      </c>
      <c r="E157" s="271">
        <f t="shared" si="33"/>
        <v>0.61888003010662607</v>
      </c>
      <c r="F157" s="271">
        <f t="shared" si="33"/>
        <v>0.62184584841329793</v>
      </c>
      <c r="G157" s="271">
        <f t="shared" si="33"/>
        <v>0.6220597003926247</v>
      </c>
      <c r="H157" s="271">
        <f t="shared" si="33"/>
        <v>0.61465580333190961</v>
      </c>
      <c r="I157" s="271">
        <f t="shared" si="33"/>
        <v>0.62558051598188191</v>
      </c>
      <c r="J157" s="271">
        <f t="shared" si="33"/>
        <v>0.68106422956288937</v>
      </c>
      <c r="K157" s="271">
        <f t="shared" si="33"/>
        <v>0.68951839569811069</v>
      </c>
      <c r="L157" s="271">
        <f t="shared" si="33"/>
        <v>0.68587016038763471</v>
      </c>
      <c r="M157" s="271">
        <f t="shared" si="33"/>
        <v>0.67247148545936231</v>
      </c>
      <c r="N157" s="271">
        <f t="shared" si="33"/>
        <v>0.66948150167911968</v>
      </c>
      <c r="O157" s="271">
        <f t="shared" si="33"/>
        <v>0.66595914638734888</v>
      </c>
      <c r="P157" s="271">
        <f t="shared" si="33"/>
        <v>0.66521712405164413</v>
      </c>
      <c r="Q157" s="271">
        <f t="shared" si="33"/>
        <v>0.66908202043730491</v>
      </c>
      <c r="R157" s="271">
        <f t="shared" si="33"/>
        <v>0.67424127010453361</v>
      </c>
      <c r="S157" s="271">
        <f t="shared" si="33"/>
        <v>0.66923378204784711</v>
      </c>
      <c r="T157" s="271">
        <f t="shared" si="33"/>
        <v>0.6800132726862691</v>
      </c>
      <c r="U157" s="271">
        <f t="shared" si="33"/>
        <v>0.67721110722203071</v>
      </c>
      <c r="V157" s="271">
        <f t="shared" si="33"/>
        <v>0.68692590049957547</v>
      </c>
      <c r="W157" s="271">
        <f t="shared" si="33"/>
        <v>0.68276577048265363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0.61477041692744661</v>
      </c>
      <c r="C158" s="320">
        <f t="shared" si="34"/>
        <v>0.61065149368679894</v>
      </c>
      <c r="D158" s="320">
        <f t="shared" si="34"/>
        <v>0.62895712777897139</v>
      </c>
      <c r="E158" s="320">
        <f t="shared" si="34"/>
        <v>0.61888003010662607</v>
      </c>
      <c r="F158" s="320">
        <f t="shared" si="34"/>
        <v>0.62184584841329793</v>
      </c>
      <c r="G158" s="320">
        <f t="shared" si="34"/>
        <v>0.6220597003926247</v>
      </c>
      <c r="H158" s="320">
        <f t="shared" si="34"/>
        <v>0.61465580333190961</v>
      </c>
      <c r="I158" s="320">
        <f t="shared" si="34"/>
        <v>0.62558051598188191</v>
      </c>
      <c r="J158" s="320">
        <f t="shared" si="34"/>
        <v>0.68106422956288937</v>
      </c>
      <c r="K158" s="320">
        <f t="shared" si="34"/>
        <v>0.68951839569811069</v>
      </c>
      <c r="L158" s="320">
        <f t="shared" si="34"/>
        <v>0.68587016038763471</v>
      </c>
      <c r="M158" s="320">
        <f t="shared" si="34"/>
        <v>0.67247148545936231</v>
      </c>
      <c r="N158" s="320">
        <f t="shared" si="34"/>
        <v>0.66948150167911968</v>
      </c>
      <c r="O158" s="320">
        <f t="shared" si="34"/>
        <v>0.66595914638734888</v>
      </c>
      <c r="P158" s="320">
        <f t="shared" si="34"/>
        <v>0.66521712405164413</v>
      </c>
      <c r="Q158" s="320">
        <f t="shared" si="34"/>
        <v>0.66908202043730491</v>
      </c>
      <c r="R158" s="320">
        <f t="shared" si="34"/>
        <v>0.67424127010453361</v>
      </c>
      <c r="S158" s="320">
        <f t="shared" si="34"/>
        <v>0.66923378204784711</v>
      </c>
      <c r="T158" s="320">
        <f t="shared" si="34"/>
        <v>0.6800132726862691</v>
      </c>
      <c r="U158" s="320">
        <f t="shared" si="34"/>
        <v>0.67721110722203071</v>
      </c>
      <c r="V158" s="320">
        <f t="shared" si="34"/>
        <v>0.68692590049957547</v>
      </c>
      <c r="W158" s="320">
        <f t="shared" si="34"/>
        <v>0.68276577048265363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6.7180981540675339E-2</v>
      </c>
      <c r="C160" s="271">
        <f t="shared" si="36"/>
        <v>6.6677170648192313E-2</v>
      </c>
      <c r="D160" s="271">
        <f t="shared" si="36"/>
        <v>6.8456271634531302E-2</v>
      </c>
      <c r="E160" s="271">
        <f t="shared" si="36"/>
        <v>7.2193036875058264E-2</v>
      </c>
      <c r="F160" s="271">
        <f t="shared" si="36"/>
        <v>7.3735114673409111E-2</v>
      </c>
      <c r="G160" s="271">
        <f t="shared" si="36"/>
        <v>7.5074812167164065E-2</v>
      </c>
      <c r="H160" s="271">
        <f t="shared" si="36"/>
        <v>7.409336853725422E-2</v>
      </c>
      <c r="I160" s="271">
        <f t="shared" si="36"/>
        <v>7.58422120484325E-2</v>
      </c>
      <c r="J160" s="271">
        <f t="shared" si="36"/>
        <v>6.5271914804487019E-2</v>
      </c>
      <c r="K160" s="271">
        <f t="shared" si="36"/>
        <v>6.4338910853224754E-2</v>
      </c>
      <c r="L160" s="271">
        <f t="shared" si="36"/>
        <v>6.4661630164217013E-2</v>
      </c>
      <c r="M160" s="271">
        <f t="shared" si="36"/>
        <v>6.7065768426629965E-2</v>
      </c>
      <c r="N160" s="271">
        <f t="shared" si="36"/>
        <v>6.8025419354389979E-2</v>
      </c>
      <c r="O160" s="271">
        <f t="shared" si="36"/>
        <v>6.7784549923404047E-2</v>
      </c>
      <c r="P160" s="271">
        <f t="shared" si="36"/>
        <v>6.7902390024297321E-2</v>
      </c>
      <c r="Q160" s="271">
        <f t="shared" si="36"/>
        <v>6.880559927949001E-2</v>
      </c>
      <c r="R160" s="271">
        <f t="shared" si="36"/>
        <v>6.8488883410050855E-2</v>
      </c>
      <c r="S160" s="271">
        <f t="shared" si="36"/>
        <v>6.9372567720092398E-2</v>
      </c>
      <c r="T160" s="271">
        <f t="shared" si="36"/>
        <v>6.8318274611744917E-2</v>
      </c>
      <c r="U160" s="271">
        <f t="shared" si="36"/>
        <v>6.8062165092614618E-2</v>
      </c>
      <c r="V160" s="271">
        <f t="shared" si="36"/>
        <v>7.079524099856542E-2</v>
      </c>
      <c r="W160" s="271">
        <f t="shared" si="36"/>
        <v>6.8940131115606818E-2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6.7180981540675339E-2</v>
      </c>
      <c r="C161" s="320">
        <f t="shared" si="37"/>
        <v>6.6677170648192313E-2</v>
      </c>
      <c r="D161" s="320">
        <f t="shared" si="37"/>
        <v>6.8456271634531302E-2</v>
      </c>
      <c r="E161" s="320">
        <f t="shared" si="37"/>
        <v>7.2193036875058264E-2</v>
      </c>
      <c r="F161" s="320">
        <f t="shared" si="37"/>
        <v>7.3735114673409111E-2</v>
      </c>
      <c r="G161" s="320">
        <f t="shared" si="37"/>
        <v>7.5074812167164065E-2</v>
      </c>
      <c r="H161" s="320">
        <f t="shared" si="37"/>
        <v>7.409336853725422E-2</v>
      </c>
      <c r="I161" s="320">
        <f t="shared" si="37"/>
        <v>7.58422120484325E-2</v>
      </c>
      <c r="J161" s="320">
        <f t="shared" si="37"/>
        <v>6.5271914804487019E-2</v>
      </c>
      <c r="K161" s="320">
        <f t="shared" si="37"/>
        <v>6.4338910853224754E-2</v>
      </c>
      <c r="L161" s="320">
        <f t="shared" si="37"/>
        <v>6.4661630164217013E-2</v>
      </c>
      <c r="M161" s="320">
        <f t="shared" si="37"/>
        <v>6.7065768426629965E-2</v>
      </c>
      <c r="N161" s="320">
        <f t="shared" si="37"/>
        <v>6.8025419354389979E-2</v>
      </c>
      <c r="O161" s="320">
        <f t="shared" si="37"/>
        <v>6.7784549923404047E-2</v>
      </c>
      <c r="P161" s="320">
        <f t="shared" si="37"/>
        <v>6.7902390024297321E-2</v>
      </c>
      <c r="Q161" s="320">
        <f t="shared" si="37"/>
        <v>6.880559927949001E-2</v>
      </c>
      <c r="R161" s="320">
        <f t="shared" si="37"/>
        <v>6.8488883410050855E-2</v>
      </c>
      <c r="S161" s="320">
        <f t="shared" si="37"/>
        <v>6.9372567720092398E-2</v>
      </c>
      <c r="T161" s="320">
        <f t="shared" si="37"/>
        <v>6.8318274611744917E-2</v>
      </c>
      <c r="U161" s="320">
        <f t="shared" si="37"/>
        <v>6.8062165092614618E-2</v>
      </c>
      <c r="V161" s="320">
        <f t="shared" si="37"/>
        <v>7.079524099856542E-2</v>
      </c>
      <c r="W161" s="320">
        <f t="shared" si="37"/>
        <v>6.8940131115606818E-2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0.16369538082068988</v>
      </c>
      <c r="C163" s="312">
        <f t="shared" si="39"/>
        <v>0.17004511474079337</v>
      </c>
      <c r="D163" s="312">
        <f t="shared" si="39"/>
        <v>0.14582992875039866</v>
      </c>
      <c r="E163" s="312">
        <f t="shared" si="39"/>
        <v>0.14472964162799254</v>
      </c>
      <c r="F163" s="312">
        <f t="shared" si="39"/>
        <v>0.13805874872470258</v>
      </c>
      <c r="G163" s="312">
        <f t="shared" si="39"/>
        <v>0.13223798209732573</v>
      </c>
      <c r="H163" s="312">
        <f t="shared" si="39"/>
        <v>0.14273028529781012</v>
      </c>
      <c r="I163" s="312">
        <f t="shared" si="39"/>
        <v>0.12630770446105569</v>
      </c>
      <c r="J163" s="312">
        <f t="shared" si="39"/>
        <v>9.9712591286143612E-2</v>
      </c>
      <c r="K163" s="312">
        <f t="shared" si="39"/>
        <v>9.3860348703666191E-2</v>
      </c>
      <c r="L163" s="312">
        <f t="shared" si="39"/>
        <v>9.6707224146469498E-2</v>
      </c>
      <c r="M163" s="312">
        <f t="shared" si="39"/>
        <v>0.10378435931987898</v>
      </c>
      <c r="N163" s="312">
        <f t="shared" si="39"/>
        <v>0.1041860909763922</v>
      </c>
      <c r="O163" s="312">
        <f t="shared" si="39"/>
        <v>0.10862433264077215</v>
      </c>
      <c r="P163" s="312">
        <f t="shared" si="39"/>
        <v>0.10893532609562216</v>
      </c>
      <c r="Q163" s="312">
        <f t="shared" si="39"/>
        <v>0.1025272267434225</v>
      </c>
      <c r="R163" s="312">
        <f t="shared" si="39"/>
        <v>9.8209593861044137E-2</v>
      </c>
      <c r="S163" s="312">
        <f t="shared" si="39"/>
        <v>0.10062754299820335</v>
      </c>
      <c r="T163" s="312">
        <f t="shared" si="39"/>
        <v>9.8401323547455649E-2</v>
      </c>
      <c r="U163" s="312">
        <f t="shared" si="39"/>
        <v>9.6457134833460564E-2</v>
      </c>
      <c r="V163" s="312">
        <f t="shared" si="39"/>
        <v>7.8355086129627688E-2</v>
      </c>
      <c r="W163" s="312">
        <f t="shared" si="39"/>
        <v>8.8301805080897772E-2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0.99999999999999978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0.99999999999999989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1.0000000000000002</v>
      </c>
      <c r="L165" s="234">
        <f t="shared" si="40"/>
        <v>1</v>
      </c>
      <c r="M165" s="234">
        <f t="shared" si="40"/>
        <v>1</v>
      </c>
      <c r="N165" s="234">
        <f t="shared" si="40"/>
        <v>0.99999999999999978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4.3858561683560561E-3</v>
      </c>
      <c r="C170" s="270">
        <f t="shared" si="45"/>
        <v>3.9317122522157929E-3</v>
      </c>
      <c r="D170" s="270">
        <f t="shared" si="45"/>
        <v>3.9542020813293091E-3</v>
      </c>
      <c r="E170" s="270">
        <f t="shared" si="45"/>
        <v>4.8095399485770518E-3</v>
      </c>
      <c r="F170" s="270">
        <f t="shared" si="45"/>
        <v>4.8486104733335153E-3</v>
      </c>
      <c r="G170" s="270">
        <f t="shared" si="45"/>
        <v>4.9228174311592345E-3</v>
      </c>
      <c r="H170" s="270">
        <f t="shared" si="45"/>
        <v>4.9126693630070174E-3</v>
      </c>
      <c r="I170" s="270">
        <f t="shared" si="45"/>
        <v>4.7116792132108638E-3</v>
      </c>
      <c r="J170" s="270">
        <f t="shared" si="45"/>
        <v>4.8639775940912877E-3</v>
      </c>
      <c r="K170" s="270">
        <f t="shared" si="45"/>
        <v>4.9172551694421363E-3</v>
      </c>
      <c r="L170" s="270">
        <f t="shared" si="45"/>
        <v>4.7832061942251107E-3</v>
      </c>
      <c r="M170" s="270">
        <f t="shared" si="45"/>
        <v>4.497247993463546E-3</v>
      </c>
      <c r="N170" s="270">
        <f t="shared" si="45"/>
        <v>4.4995736679394466E-3</v>
      </c>
      <c r="O170" s="270">
        <f t="shared" si="45"/>
        <v>4.4949634043937653E-3</v>
      </c>
      <c r="P170" s="270">
        <f t="shared" si="45"/>
        <v>4.4495286766811758E-3</v>
      </c>
      <c r="Q170" s="270">
        <f t="shared" si="45"/>
        <v>4.315092742725889E-3</v>
      </c>
      <c r="R170" s="270">
        <f t="shared" si="45"/>
        <v>4.3553922072616363E-3</v>
      </c>
      <c r="S170" s="270">
        <f t="shared" si="45"/>
        <v>4.3429755204884351E-3</v>
      </c>
      <c r="T170" s="270">
        <f t="shared" si="45"/>
        <v>4.3641020015050686E-3</v>
      </c>
      <c r="U170" s="270">
        <f t="shared" si="45"/>
        <v>4.3483535036680258E-3</v>
      </c>
      <c r="V170" s="270">
        <f t="shared" si="45"/>
        <v>4.451702508477328E-3</v>
      </c>
      <c r="W170" s="270">
        <f t="shared" si="45"/>
        <v>4.2960936419897513E-3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0.70013272039416496</v>
      </c>
      <c r="C171" s="271">
        <f t="shared" si="46"/>
        <v>0.69243593483300558</v>
      </c>
      <c r="D171" s="271">
        <f t="shared" si="46"/>
        <v>0.6981110080308135</v>
      </c>
      <c r="E171" s="271">
        <f t="shared" si="46"/>
        <v>0.7131590548267126</v>
      </c>
      <c r="F171" s="271">
        <f t="shared" si="46"/>
        <v>0.71082714036763406</v>
      </c>
      <c r="G171" s="271">
        <f t="shared" si="46"/>
        <v>0.69895419442503903</v>
      </c>
      <c r="H171" s="271">
        <f t="shared" si="46"/>
        <v>0.69936591989386476</v>
      </c>
      <c r="I171" s="271">
        <f t="shared" si="46"/>
        <v>0.70732268671650556</v>
      </c>
      <c r="J171" s="271">
        <f t="shared" si="46"/>
        <v>0.70820439283864101</v>
      </c>
      <c r="K171" s="271">
        <f t="shared" si="46"/>
        <v>0.70663420570581603</v>
      </c>
      <c r="L171" s="271">
        <f t="shared" si="46"/>
        <v>0.69047942758155445</v>
      </c>
      <c r="M171" s="271">
        <f t="shared" si="46"/>
        <v>0.68739409816293728</v>
      </c>
      <c r="N171" s="271">
        <f t="shared" si="46"/>
        <v>0.682401187051764</v>
      </c>
      <c r="O171" s="271">
        <f t="shared" si="46"/>
        <v>0.67343519163545262</v>
      </c>
      <c r="P171" s="271">
        <f t="shared" si="46"/>
        <v>0.67065469600629513</v>
      </c>
      <c r="Q171" s="271">
        <f t="shared" si="46"/>
        <v>0.65810966565558671</v>
      </c>
      <c r="R171" s="271">
        <f t="shared" si="46"/>
        <v>0.65702282383698163</v>
      </c>
      <c r="S171" s="271">
        <f t="shared" si="46"/>
        <v>0.66735698663658138</v>
      </c>
      <c r="T171" s="271">
        <f t="shared" si="46"/>
        <v>0.6664282153095793</v>
      </c>
      <c r="U171" s="271">
        <f t="shared" si="46"/>
        <v>0.66417540919412899</v>
      </c>
      <c r="V171" s="271">
        <f t="shared" si="46"/>
        <v>0.68013640738317827</v>
      </c>
      <c r="W171" s="271">
        <f t="shared" si="46"/>
        <v>0.65362635976884498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0.70013272039416496</v>
      </c>
      <c r="C172" s="320">
        <f t="shared" si="47"/>
        <v>0.69243593483300558</v>
      </c>
      <c r="D172" s="320">
        <f t="shared" si="47"/>
        <v>0.6981110080308135</v>
      </c>
      <c r="E172" s="320">
        <f t="shared" si="47"/>
        <v>0.7131590548267126</v>
      </c>
      <c r="F172" s="320">
        <f t="shared" si="47"/>
        <v>0.71082714036763406</v>
      </c>
      <c r="G172" s="320">
        <f t="shared" si="47"/>
        <v>0.69895419442503903</v>
      </c>
      <c r="H172" s="320">
        <f t="shared" si="47"/>
        <v>0.69936591989386476</v>
      </c>
      <c r="I172" s="320">
        <f t="shared" si="47"/>
        <v>0.70732268671650556</v>
      </c>
      <c r="J172" s="320">
        <f t="shared" si="47"/>
        <v>0.70820439283864101</v>
      </c>
      <c r="K172" s="320">
        <f t="shared" si="47"/>
        <v>0.70663420570581603</v>
      </c>
      <c r="L172" s="320">
        <f t="shared" si="47"/>
        <v>0.69047942758155445</v>
      </c>
      <c r="M172" s="320">
        <f t="shared" si="47"/>
        <v>0.68739409816293728</v>
      </c>
      <c r="N172" s="320">
        <f t="shared" si="47"/>
        <v>0.682401187051764</v>
      </c>
      <c r="O172" s="320">
        <f t="shared" si="47"/>
        <v>0.67343519163545262</v>
      </c>
      <c r="P172" s="320">
        <f t="shared" si="47"/>
        <v>0.67065469600629513</v>
      </c>
      <c r="Q172" s="320">
        <f t="shared" si="47"/>
        <v>0.65810966565558671</v>
      </c>
      <c r="R172" s="320">
        <f t="shared" si="47"/>
        <v>0.65702282383698163</v>
      </c>
      <c r="S172" s="320">
        <f t="shared" si="47"/>
        <v>0.66735698663658138</v>
      </c>
      <c r="T172" s="320">
        <f t="shared" si="47"/>
        <v>0.6664282153095793</v>
      </c>
      <c r="U172" s="320">
        <f t="shared" si="47"/>
        <v>0.66417540919412899</v>
      </c>
      <c r="V172" s="320">
        <f t="shared" si="47"/>
        <v>0.68013640738317827</v>
      </c>
      <c r="W172" s="320">
        <f t="shared" si="47"/>
        <v>0.65362635976884498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5.8548917888229642E-2</v>
      </c>
      <c r="C175" s="271">
        <f t="shared" si="50"/>
        <v>5.7905270687210499E-2</v>
      </c>
      <c r="D175" s="271">
        <f t="shared" si="50"/>
        <v>5.8379851270276326E-2</v>
      </c>
      <c r="E175" s="271">
        <f t="shared" si="50"/>
        <v>5.9638251043015629E-2</v>
      </c>
      <c r="F175" s="271">
        <f t="shared" si="50"/>
        <v>5.9443243633406091E-2</v>
      </c>
      <c r="G175" s="271">
        <f t="shared" si="50"/>
        <v>5.8450363116847669E-2</v>
      </c>
      <c r="H175" s="271">
        <f t="shared" si="50"/>
        <v>5.8484793846857237E-2</v>
      </c>
      <c r="I175" s="271">
        <f t="shared" si="50"/>
        <v>5.9150182099376482E-2</v>
      </c>
      <c r="J175" s="271">
        <f t="shared" si="50"/>
        <v>5.92239151757529E-2</v>
      </c>
      <c r="K175" s="271">
        <f t="shared" si="50"/>
        <v>5.9092607561023539E-2</v>
      </c>
      <c r="L175" s="271">
        <f t="shared" si="50"/>
        <v>5.7741656876462634E-2</v>
      </c>
      <c r="M175" s="271">
        <f t="shared" si="50"/>
        <v>5.7483644797428506E-2</v>
      </c>
      <c r="N175" s="271">
        <f t="shared" si="50"/>
        <v>5.7066110329811071E-2</v>
      </c>
      <c r="O175" s="271">
        <f t="shared" si="50"/>
        <v>5.6316324876104051E-2</v>
      </c>
      <c r="P175" s="271">
        <f t="shared" si="50"/>
        <v>5.6083804661667513E-2</v>
      </c>
      <c r="Q175" s="271">
        <f t="shared" si="50"/>
        <v>5.5034720780120748E-2</v>
      </c>
      <c r="R175" s="271">
        <f t="shared" si="50"/>
        <v>5.4943833137618976E-2</v>
      </c>
      <c r="S175" s="271">
        <f t="shared" si="50"/>
        <v>5.5808032212412519E-2</v>
      </c>
      <c r="T175" s="271">
        <f t="shared" si="50"/>
        <v>5.5730363286825173E-2</v>
      </c>
      <c r="U175" s="271">
        <f t="shared" si="50"/>
        <v>5.5541971348511895E-2</v>
      </c>
      <c r="V175" s="271">
        <f t="shared" si="50"/>
        <v>5.6876717097658853E-2</v>
      </c>
      <c r="W175" s="271">
        <f t="shared" si="50"/>
        <v>5.4659802281692482E-2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5.8548917888229642E-2</v>
      </c>
      <c r="C176" s="320">
        <f t="shared" si="51"/>
        <v>5.7905270687210499E-2</v>
      </c>
      <c r="D176" s="320">
        <f t="shared" si="51"/>
        <v>5.8379851270276326E-2</v>
      </c>
      <c r="E176" s="320">
        <f t="shared" si="51"/>
        <v>5.9638251043015629E-2</v>
      </c>
      <c r="F176" s="320">
        <f t="shared" si="51"/>
        <v>5.9443243633406091E-2</v>
      </c>
      <c r="G176" s="320">
        <f t="shared" si="51"/>
        <v>5.8450363116847669E-2</v>
      </c>
      <c r="H176" s="320">
        <f t="shared" si="51"/>
        <v>5.8484793846857237E-2</v>
      </c>
      <c r="I176" s="320">
        <f t="shared" si="51"/>
        <v>5.9150182099376482E-2</v>
      </c>
      <c r="J176" s="320">
        <f t="shared" si="51"/>
        <v>5.92239151757529E-2</v>
      </c>
      <c r="K176" s="320">
        <f t="shared" si="51"/>
        <v>5.9092607561023539E-2</v>
      </c>
      <c r="L176" s="320">
        <f t="shared" si="51"/>
        <v>5.7741656876462634E-2</v>
      </c>
      <c r="M176" s="320">
        <f t="shared" si="51"/>
        <v>5.7483644797428506E-2</v>
      </c>
      <c r="N176" s="320">
        <f t="shared" si="51"/>
        <v>5.7066110329811071E-2</v>
      </c>
      <c r="O176" s="320">
        <f t="shared" si="51"/>
        <v>5.6316324876104051E-2</v>
      </c>
      <c r="P176" s="320">
        <f t="shared" si="51"/>
        <v>5.6083804661667513E-2</v>
      </c>
      <c r="Q176" s="320">
        <f t="shared" si="51"/>
        <v>5.5034720780120748E-2</v>
      </c>
      <c r="R176" s="320">
        <f t="shared" si="51"/>
        <v>5.4943833137618976E-2</v>
      </c>
      <c r="S176" s="320">
        <f t="shared" si="51"/>
        <v>5.5808032212412519E-2</v>
      </c>
      <c r="T176" s="320">
        <f t="shared" si="51"/>
        <v>5.5730363286825173E-2</v>
      </c>
      <c r="U176" s="320">
        <f t="shared" si="51"/>
        <v>5.5541971348511895E-2</v>
      </c>
      <c r="V176" s="320">
        <f t="shared" si="51"/>
        <v>5.6876717097658853E-2</v>
      </c>
      <c r="W176" s="320">
        <f t="shared" si="51"/>
        <v>5.4659802281692482E-2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0.23693250554924936</v>
      </c>
      <c r="C179" s="312">
        <f t="shared" si="54"/>
        <v>0.24572708222756795</v>
      </c>
      <c r="D179" s="312">
        <f t="shared" si="54"/>
        <v>0.23955493861758093</v>
      </c>
      <c r="E179" s="312">
        <f t="shared" si="54"/>
        <v>0.22239315418169464</v>
      </c>
      <c r="F179" s="312">
        <f t="shared" si="54"/>
        <v>0.22488100552562632</v>
      </c>
      <c r="G179" s="312">
        <f t="shared" si="54"/>
        <v>0.23767262502695399</v>
      </c>
      <c r="H179" s="312">
        <f t="shared" si="54"/>
        <v>0.23723661689627099</v>
      </c>
      <c r="I179" s="312">
        <f t="shared" si="54"/>
        <v>0.22881545197090711</v>
      </c>
      <c r="J179" s="312">
        <f t="shared" si="54"/>
        <v>0.2277077143915148</v>
      </c>
      <c r="K179" s="312">
        <f t="shared" si="54"/>
        <v>0.22935593156371839</v>
      </c>
      <c r="L179" s="312">
        <f t="shared" si="54"/>
        <v>0.24699570934775789</v>
      </c>
      <c r="M179" s="312">
        <f t="shared" si="54"/>
        <v>0.25062500904617063</v>
      </c>
      <c r="N179" s="312">
        <f t="shared" si="54"/>
        <v>0.25603312895048541</v>
      </c>
      <c r="O179" s="312">
        <f t="shared" si="54"/>
        <v>0.26575352008404962</v>
      </c>
      <c r="P179" s="312">
        <f t="shared" si="54"/>
        <v>0.26881197065535622</v>
      </c>
      <c r="Q179" s="312">
        <f t="shared" si="54"/>
        <v>0.28254052082156661</v>
      </c>
      <c r="R179" s="312">
        <f t="shared" si="54"/>
        <v>0.28367795081813768</v>
      </c>
      <c r="S179" s="312">
        <f t="shared" si="54"/>
        <v>0.27249200563051773</v>
      </c>
      <c r="T179" s="312">
        <f t="shared" si="54"/>
        <v>0.27347731940209052</v>
      </c>
      <c r="U179" s="312">
        <f t="shared" si="54"/>
        <v>0.27593426595369114</v>
      </c>
      <c r="V179" s="312">
        <f t="shared" si="54"/>
        <v>0.25853517301068557</v>
      </c>
      <c r="W179" s="312">
        <f t="shared" si="54"/>
        <v>0.28741774430747286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220.05407498799019</v>
      </c>
      <c r="C183" s="322">
        <f t="shared" si="55"/>
        <v>223.93915843542601</v>
      </c>
      <c r="D183" s="322">
        <f t="shared" si="55"/>
        <v>224.43870798594514</v>
      </c>
      <c r="E183" s="322">
        <f t="shared" si="55"/>
        <v>208.69633180214373</v>
      </c>
      <c r="F183" s="322">
        <f t="shared" si="55"/>
        <v>211.59518742906474</v>
      </c>
      <c r="G183" s="322">
        <f t="shared" si="55"/>
        <v>202.93916091962663</v>
      </c>
      <c r="H183" s="322">
        <f t="shared" si="55"/>
        <v>201.75622345809552</v>
      </c>
      <c r="I183" s="322">
        <f t="shared" si="55"/>
        <v>204.34054497144936</v>
      </c>
      <c r="J183" s="322">
        <f t="shared" si="55"/>
        <v>263.1457157654562</v>
      </c>
      <c r="K183" s="322">
        <f t="shared" si="55"/>
        <v>267.47413260243013</v>
      </c>
      <c r="L183" s="322">
        <f t="shared" si="55"/>
        <v>259.3903007839105</v>
      </c>
      <c r="M183" s="322">
        <f t="shared" si="55"/>
        <v>234.31450324229104</v>
      </c>
      <c r="N183" s="322">
        <f t="shared" si="55"/>
        <v>227.42557743111348</v>
      </c>
      <c r="O183" s="322">
        <f t="shared" si="55"/>
        <v>221.31201399866114</v>
      </c>
      <c r="P183" s="322">
        <f t="shared" si="55"/>
        <v>230.55303039246041</v>
      </c>
      <c r="Q183" s="322">
        <f t="shared" si="55"/>
        <v>228.15508832047792</v>
      </c>
      <c r="R183" s="322">
        <f t="shared" si="55"/>
        <v>204.21685125741774</v>
      </c>
      <c r="S183" s="322">
        <f t="shared" si="55"/>
        <v>200.87088401022078</v>
      </c>
      <c r="T183" s="322">
        <f t="shared" si="55"/>
        <v>212.59589545163928</v>
      </c>
      <c r="U183" s="322">
        <f t="shared" si="55"/>
        <v>195.96729527742988</v>
      </c>
      <c r="V183" s="322">
        <f t="shared" si="55"/>
        <v>200.88153196831769</v>
      </c>
      <c r="W183" s="322">
        <f t="shared" si="55"/>
        <v>194.41574428689967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0.49316385712631505</v>
      </c>
      <c r="C188" s="277">
        <f>IF(C$10=0,0,C$10/NMM!C$9*1000)</f>
        <v>0.45477481210454074</v>
      </c>
      <c r="D188" s="277">
        <f>IF(D$10=0,0,D$10/NMM!D$9*1000)</f>
        <v>0.45322798433357447</v>
      </c>
      <c r="E188" s="277">
        <f>IF(E$10=0,0,E$10/NMM!E$9*1000)</f>
        <v>0.5376318195481693</v>
      </c>
      <c r="F188" s="277">
        <f>IF(F$10=0,0,F$10/NMM!F$9*1000)</f>
        <v>0.56124307499882253</v>
      </c>
      <c r="G188" s="277">
        <f>IF(G$10=0,0,G$10/NMM!G$9*1000)</f>
        <v>0.56435008522547769</v>
      </c>
      <c r="H188" s="277">
        <f>IF(H$10=0,0,H$10/NMM!H$9*1000)</f>
        <v>0.5588234306027291</v>
      </c>
      <c r="I188" s="277">
        <f>IF(I$10=0,0,I$10/NMM!I$9*1000)</f>
        <v>0.53970927660505419</v>
      </c>
      <c r="J188" s="277">
        <f>IF(J$10=0,0,J$10/NMM!J$9*1000)</f>
        <v>0.56685233495544163</v>
      </c>
      <c r="K188" s="277">
        <f>IF(K$10=0,0,K$10/NMM!K$9*1000)</f>
        <v>0.56859136552027489</v>
      </c>
      <c r="L188" s="277">
        <f>IF(L$10=0,0,L$10/NMM!L$9*1000)</f>
        <v>0.55459464215446119</v>
      </c>
      <c r="M188" s="277">
        <f>IF(M$10=0,0,M$10/NMM!M$9*1000)</f>
        <v>0.50049907532398674</v>
      </c>
      <c r="N188" s="277">
        <f>IF(N$10=0,0,N$10/NMM!N$9*1000)</f>
        <v>0.49889441402205725</v>
      </c>
      <c r="O188" s="277">
        <f>IF(O$10=0,0,O$10/NMM!O$9*1000)</f>
        <v>0.4923649168833506</v>
      </c>
      <c r="P188" s="277">
        <f>IF(P$10=0,0,P$10/NMM!P$9*1000)</f>
        <v>0.51120175749979146</v>
      </c>
      <c r="Q188" s="277">
        <f>IF(Q$10=0,0,Q$10/NMM!Q$9*1000)</f>
        <v>0.50383295618834012</v>
      </c>
      <c r="R188" s="277">
        <f>IF(R$10=0,0,R$10/NMM!R$9*1000)</f>
        <v>0.45046582786250045</v>
      </c>
      <c r="S188" s="277">
        <f>IF(S$10=0,0,S$10/NMM!S$9*1000)</f>
        <v>0.44372035411812105</v>
      </c>
      <c r="T188" s="277">
        <f>IF(T$10=0,0,T$10/NMM!T$9*1000)</f>
        <v>0.46183278489904778</v>
      </c>
      <c r="U188" s="277">
        <f>IF(U$10=0,0,U$10/NMM!U$9*1000)</f>
        <v>0.42243536843873414</v>
      </c>
      <c r="V188" s="277">
        <f>IF(V$10=0,0,V$10/NMM!V$9*1000)</f>
        <v>0.44392529512086965</v>
      </c>
      <c r="W188" s="277">
        <f>IF(W$10=0,0,W$10/NMM!W$9*1000)</f>
        <v>0.42281484176629214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72.922287286089357</v>
      </c>
      <c r="C190" s="278">
        <f>IF(C$17=0,0,C$17/NMM!C$9*1000)</f>
        <v>74.248378258603012</v>
      </c>
      <c r="D190" s="278">
        <f>IF(D$17=0,0,D$17/NMM!D$9*1000)</f>
        <v>74.416044196026576</v>
      </c>
      <c r="E190" s="278">
        <f>IF(E$17=0,0,E$17/NMM!E$9*1000)</f>
        <v>69.175996294910462</v>
      </c>
      <c r="F190" s="278">
        <f>IF(F$17=0,0,F$17/NMM!F$9*1000)</f>
        <v>70.239678790400333</v>
      </c>
      <c r="G190" s="278">
        <f>IF(G$17=0,0,G$17/NMM!G$9*1000)</f>
        <v>67.20441875831888</v>
      </c>
      <c r="H190" s="278">
        <f>IF(H$17=0,0,H$17/NMM!H$9*1000)</f>
        <v>66.8021775385333</v>
      </c>
      <c r="I190" s="278">
        <f>IF(I$17=0,0,I$17/NMM!I$9*1000)</f>
        <v>67.647291821627192</v>
      </c>
      <c r="J190" s="278">
        <f>IF(J$17=0,0,J$17/NMM!J$9*1000)</f>
        <v>87.171625498995382</v>
      </c>
      <c r="K190" s="278">
        <f>IF(K$17=0,0,K$17/NMM!K$9*1000)</f>
        <v>88.638165593126345</v>
      </c>
      <c r="L190" s="278">
        <f>IF(L$17=0,0,L$17/NMM!L$9*1000)</f>
        <v>85.956555900432178</v>
      </c>
      <c r="M190" s="278">
        <f>IF(M$17=0,0,M$17/NMM!M$9*1000)</f>
        <v>77.644669678758405</v>
      </c>
      <c r="N190" s="278">
        <f>IF(N$17=0,0,N$17/NMM!N$9*1000)</f>
        <v>75.373874161629075</v>
      </c>
      <c r="O190" s="278">
        <f>IF(O$17=0,0,O$17/NMM!O$9*1000)</f>
        <v>73.358434461531559</v>
      </c>
      <c r="P190" s="278">
        <f>IF(P$17=0,0,P$17/NMM!P$9*1000)</f>
        <v>76.406814476750398</v>
      </c>
      <c r="Q190" s="278">
        <f>IF(Q$17=0,0,Q$17/NMM!Q$9*1000)</f>
        <v>75.635680856279492</v>
      </c>
      <c r="R190" s="278">
        <f>IF(R$17=0,0,R$17/NMM!R$9*1000)</f>
        <v>67.715286473997466</v>
      </c>
      <c r="S190" s="278">
        <f>IF(S$17=0,0,S$17/NMM!S$9*1000)</f>
        <v>66.580446448658606</v>
      </c>
      <c r="T190" s="278">
        <f>IF(T$17=0,0,T$17/NMM!T$9*1000)</f>
        <v>71.055905590437703</v>
      </c>
      <c r="U190" s="278">
        <f>IF(U$17=0,0,U$17/NMM!U$9*1000)</f>
        <v>64.984977008506618</v>
      </c>
      <c r="V190" s="278">
        <f>IF(V$17=0,0,V$17/NMM!V$9*1000)</f>
        <v>66.613467977450242</v>
      </c>
      <c r="W190" s="278">
        <f>IF(W$17=0,0,W$17/NMM!W$9*1000)</f>
        <v>64.488476047582708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138.46431519876825</v>
      </c>
      <c r="C191" s="278">
        <f>IF(C$25=0,0,C$25/NMM!C$9*1000)</f>
        <v>140.98228721026055</v>
      </c>
      <c r="D191" s="278">
        <f>IF(D$25=0,0,D$25/NMM!D$9*1000)</f>
        <v>141.30065008766775</v>
      </c>
      <c r="E191" s="278">
        <f>IF(E$25=0,0,E$25/NMM!E$9*1000)</f>
        <v>131.35088477942577</v>
      </c>
      <c r="F191" s="278">
        <f>IF(F$25=0,0,F$25/NMM!F$9*1000)</f>
        <v>133.37059745998252</v>
      </c>
      <c r="G191" s="278">
        <f>IF(G$25=0,0,G$25/NMM!G$9*1000)</f>
        <v>127.60726751747094</v>
      </c>
      <c r="H191" s="278">
        <f>IF(H$25=0,0,H$25/NMM!H$9*1000)</f>
        <v>126.84349477918835</v>
      </c>
      <c r="I191" s="278">
        <f>IF(I$25=0,0,I$25/NMM!I$9*1000)</f>
        <v>128.44819170832076</v>
      </c>
      <c r="J191" s="278">
        <f>IF(J$25=0,0,J$25/NMM!J$9*1000)</f>
        <v>165.52085622504029</v>
      </c>
      <c r="K191" s="278">
        <f>IF(K$25=0,0,K$25/NMM!K$9*1000)</f>
        <v>168.30551201962226</v>
      </c>
      <c r="L191" s="278">
        <f>IF(L$25=0,0,L$25/NMM!L$9*1000)</f>
        <v>163.21369080078748</v>
      </c>
      <c r="M191" s="278">
        <f>IF(M$25=0,0,M$25/NMM!M$9*1000)</f>
        <v>147.43114095866699</v>
      </c>
      <c r="N191" s="278">
        <f>IF(N$25=0,0,N$25/NMM!N$9*1000)</f>
        <v>143.11937074495717</v>
      </c>
      <c r="O191" s="278">
        <f>IF(O$25=0,0,O$25/NMM!O$9*1000)</f>
        <v>139.29246832205902</v>
      </c>
      <c r="P191" s="278">
        <f>IF(P$25=0,0,P$25/NMM!P$9*1000)</f>
        <v>145.08071039429308</v>
      </c>
      <c r="Q191" s="278">
        <f>IF(Q$25=0,0,Q$25/NMM!Q$9*1000)</f>
        <v>143.61648741584551</v>
      </c>
      <c r="R191" s="278">
        <f>IF(R$25=0,0,R$25/NMM!R$9*1000)</f>
        <v>128.57729946574321</v>
      </c>
      <c r="S191" s="278">
        <f>IF(S$25=0,0,S$25/NMM!S$9*1000)</f>
        <v>126.42247337873059</v>
      </c>
      <c r="T191" s="278">
        <f>IF(T$25=0,0,T$25/NMM!T$9*1000)</f>
        <v>134.92044304382532</v>
      </c>
      <c r="U191" s="278">
        <f>IF(U$25=0,0,U$25/NMM!U$9*1000)</f>
        <v>123.39300746819889</v>
      </c>
      <c r="V191" s="278">
        <f>IF(V$25=0,0,V$25/NMM!V$9*1000)</f>
        <v>126.48517442036156</v>
      </c>
      <c r="W191" s="278">
        <f>IF(W$25=0,0,W$25/NMM!W$9*1000)</f>
        <v>122.45025501063886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8.1743086460062742</v>
      </c>
      <c r="C192" s="279">
        <f>IF(C$33=0,0,C$33/NMM!C$9*1000)</f>
        <v>8.2537181544578715</v>
      </c>
      <c r="D192" s="279">
        <f>IF(D$33=0,0,D$33/NMM!D$9*1000)</f>
        <v>8.2687857179172504</v>
      </c>
      <c r="E192" s="279">
        <f>IF(E$33=0,0,E$33/NMM!E$9*1000)</f>
        <v>7.6318189082593273</v>
      </c>
      <c r="F192" s="279">
        <f>IF(F$33=0,0,F$33/NMM!F$9*1000)</f>
        <v>7.4236681036830729</v>
      </c>
      <c r="G192" s="279">
        <f>IF(G$33=0,0,G$33/NMM!G$9*1000)</f>
        <v>7.5631245586113103</v>
      </c>
      <c r="H192" s="279">
        <f>IF(H$33=0,0,H$33/NMM!H$9*1000)</f>
        <v>7.5517277097711508</v>
      </c>
      <c r="I192" s="279">
        <f>IF(I$33=0,0,I$33/NMM!I$9*1000)</f>
        <v>7.7053521648963814</v>
      </c>
      <c r="J192" s="279">
        <f>IF(J$33=0,0,J$33/NMM!J$9*1000)</f>
        <v>9.8863817064650998</v>
      </c>
      <c r="K192" s="279">
        <f>IF(K$33=0,0,K$33/NMM!K$9*1000)</f>
        <v>9.9618636241612677</v>
      </c>
      <c r="L192" s="279">
        <f>IF(L$33=0,0,L$33/NMM!L$9*1000)</f>
        <v>9.665459440536365</v>
      </c>
      <c r="M192" s="279">
        <f>IF(M$33=0,0,M$33/NMM!M$9*1000)</f>
        <v>8.7381935295416486</v>
      </c>
      <c r="N192" s="279">
        <f>IF(N$33=0,0,N$33/NMM!N$9*1000)</f>
        <v>8.433438110505163</v>
      </c>
      <c r="O192" s="279">
        <f>IF(O$33=0,0,O$33/NMM!O$9*1000)</f>
        <v>8.1687462981872248</v>
      </c>
      <c r="P192" s="279">
        <f>IF(P$33=0,0,P$33/NMM!P$9*1000)</f>
        <v>8.554303763917158</v>
      </c>
      <c r="Q192" s="279">
        <f>IF(Q$33=0,0,Q$33/NMM!Q$9*1000)</f>
        <v>8.3990870921645673</v>
      </c>
      <c r="R192" s="279">
        <f>IF(R$33=0,0,R$33/NMM!R$9*1000)</f>
        <v>7.4737994898145859</v>
      </c>
      <c r="S192" s="279">
        <f>IF(S$33=0,0,S$33/NMM!S$9*1000)</f>
        <v>7.4242438287134505</v>
      </c>
      <c r="T192" s="279">
        <f>IF(T$33=0,0,T$33/NMM!T$9*1000)</f>
        <v>6.1577140324772213</v>
      </c>
      <c r="U192" s="279">
        <f>IF(U$33=0,0,U$33/NMM!U$9*1000)</f>
        <v>7.1668754322856518</v>
      </c>
      <c r="V192" s="279">
        <f>IF(V$33=0,0,V$33/NMM!V$9*1000)</f>
        <v>7.3389642753850186</v>
      </c>
      <c r="W192" s="279">
        <f>IF(W$33=0,0,W$33/NMM!W$9*1000)</f>
        <v>7.0541983869118257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153.88688903476444</v>
      </c>
      <c r="C194" s="322">
        <f t="shared" si="56"/>
        <v>154.74080865326886</v>
      </c>
      <c r="D194" s="322">
        <f t="shared" si="56"/>
        <v>155.38951536759157</v>
      </c>
      <c r="E194" s="322">
        <f t="shared" si="56"/>
        <v>150.60584304198514</v>
      </c>
      <c r="F194" s="322">
        <f t="shared" si="56"/>
        <v>153.76347375829363</v>
      </c>
      <c r="G194" s="322">
        <f t="shared" si="56"/>
        <v>148.0855784914597</v>
      </c>
      <c r="H194" s="322">
        <f t="shared" si="56"/>
        <v>154.76514052983654</v>
      </c>
      <c r="I194" s="322">
        <f t="shared" si="56"/>
        <v>140.17196948231387</v>
      </c>
      <c r="J194" s="322">
        <f t="shared" si="56"/>
        <v>171.64309392869527</v>
      </c>
      <c r="K194" s="322">
        <f t="shared" si="56"/>
        <v>173.64591318720713</v>
      </c>
      <c r="L194" s="322">
        <f t="shared" si="56"/>
        <v>168.29965992794379</v>
      </c>
      <c r="M194" s="322">
        <f t="shared" si="56"/>
        <v>164.32088448156514</v>
      </c>
      <c r="N194" s="322">
        <f t="shared" si="56"/>
        <v>160.40734767953845</v>
      </c>
      <c r="O194" s="322">
        <f t="shared" si="56"/>
        <v>156.71416637198507</v>
      </c>
      <c r="P194" s="322">
        <f t="shared" si="56"/>
        <v>163.38752247878745</v>
      </c>
      <c r="Q194" s="322">
        <f t="shared" si="56"/>
        <v>161.73678329260261</v>
      </c>
      <c r="R194" s="322">
        <f t="shared" si="56"/>
        <v>169.62794163284013</v>
      </c>
      <c r="S194" s="322">
        <f t="shared" si="56"/>
        <v>159.25702795286034</v>
      </c>
      <c r="T194" s="322">
        <f t="shared" si="56"/>
        <v>160.79678569631051</v>
      </c>
      <c r="U194" s="322">
        <f t="shared" si="56"/>
        <v>152.36968399316498</v>
      </c>
      <c r="V194" s="322">
        <f t="shared" si="56"/>
        <v>163.324738382931</v>
      </c>
      <c r="W194" s="322">
        <f t="shared" si="56"/>
        <v>156.38160572741748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0.77238976588035113</v>
      </c>
      <c r="C199" s="277">
        <f>IF(C$53=0,0,C$53/NMM!C$10*1000)</f>
        <v>0.70405842246167338</v>
      </c>
      <c r="D199" s="277">
        <f>IF(D$53=0,0,D$53/NMM!D$10*1000)</f>
        <v>0.70356464796661333</v>
      </c>
      <c r="E199" s="277">
        <f>IF(E$53=0,0,E$53/NMM!E$10*1000)</f>
        <v>0.85512554204809499</v>
      </c>
      <c r="F199" s="277">
        <f>IF(F$53=0,0,F$53/NMM!F$10*1000)</f>
        <v>0.89491585156578135</v>
      </c>
      <c r="G199" s="277">
        <f>IF(G$53=0,0,G$53/NMM!G$10*1000)</f>
        <v>0.90001641160358714</v>
      </c>
      <c r="H199" s="277">
        <f>IF(H$53=0,0,H$53/NMM!H$10*1000)</f>
        <v>0.93718883539093922</v>
      </c>
      <c r="I199" s="277">
        <f>IF(I$53=0,0,I$53/NMM!I$10*1000)</f>
        <v>0.80844563118517421</v>
      </c>
      <c r="J199" s="277">
        <f>IF(J$53=0,0,J$53/NMM!J$10*1000)</f>
        <v>0.85247861208252729</v>
      </c>
      <c r="K199" s="277">
        <f>IF(K$53=0,0,K$53/NMM!K$10*1000)</f>
        <v>0.85575659877037591</v>
      </c>
      <c r="L199" s="277">
        <f>IF(L$53=0,0,L$53/NMM!L$10*1000)</f>
        <v>0.83243195055809438</v>
      </c>
      <c r="M199" s="277">
        <f>IF(M$53=0,0,M$53/NMM!M$10*1000)</f>
        <v>0.80241902798752729</v>
      </c>
      <c r="N199" s="277">
        <f>IF(N$53=0,0,N$53/NMM!N$10*1000)</f>
        <v>0.80110290804160467</v>
      </c>
      <c r="O199" s="277">
        <f>IF(O$53=0,0,O$53/NMM!O$10*1000)</f>
        <v>0.79339157201399202</v>
      </c>
      <c r="P199" s="277">
        <f>IF(P$53=0,0,P$53/NMM!P$10*1000)</f>
        <v>0.82392711016410913</v>
      </c>
      <c r="Q199" s="277">
        <f>IF(Q$53=0,0,Q$53/NMM!Q$10*1000)</f>
        <v>0.8109278147788328</v>
      </c>
      <c r="R199" s="277">
        <f>IF(R$53=0,0,R$53/NMM!R$10*1000)</f>
        <v>0.85180014882312305</v>
      </c>
      <c r="S199" s="277">
        <f>IF(S$53=0,0,S$53/NMM!S$10*1000)</f>
        <v>0.79736100726116577</v>
      </c>
      <c r="T199" s="277">
        <f>IF(T$53=0,0,T$53/NMM!T$10*1000)</f>
        <v>0.7958322510627176</v>
      </c>
      <c r="U199" s="277">
        <f>IF(U$53=0,0,U$53/NMM!U$10*1000)</f>
        <v>0.74950864831451947</v>
      </c>
      <c r="V199" s="277">
        <f>IF(V$53=0,0,V$53/NMM!V$10*1000)</f>
        <v>0.8190332767160784</v>
      </c>
      <c r="W199" s="277">
        <f>IF(W$53=0,0,W$53/NMM!W$10*1000)</f>
        <v>0.77522878492693525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27.629865109921422</v>
      </c>
      <c r="C201" s="278">
        <f>IF(C$60=0,0,C$60/NMM!C$10*1000)</f>
        <v>27.75231344422053</v>
      </c>
      <c r="D201" s="278">
        <f>IF(D$60=0,0,D$60/NMM!D$10*1000)</f>
        <v>27.813406488253513</v>
      </c>
      <c r="E201" s="278">
        <f>IF(E$60=0,0,E$60/NMM!E$10*1000)</f>
        <v>28.058622319062714</v>
      </c>
      <c r="F201" s="278">
        <f>IF(F$60=0,0,F$60/NMM!F$10*1000)</f>
        <v>28.78243834103267</v>
      </c>
      <c r="G201" s="278">
        <f>IF(G$60=0,0,G$60/NMM!G$10*1000)</f>
        <v>28.217958694434927</v>
      </c>
      <c r="H201" s="278">
        <f>IF(H$60=0,0,H$60/NMM!H$10*1000)</f>
        <v>29.486264888012826</v>
      </c>
      <c r="I201" s="278">
        <f>IF(I$60=0,0,I$60/NMM!I$10*1000)</f>
        <v>26.82984840304983</v>
      </c>
      <c r="J201" s="278">
        <f>IF(J$60=0,0,J$60/NMM!J$10*1000)</f>
        <v>28.498894150549287</v>
      </c>
      <c r="K201" s="278">
        <f>IF(K$60=0,0,K$60/NMM!K$10*1000)</f>
        <v>28.326507721860995</v>
      </c>
      <c r="L201" s="278">
        <f>IF(L$60=0,0,L$60/NMM!L$10*1000)</f>
        <v>27.629681955131971</v>
      </c>
      <c r="M201" s="278">
        <f>IF(M$60=0,0,M$60/NMM!M$10*1000)</f>
        <v>27.924518919243805</v>
      </c>
      <c r="N201" s="278">
        <f>IF(N$60=0,0,N$60/NMM!N$10*1000)</f>
        <v>27.545860458832156</v>
      </c>
      <c r="O201" s="278">
        <f>IF(O$60=0,0,O$60/NMM!O$10*1000)</f>
        <v>26.920134656068655</v>
      </c>
      <c r="P201" s="278">
        <f>IF(P$60=0,0,P$60/NMM!P$10*1000)</f>
        <v>28.137234865665313</v>
      </c>
      <c r="Q201" s="278">
        <f>IF(Q$60=0,0,Q$60/NMM!Q$10*1000)</f>
        <v>27.948484352259165</v>
      </c>
      <c r="R201" s="278">
        <f>IF(R$60=0,0,R$60/NMM!R$10*1000)</f>
        <v>29.067639074080077</v>
      </c>
      <c r="S201" s="278">
        <f>IF(S$60=0,0,S$60/NMM!S$10*1000)</f>
        <v>27.670413644152017</v>
      </c>
      <c r="T201" s="278">
        <f>IF(T$60=0,0,T$60/NMM!T$10*1000)</f>
        <v>26.538792748519281</v>
      </c>
      <c r="U201" s="278">
        <f>IF(U$60=0,0,U$60/NMM!U$10*1000)</f>
        <v>25.940412525624552</v>
      </c>
      <c r="V201" s="278">
        <f>IF(V$60=0,0,V$60/NMM!V$10*1000)</f>
        <v>28.229906108201291</v>
      </c>
      <c r="W201" s="278">
        <f>IF(W$60=0,0,W$60/NMM!W$10*1000)</f>
        <v>26.667900830729813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113.12278416494766</v>
      </c>
      <c r="C202" s="278">
        <f>IF(C$79=0,0,C$79/NMM!C$10*1000)</f>
        <v>113.85282214335103</v>
      </c>
      <c r="D202" s="278">
        <f>IF(D$79=0,0,D$79/NMM!D$10*1000)</f>
        <v>114.41906777369113</v>
      </c>
      <c r="E202" s="278">
        <f>IF(E$79=0,0,E$79/NMM!E$10*1000)</f>
        <v>108.97951479749094</v>
      </c>
      <c r="F202" s="278">
        <f>IF(F$79=0,0,F$79/NMM!F$10*1000)</f>
        <v>110.93236070640569</v>
      </c>
      <c r="G202" s="278">
        <f>IF(G$79=0,0,G$79/NMM!G$10*1000)</f>
        <v>106.15591451157252</v>
      </c>
      <c r="H202" s="278">
        <f>IF(H$79=0,0,H$79/NMM!H$10*1000)</f>
        <v>110.96541747446331</v>
      </c>
      <c r="I202" s="278">
        <f>IF(I$79=0,0,I$79/NMM!I$10*1000)</f>
        <v>100.36583067365945</v>
      </c>
      <c r="J202" s="278">
        <f>IF(J$79=0,0,J$79/NMM!J$10*1000)</f>
        <v>129.84739139397703</v>
      </c>
      <c r="K202" s="278">
        <f>IF(K$79=0,0,K$79/NMM!K$10*1000)</f>
        <v>132.1342149734717</v>
      </c>
      <c r="L202" s="278">
        <f>IF(L$79=0,0,L$79/NMM!L$10*1000)</f>
        <v>127.78992352605786</v>
      </c>
      <c r="M202" s="278">
        <f>IF(M$79=0,0,M$79/NMM!M$10*1000)</f>
        <v>123.29745684359759</v>
      </c>
      <c r="N202" s="278">
        <f>IF(N$79=0,0,N$79/NMM!N$10*1000)</f>
        <v>119.87953181248491</v>
      </c>
      <c r="O202" s="278">
        <f>IF(O$79=0,0,O$79/NMM!O$10*1000)</f>
        <v>117.08333117627336</v>
      </c>
      <c r="P202" s="278">
        <f>IF(P$79=0,0,P$79/NMM!P$10*1000)</f>
        <v>121.97563318611138</v>
      </c>
      <c r="Q202" s="278">
        <f>IF(Q$79=0,0,Q$79/NMM!Q$10*1000)</f>
        <v>120.57766761188147</v>
      </c>
      <c r="R202" s="278">
        <f>IF(R$79=0,0,R$79/NMM!R$10*1000)</f>
        <v>126.82565486743563</v>
      </c>
      <c r="S202" s="278">
        <f>IF(S$79=0,0,S$79/NMM!S$10*1000)</f>
        <v>118.50505572507154</v>
      </c>
      <c r="T202" s="278">
        <f>IF(T$79=0,0,T$79/NMM!T$10*1000)</f>
        <v>121.27784937419004</v>
      </c>
      <c r="U202" s="278">
        <f>IF(U$79=0,0,U$79/NMM!U$10*1000)</f>
        <v>114.20204439892625</v>
      </c>
      <c r="V202" s="278">
        <f>IF(V$79=0,0,V$79/NMM!V$10*1000)</f>
        <v>121.7301710226028</v>
      </c>
      <c r="W202" s="278">
        <f>IF(W$79=0,0,W$79/NMM!W$10*1000)</f>
        <v>117.11332557071583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12.361849994014991</v>
      </c>
      <c r="C203" s="279">
        <f>IF(C$89=0,0,C$89/NMM!C$10*1000)</f>
        <v>12.431614643235607</v>
      </c>
      <c r="D203" s="279">
        <f>IF(D$89=0,0,D$89/NMM!D$10*1000)</f>
        <v>12.45347645768031</v>
      </c>
      <c r="E203" s="279">
        <f>IF(E$89=0,0,E$89/NMM!E$10*1000)</f>
        <v>12.712580383383399</v>
      </c>
      <c r="F203" s="279">
        <f>IF(F$89=0,0,F$89/NMM!F$10*1000)</f>
        <v>13.153758859289489</v>
      </c>
      <c r="G203" s="279">
        <f>IF(G$89=0,0,G$89/NMM!G$10*1000)</f>
        <v>12.811688873848681</v>
      </c>
      <c r="H203" s="279">
        <f>IF(H$89=0,0,H$89/NMM!H$10*1000)</f>
        <v>13.376269331969469</v>
      </c>
      <c r="I203" s="279">
        <f>IF(I$89=0,0,I$89/NMM!I$10*1000)</f>
        <v>12.16784477441943</v>
      </c>
      <c r="J203" s="279">
        <f>IF(J$89=0,0,J$89/NMM!J$10*1000)</f>
        <v>12.444329772086396</v>
      </c>
      <c r="K203" s="279">
        <f>IF(K$89=0,0,K$89/NMM!K$10*1000)</f>
        <v>12.329433893104072</v>
      </c>
      <c r="L203" s="279">
        <f>IF(L$89=0,0,L$89/NMM!L$10*1000)</f>
        <v>12.047622496195858</v>
      </c>
      <c r="M203" s="279">
        <f>IF(M$89=0,0,M$89/NMM!M$10*1000)</f>
        <v>12.296489690736216</v>
      </c>
      <c r="N203" s="279">
        <f>IF(N$89=0,0,N$89/NMM!N$10*1000)</f>
        <v>12.180852500179782</v>
      </c>
      <c r="O203" s="279">
        <f>IF(O$89=0,0,O$89/NMM!O$10*1000)</f>
        <v>11.917308967629067</v>
      </c>
      <c r="P203" s="279">
        <f>IF(P$89=0,0,P$89/NMM!P$10*1000)</f>
        <v>12.450727316846631</v>
      </c>
      <c r="Q203" s="279">
        <f>IF(Q$89=0,0,Q$89/NMM!Q$10*1000)</f>
        <v>12.399703513683132</v>
      </c>
      <c r="R203" s="279">
        <f>IF(R$89=0,0,R$89/NMM!R$10*1000)</f>
        <v>12.882847542501302</v>
      </c>
      <c r="S203" s="279">
        <f>IF(S$89=0,0,S$89/NMM!S$10*1000)</f>
        <v>12.284197576375613</v>
      </c>
      <c r="T203" s="279">
        <f>IF(T$89=0,0,T$89/NMM!T$10*1000)</f>
        <v>12.184311322538477</v>
      </c>
      <c r="U203" s="279">
        <f>IF(U$89=0,0,U$89/NMM!U$10*1000)</f>
        <v>11.477718420299649</v>
      </c>
      <c r="V203" s="279">
        <f>IF(V$89=0,0,V$89/NMM!V$10*1000)</f>
        <v>12.545627975410831</v>
      </c>
      <c r="W203" s="279">
        <f>IF(W$89=0,0,W$89/NMM!W$10*1000)</f>
        <v>11.825150541044913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363.17177777692422</v>
      </c>
      <c r="C205" s="322">
        <f t="shared" si="57"/>
        <v>356.19493548341802</v>
      </c>
      <c r="D205" s="322">
        <f t="shared" si="57"/>
        <v>358.71194682855611</v>
      </c>
      <c r="E205" s="322">
        <f t="shared" si="57"/>
        <v>382.72558847689868</v>
      </c>
      <c r="F205" s="322">
        <f t="shared" si="57"/>
        <v>384.67623425037834</v>
      </c>
      <c r="G205" s="322">
        <f t="shared" si="57"/>
        <v>370.55746046746623</v>
      </c>
      <c r="H205" s="322">
        <f t="shared" si="57"/>
        <v>371.68290139037435</v>
      </c>
      <c r="I205" s="322">
        <f t="shared" si="57"/>
        <v>370.81582153434226</v>
      </c>
      <c r="J205" s="322">
        <f t="shared" si="57"/>
        <v>372.32558388336099</v>
      </c>
      <c r="K205" s="322">
        <f t="shared" si="57"/>
        <v>369.31321934414245</v>
      </c>
      <c r="L205" s="322">
        <f t="shared" si="57"/>
        <v>352.72887030689941</v>
      </c>
      <c r="M205" s="322">
        <f t="shared" si="57"/>
        <v>340.12798764328073</v>
      </c>
      <c r="N205" s="322">
        <f t="shared" si="57"/>
        <v>337.92650093678043</v>
      </c>
      <c r="O205" s="322">
        <f t="shared" si="57"/>
        <v>327.51127512284665</v>
      </c>
      <c r="P205" s="322">
        <f t="shared" si="57"/>
        <v>325.25372231819489</v>
      </c>
      <c r="Q205" s="322">
        <f t="shared" si="57"/>
        <v>314.56051937448245</v>
      </c>
      <c r="R205" s="322">
        <f t="shared" si="57"/>
        <v>311.89021130912869</v>
      </c>
      <c r="S205" s="322">
        <f t="shared" si="57"/>
        <v>312.05427815443034</v>
      </c>
      <c r="T205" s="322">
        <f t="shared" si="57"/>
        <v>313.72364330201356</v>
      </c>
      <c r="U205" s="322">
        <f t="shared" si="57"/>
        <v>308.07776110389216</v>
      </c>
      <c r="V205" s="322">
        <f t="shared" si="57"/>
        <v>333.89895016378131</v>
      </c>
      <c r="W205" s="322">
        <f t="shared" si="57"/>
        <v>311.50113282753034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2.0873896389496389</v>
      </c>
      <c r="C210" s="277">
        <f>IF(C$104=0,0,C$104/NMM!C$11*1000)</f>
        <v>1.856696639928803</v>
      </c>
      <c r="D210" s="277">
        <f>IF(D$104=0,0,D$104/NMM!D$11*1000)</f>
        <v>1.8652491794326453</v>
      </c>
      <c r="E210" s="277">
        <f>IF(E$104=0,0,E$104/NMM!E$11*1000)</f>
        <v>2.3671782431200579</v>
      </c>
      <c r="F210" s="277">
        <f>IF(F$104=0,0,F$104/NMM!F$11*1000)</f>
        <v>2.4062695296141983</v>
      </c>
      <c r="G210" s="277">
        <f>IF(G$104=0,0,G$104/NMM!G$11*1000)</f>
        <v>2.3929177745976133</v>
      </c>
      <c r="H210" s="277">
        <f>IF(H$104=0,0,H$104/NMM!H$11*1000)</f>
        <v>2.3938684562755643</v>
      </c>
      <c r="I210" s="277">
        <f>IF(I$104=0,0,I$104/NMM!I$11*1000)</f>
        <v>2.2655604326075762</v>
      </c>
      <c r="J210" s="277">
        <f>IF(J$104=0,0,J$104/NMM!J$11*1000)</f>
        <v>2.3449454713752065</v>
      </c>
      <c r="K210" s="277">
        <f>IF(K$104=0,0,K$104/NMM!K$11*1000)</f>
        <v>2.3564800033408071</v>
      </c>
      <c r="L210" s="277">
        <f>IF(L$104=0,0,L$104/NMM!L$11*1000)</f>
        <v>2.2405913728228279</v>
      </c>
      <c r="M210" s="277">
        <f>IF(M$104=0,0,M$104/NMM!M$11*1000)</f>
        <v>2.0412209219880175</v>
      </c>
      <c r="N210" s="277">
        <f>IF(N$104=0,0,N$104/NMM!N$11*1000)</f>
        <v>2.0438076539201888</v>
      </c>
      <c r="O210" s="277">
        <f>IF(O$104=0,0,O$104/NMM!O$11*1000)</f>
        <v>2.0049823001835185</v>
      </c>
      <c r="P210" s="277">
        <f>IF(P$104=0,0,P$104/NMM!P$11*1000)</f>
        <v>1.9792798932297042</v>
      </c>
      <c r="Q210" s="277">
        <f>IF(Q$104=0,0,Q$104/NMM!Q$11*1000)</f>
        <v>1.8918947392753567</v>
      </c>
      <c r="R210" s="277">
        <f>IF(R$104=0,0,R$104/NMM!R$11*1000)</f>
        <v>1.8963596016742019</v>
      </c>
      <c r="S210" s="277">
        <f>IF(S$104=0,0,S$104/NMM!S$11*1000)</f>
        <v>1.8628580051040473</v>
      </c>
      <c r="T210" s="277">
        <f>IF(T$104=0,0,T$104/NMM!T$11*1000)</f>
        <v>1.8844862193800025</v>
      </c>
      <c r="U210" s="277">
        <f>IF(U$104=0,0,U$104/NMM!U$11*1000)</f>
        <v>1.8501510966580721</v>
      </c>
      <c r="V210" s="277">
        <f>IF(V$104=0,0,V$104/NMM!V$11*1000)</f>
        <v>2.0047057391212881</v>
      </c>
      <c r="W210" s="277">
        <f>IF(W$104=0,0,W$104/NMM!W$11*1000)</f>
        <v>1.8780120126796922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333.21881300731246</v>
      </c>
      <c r="C211" s="278">
        <f>IF(C$110=0,0,C$110/NMM!C$11*1000)</f>
        <v>326.99327699931541</v>
      </c>
      <c r="D211" s="278">
        <f>IF(D$110=0,0,D$110/NMM!D$11*1000)</f>
        <v>329.30815322534545</v>
      </c>
      <c r="E211" s="278">
        <f>IF(E$110=0,0,E$110/NMM!E$11*1000)</f>
        <v>351.00542183235649</v>
      </c>
      <c r="F211" s="278">
        <f>IF(F$110=0,0,F$110/NMM!F$11*1000)</f>
        <v>352.76945799142942</v>
      </c>
      <c r="G211" s="278">
        <f>IF(G$110=0,0,G$110/NMM!G$11*1000)</f>
        <v>339.75257844883743</v>
      </c>
      <c r="H211" s="278">
        <f>IF(H$110=0,0,H$110/NMM!H$11*1000)</f>
        <v>340.79028962032635</v>
      </c>
      <c r="I211" s="278">
        <f>IF(I$110=0,0,I$110/NMM!I$11*1000)</f>
        <v>340.10853022792213</v>
      </c>
      <c r="J211" s="278">
        <f>IF(J$110=0,0,J$110/NMM!J$11*1000)</f>
        <v>341.4285225763378</v>
      </c>
      <c r="K211" s="278">
        <f>IF(K$110=0,0,K$110/NMM!K$11*1000)</f>
        <v>338.63798359914756</v>
      </c>
      <c r="L211" s="278">
        <f>IF(L$110=0,0,L$110/NMM!L$11*1000)</f>
        <v>323.4404258839412</v>
      </c>
      <c r="M211" s="278">
        <f>IF(M$110=0,0,M$110/NMM!M$11*1000)</f>
        <v>311.99596216633375</v>
      </c>
      <c r="N211" s="278">
        <f>IF(N$110=0,0,N$110/NMM!N$11*1000)</f>
        <v>309.96198130462238</v>
      </c>
      <c r="O211" s="278">
        <f>IF(O$110=0,0,O$110/NMM!O$11*1000)</f>
        <v>300.38634757959346</v>
      </c>
      <c r="P211" s="278">
        <f>IF(P$110=0,0,P$110/NMM!P$11*1000)</f>
        <v>298.32673335986527</v>
      </c>
      <c r="Q211" s="278">
        <f>IF(Q$110=0,0,Q$110/NMM!Q$11*1000)</f>
        <v>288.53938688083497</v>
      </c>
      <c r="R211" s="278">
        <f>IF(R$110=0,0,R$110/NMM!R$11*1000)</f>
        <v>286.07103131263676</v>
      </c>
      <c r="S211" s="278">
        <f>IF(S$110=0,0,S$110/NMM!S$11*1000)</f>
        <v>286.25335301872803</v>
      </c>
      <c r="T211" s="278">
        <f>IF(T$110=0,0,T$110/NMM!T$11*1000)</f>
        <v>287.7739309309892</v>
      </c>
      <c r="U211" s="278">
        <f>IF(U$110=0,0,U$110/NMM!U$11*1000)</f>
        <v>282.59543771160151</v>
      </c>
      <c r="V211" s="278">
        <f>IF(V$110=0,0,V$110/NMM!V$11*1000)</f>
        <v>306.28132869839004</v>
      </c>
      <c r="W211" s="278">
        <f>IF(W$110=0,0,W$110/NMM!W$11*1000)</f>
        <v>285.72891043442428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27.865575130662158</v>
      </c>
      <c r="C213" s="278">
        <f>IF(C$119=0,0,C$119/NMM!C$11*1000)</f>
        <v>27.34496184417381</v>
      </c>
      <c r="D213" s="278">
        <f>IF(D$119=0,0,D$119/NMM!D$11*1000)</f>
        <v>27.538544423778053</v>
      </c>
      <c r="E213" s="278">
        <f>IF(E$119=0,0,E$119/NMM!E$11*1000)</f>
        <v>29.352988401422145</v>
      </c>
      <c r="F213" s="278">
        <f>IF(F$119=0,0,F$119/NMM!F$11*1000)</f>
        <v>29.500506729334735</v>
      </c>
      <c r="G213" s="278">
        <f>IF(G$119=0,0,G$119/NMM!G$11*1000)</f>
        <v>28.411964244031171</v>
      </c>
      <c r="H213" s="278">
        <f>IF(H$119=0,0,H$119/NMM!H$11*1000)</f>
        <v>28.498743313772398</v>
      </c>
      <c r="I213" s="278">
        <f>IF(I$119=0,0,I$119/NMM!I$11*1000)</f>
        <v>28.44173087381256</v>
      </c>
      <c r="J213" s="278">
        <f>IF(J$119=0,0,J$119/NMM!J$11*1000)</f>
        <v>28.552115835648038</v>
      </c>
      <c r="K213" s="278">
        <f>IF(K$119=0,0,K$119/NMM!K$11*1000)</f>
        <v>28.318755741654087</v>
      </c>
      <c r="L213" s="278">
        <f>IF(L$119=0,0,L$119/NMM!L$11*1000)</f>
        <v>27.04785305013538</v>
      </c>
      <c r="M213" s="278">
        <f>IF(M$119=0,0,M$119/NMM!M$11*1000)</f>
        <v>26.090804554958961</v>
      </c>
      <c r="N213" s="278">
        <f>IF(N$119=0,0,N$119/NMM!N$11*1000)</f>
        <v>25.92071197823789</v>
      </c>
      <c r="O213" s="278">
        <f>IF(O$119=0,0,O$119/NMM!O$11*1000)</f>
        <v>25.119945243069665</v>
      </c>
      <c r="P213" s="278">
        <f>IF(P$119=0,0,P$119/NMM!P$11*1000)</f>
        <v>24.947709065099883</v>
      </c>
      <c r="Q213" s="278">
        <f>IF(Q$119=0,0,Q$119/NMM!Q$11*1000)</f>
        <v>24.129237754372109</v>
      </c>
      <c r="R213" s="278">
        <f>IF(R$119=0,0,R$119/NMM!R$11*1000)</f>
        <v>23.922820394817741</v>
      </c>
      <c r="S213" s="278">
        <f>IF(S$119=0,0,S$119/NMM!S$11*1000)</f>
        <v>23.938067130598284</v>
      </c>
      <c r="T213" s="278">
        <f>IF(T$119=0,0,T$119/NMM!T$11*1000)</f>
        <v>24.06522615164436</v>
      </c>
      <c r="U213" s="278">
        <f>IF(U$119=0,0,U$119/NMM!U$11*1000)</f>
        <v>23.632172295632607</v>
      </c>
      <c r="V213" s="278">
        <f>IF(V$119=0,0,V$119/NMM!V$11*1000)</f>
        <v>25.612915726270007</v>
      </c>
      <c r="W213" s="278">
        <f>IF(W$119=0,0,W$119/NMM!W$11*1000)</f>
        <v>23.89421038042639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DE: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25122.382214580794</v>
      </c>
      <c r="C3" s="205">
        <f t="shared" si="0"/>
        <v>24669.515131485769</v>
      </c>
      <c r="D3" s="205">
        <f t="shared" si="0"/>
        <v>23498.536152939938</v>
      </c>
      <c r="E3" s="205">
        <f t="shared" si="0"/>
        <v>21256.835644569554</v>
      </c>
      <c r="F3" s="205">
        <f t="shared" si="0"/>
        <v>21919.184997373166</v>
      </c>
      <c r="G3" s="205">
        <f t="shared" si="0"/>
        <v>22076.324750310338</v>
      </c>
      <c r="H3" s="205">
        <f t="shared" si="0"/>
        <v>22358.81718599239</v>
      </c>
      <c r="I3" s="205">
        <f t="shared" si="0"/>
        <v>22198.912724729875</v>
      </c>
      <c r="J3" s="205">
        <f t="shared" si="0"/>
        <v>21068.179529356479</v>
      </c>
      <c r="K3" s="205">
        <f t="shared" si="0"/>
        <v>19007.494740532959</v>
      </c>
      <c r="L3" s="205">
        <f t="shared" si="0"/>
        <v>19254.820502224014</v>
      </c>
      <c r="M3" s="205">
        <f t="shared" si="0"/>
        <v>19087.521271783386</v>
      </c>
      <c r="N3" s="205">
        <f t="shared" si="0"/>
        <v>19561.454738518725</v>
      </c>
      <c r="O3" s="205">
        <f t="shared" si="0"/>
        <v>18697.909621567622</v>
      </c>
      <c r="P3" s="205">
        <f t="shared" si="0"/>
        <v>18439.74526453299</v>
      </c>
      <c r="Q3" s="205">
        <f t="shared" si="0"/>
        <v>18291.999999999996</v>
      </c>
      <c r="R3" s="205">
        <f t="shared" si="0"/>
        <v>18316.109182707474</v>
      </c>
      <c r="S3" s="205">
        <f t="shared" si="0"/>
        <v>17739.552964042763</v>
      </c>
      <c r="T3" s="205">
        <f t="shared" si="0"/>
        <v>17436.600672323322</v>
      </c>
      <c r="U3" s="205">
        <f t="shared" si="0"/>
        <v>17228.450481462532</v>
      </c>
      <c r="V3" s="205">
        <f t="shared" si="0"/>
        <v>16523.447757545029</v>
      </c>
      <c r="W3" s="205">
        <f t="shared" si="0"/>
        <v>15278.267305794445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11563.626811853763</v>
      </c>
      <c r="C4" s="243">
        <f t="shared" si="1"/>
        <v>11938.765875076719</v>
      </c>
      <c r="D4" s="243">
        <f t="shared" si="1"/>
        <v>11869.40851247478</v>
      </c>
      <c r="E4" s="243">
        <f t="shared" si="1"/>
        <v>11208.149703500314</v>
      </c>
      <c r="F4" s="243">
        <f t="shared" si="1"/>
        <v>11246.259622193285</v>
      </c>
      <c r="G4" s="243">
        <f t="shared" si="1"/>
        <v>11146.921158423398</v>
      </c>
      <c r="H4" s="243">
        <f t="shared" si="1"/>
        <v>11451.274192632949</v>
      </c>
      <c r="I4" s="243">
        <f t="shared" si="1"/>
        <v>11694.976427330765</v>
      </c>
      <c r="J4" s="243">
        <f t="shared" si="1"/>
        <v>11024.203565074362</v>
      </c>
      <c r="K4" s="243">
        <f t="shared" si="1"/>
        <v>10320.608345021037</v>
      </c>
      <c r="L4" s="243">
        <f t="shared" si="1"/>
        <v>10234.798969016105</v>
      </c>
      <c r="M4" s="243">
        <f t="shared" si="1"/>
        <v>10312.775994657824</v>
      </c>
      <c r="N4" s="243">
        <f t="shared" si="1"/>
        <v>10834.085479161142</v>
      </c>
      <c r="O4" s="243">
        <f t="shared" si="1"/>
        <v>10549.699813749256</v>
      </c>
      <c r="P4" s="243">
        <f t="shared" si="1"/>
        <v>10807.887001959509</v>
      </c>
      <c r="Q4" s="243">
        <f t="shared" si="1"/>
        <v>10916.999999999996</v>
      </c>
      <c r="R4" s="243">
        <f t="shared" si="1"/>
        <v>10909.395708425367</v>
      </c>
      <c r="S4" s="243">
        <f t="shared" si="1"/>
        <v>10704.56754130224</v>
      </c>
      <c r="T4" s="243">
        <f t="shared" si="1"/>
        <v>11215.229170832974</v>
      </c>
      <c r="U4" s="243">
        <f t="shared" si="1"/>
        <v>11140.159091966319</v>
      </c>
      <c r="V4" s="243">
        <f t="shared" si="1"/>
        <v>10344.359227432835</v>
      </c>
      <c r="W4" s="243">
        <f t="shared" si="1"/>
        <v>9293.4935852248691</v>
      </c>
      <c r="DA4" s="83"/>
    </row>
    <row r="5" spans="1:105" ht="12" customHeight="1" x14ac:dyDescent="0.25">
      <c r="A5" s="99" t="s">
        <v>52</v>
      </c>
      <c r="B5" s="284">
        <v>242.99646213443319</v>
      </c>
      <c r="C5" s="284">
        <v>242.23075896469939</v>
      </c>
      <c r="D5" s="284">
        <v>237.38621761923011</v>
      </c>
      <c r="E5" s="284">
        <v>245.29660626653501</v>
      </c>
      <c r="F5" s="284">
        <v>238.0294493028654</v>
      </c>
      <c r="G5" s="284">
        <v>255.3472323292676</v>
      </c>
      <c r="H5" s="284">
        <v>256.15107047728782</v>
      </c>
      <c r="I5" s="284">
        <v>259.63693851764361</v>
      </c>
      <c r="J5" s="284">
        <v>242.3075953671017</v>
      </c>
      <c r="K5" s="284">
        <v>216.0004809320381</v>
      </c>
      <c r="L5" s="284">
        <v>219.54114233844561</v>
      </c>
      <c r="M5" s="284">
        <v>238.47557558690519</v>
      </c>
      <c r="N5" s="284">
        <v>250.67850990906149</v>
      </c>
      <c r="O5" s="284">
        <v>241.3398806323263</v>
      </c>
      <c r="P5" s="284">
        <v>312.11193315895798</v>
      </c>
      <c r="Q5" s="284">
        <v>350.81964334305752</v>
      </c>
      <c r="R5" s="284">
        <v>341.83770180015802</v>
      </c>
      <c r="S5" s="284">
        <v>357.58255014110989</v>
      </c>
      <c r="T5" s="284">
        <v>339.71294156102408</v>
      </c>
      <c r="U5" s="284">
        <v>335.0059298478896</v>
      </c>
      <c r="V5" s="284">
        <v>292.48592271678581</v>
      </c>
      <c r="W5" s="284">
        <v>296.06697478772099</v>
      </c>
      <c r="DA5" s="94" t="s">
        <v>1812</v>
      </c>
    </row>
    <row r="6" spans="1:105" ht="12" customHeight="1" x14ac:dyDescent="0.25">
      <c r="A6" s="99" t="s">
        <v>59</v>
      </c>
      <c r="B6" s="284">
        <v>11320.630349719329</v>
      </c>
      <c r="C6" s="284">
        <v>11696.53511611202</v>
      </c>
      <c r="D6" s="284">
        <v>11632.022294855549</v>
      </c>
      <c r="E6" s="284">
        <v>10962.853097233779</v>
      </c>
      <c r="F6" s="284">
        <v>11008.23017289042</v>
      </c>
      <c r="G6" s="284">
        <v>10891.57392609413</v>
      </c>
      <c r="H6" s="284">
        <v>11195.123122155661</v>
      </c>
      <c r="I6" s="284">
        <v>11435.339488813121</v>
      </c>
      <c r="J6" s="284">
        <v>10781.895969707261</v>
      </c>
      <c r="K6" s="284">
        <v>10104.607864088999</v>
      </c>
      <c r="L6" s="284">
        <v>10015.25782667766</v>
      </c>
      <c r="M6" s="284">
        <v>10074.30041907092</v>
      </c>
      <c r="N6" s="284">
        <v>10583.406969252081</v>
      </c>
      <c r="O6" s="284">
        <v>10308.35993311693</v>
      </c>
      <c r="P6" s="284">
        <v>10495.775068800551</v>
      </c>
      <c r="Q6" s="284">
        <v>10566.18035665694</v>
      </c>
      <c r="R6" s="284">
        <v>10567.55800662521</v>
      </c>
      <c r="S6" s="284">
        <v>10346.984991161131</v>
      </c>
      <c r="T6" s="284">
        <v>10875.516229271951</v>
      </c>
      <c r="U6" s="284">
        <v>10805.153162118429</v>
      </c>
      <c r="V6" s="284">
        <v>10051.873304716049</v>
      </c>
      <c r="W6" s="284">
        <v>8997.4266104371472</v>
      </c>
      <c r="DA6" s="94" t="s">
        <v>1813</v>
      </c>
    </row>
    <row r="7" spans="1:105" ht="12" customHeight="1" x14ac:dyDescent="0.25">
      <c r="A7" s="49" t="s">
        <v>60</v>
      </c>
      <c r="B7" s="244">
        <v>13558.755402727031</v>
      </c>
      <c r="C7" s="244">
        <v>12730.74925640905</v>
      </c>
      <c r="D7" s="244">
        <v>11629.12764046516</v>
      </c>
      <c r="E7" s="244">
        <v>10048.68594106924</v>
      </c>
      <c r="F7" s="244">
        <v>10672.925375179881</v>
      </c>
      <c r="G7" s="244">
        <v>10929.403591886939</v>
      </c>
      <c r="H7" s="244">
        <v>10907.542993359441</v>
      </c>
      <c r="I7" s="244">
        <v>10503.93629739911</v>
      </c>
      <c r="J7" s="244">
        <v>10043.975964282119</v>
      </c>
      <c r="K7" s="244">
        <v>8686.8863955119232</v>
      </c>
      <c r="L7" s="244">
        <v>9020.0215332079079</v>
      </c>
      <c r="M7" s="244">
        <v>8774.7452771255612</v>
      </c>
      <c r="N7" s="244">
        <v>8727.3692593575815</v>
      </c>
      <c r="O7" s="244">
        <v>8148.2098078183662</v>
      </c>
      <c r="P7" s="244">
        <v>7631.8582625734834</v>
      </c>
      <c r="Q7" s="244">
        <v>7375</v>
      </c>
      <c r="R7" s="244">
        <v>7406.7134742821072</v>
      </c>
      <c r="S7" s="244">
        <v>7034.9854227405249</v>
      </c>
      <c r="T7" s="244">
        <v>6221.3715014903464</v>
      </c>
      <c r="U7" s="244">
        <v>6088.2913894962112</v>
      </c>
      <c r="V7" s="244">
        <v>6179.0885301121943</v>
      </c>
      <c r="W7" s="244">
        <v>5984.7737205695757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2215</v>
      </c>
      <c r="C10" s="243">
        <v>2103</v>
      </c>
      <c r="D10" s="243">
        <v>2148</v>
      </c>
      <c r="E10" s="243">
        <v>2450</v>
      </c>
      <c r="F10" s="243">
        <v>2502</v>
      </c>
      <c r="G10" s="243">
        <v>2879</v>
      </c>
      <c r="H10" s="243">
        <v>2938</v>
      </c>
      <c r="I10" s="243">
        <v>3001</v>
      </c>
      <c r="J10" s="243">
        <v>2908.8</v>
      </c>
      <c r="K10" s="243">
        <v>2545.0100000000002</v>
      </c>
      <c r="L10" s="243">
        <v>2763.02</v>
      </c>
      <c r="M10" s="243">
        <v>2725</v>
      </c>
      <c r="N10" s="243">
        <v>2636</v>
      </c>
      <c r="O10" s="243">
        <v>2610</v>
      </c>
      <c r="P10" s="243">
        <v>2597</v>
      </c>
      <c r="Q10" s="243">
        <v>2554</v>
      </c>
      <c r="R10" s="243">
        <v>2485</v>
      </c>
      <c r="S10" s="243">
        <v>2432</v>
      </c>
      <c r="T10" s="243">
        <v>2459</v>
      </c>
      <c r="U10" s="243">
        <v>2325.96</v>
      </c>
      <c r="V10" s="243">
        <v>2254.6999999999998</v>
      </c>
      <c r="W10" s="243">
        <v>2327.0300000000002</v>
      </c>
      <c r="DA10" s="83" t="s">
        <v>1816</v>
      </c>
    </row>
    <row r="11" spans="1:105" ht="12" customHeight="1" x14ac:dyDescent="0.25">
      <c r="A11" s="107" t="s">
        <v>1817</v>
      </c>
      <c r="B11" s="284">
        <v>18182</v>
      </c>
      <c r="C11" s="284">
        <v>17879</v>
      </c>
      <c r="D11" s="284">
        <v>18526</v>
      </c>
      <c r="E11" s="284">
        <v>19310</v>
      </c>
      <c r="F11" s="284">
        <v>20391</v>
      </c>
      <c r="G11" s="284">
        <v>21679</v>
      </c>
      <c r="H11" s="284">
        <v>22656</v>
      </c>
      <c r="I11" s="284">
        <v>23317</v>
      </c>
      <c r="J11" s="284">
        <v>22828</v>
      </c>
      <c r="K11" s="284">
        <v>20870</v>
      </c>
      <c r="L11" s="284">
        <v>23072</v>
      </c>
      <c r="M11" s="284">
        <v>22706</v>
      </c>
      <c r="N11" s="284">
        <v>22603</v>
      </c>
      <c r="O11" s="284">
        <v>22401</v>
      </c>
      <c r="P11" s="284">
        <v>22540</v>
      </c>
      <c r="Q11" s="284">
        <v>22601</v>
      </c>
      <c r="R11" s="284">
        <v>22629</v>
      </c>
      <c r="S11" s="284">
        <v>22925</v>
      </c>
      <c r="T11" s="284">
        <v>22681.55</v>
      </c>
      <c r="U11" s="284">
        <v>22080.04</v>
      </c>
      <c r="V11" s="284">
        <v>21339.42</v>
      </c>
      <c r="W11" s="284">
        <v>23124.61</v>
      </c>
      <c r="DA11" s="94" t="s">
        <v>1818</v>
      </c>
    </row>
    <row r="12" spans="1:105" ht="12" customHeight="1" x14ac:dyDescent="0.25">
      <c r="A12" s="49" t="s">
        <v>1819</v>
      </c>
      <c r="B12" s="244">
        <v>2520.977528089888</v>
      </c>
      <c r="C12" s="244">
        <v>2571.0474040632048</v>
      </c>
      <c r="D12" s="244">
        <v>2425.4413407821221</v>
      </c>
      <c r="E12" s="244">
        <v>2417.7777777777769</v>
      </c>
      <c r="F12" s="244">
        <v>2714.3825503355702</v>
      </c>
      <c r="G12" s="244">
        <v>2896.4438233650062</v>
      </c>
      <c r="H12" s="244">
        <v>2843.7777777777769</v>
      </c>
      <c r="I12" s="244">
        <v>2989.349665924276</v>
      </c>
      <c r="J12" s="244">
        <v>2764.6396456256912</v>
      </c>
      <c r="K12" s="244">
        <v>2659.6113808463251</v>
      </c>
      <c r="L12" s="244">
        <v>2870.5577777777771</v>
      </c>
      <c r="M12" s="244">
        <v>2825.6666666666661</v>
      </c>
      <c r="N12" s="244">
        <v>2804.333333333333</v>
      </c>
      <c r="O12" s="244">
        <v>2779</v>
      </c>
      <c r="P12" s="244">
        <v>2486.076923076922</v>
      </c>
      <c r="Q12" s="244">
        <v>2336.8032786885228</v>
      </c>
      <c r="R12" s="244">
        <v>2483.802197802197</v>
      </c>
      <c r="S12" s="244">
        <v>2507.8351648351641</v>
      </c>
      <c r="T12" s="244">
        <v>2486.4280219780221</v>
      </c>
      <c r="U12" s="244">
        <v>2325.6538882803929</v>
      </c>
      <c r="V12" s="244">
        <v>2191.8034972677578</v>
      </c>
      <c r="W12" s="244">
        <v>2213.1860869565198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2888.8888888888891</v>
      </c>
      <c r="C15" s="243">
        <v>2673.9387107436082</v>
      </c>
      <c r="D15" s="243">
        <v>2673.9387107436082</v>
      </c>
      <c r="E15" s="243">
        <v>2673.9387107436082</v>
      </c>
      <c r="F15" s="243">
        <v>2673.9387107436082</v>
      </c>
      <c r="G15" s="243">
        <v>3103.8390670341701</v>
      </c>
      <c r="H15" s="243">
        <v>3103.8390670341701</v>
      </c>
      <c r="I15" s="243">
        <v>3318.7892451794501</v>
      </c>
      <c r="J15" s="243">
        <v>3103.8390670341701</v>
      </c>
      <c r="K15" s="243">
        <v>3103.8390670341701</v>
      </c>
      <c r="L15" s="243">
        <v>3103.8390670341701</v>
      </c>
      <c r="M15" s="243">
        <v>3103.8390670341701</v>
      </c>
      <c r="N15" s="243">
        <v>2888.8888888888891</v>
      </c>
      <c r="O15" s="243">
        <v>2888.8888888888891</v>
      </c>
      <c r="P15" s="243">
        <v>2888.8888888888891</v>
      </c>
      <c r="Q15" s="243">
        <v>2888.8888888888891</v>
      </c>
      <c r="R15" s="243">
        <v>2888.8888888888891</v>
      </c>
      <c r="S15" s="243">
        <v>2673.9387107436091</v>
      </c>
      <c r="T15" s="243">
        <v>2673.9387107436091</v>
      </c>
      <c r="U15" s="243">
        <v>2458.9885325983282</v>
      </c>
      <c r="V15" s="243">
        <v>2458.9885325983282</v>
      </c>
      <c r="W15" s="243">
        <v>2458.9885325983282</v>
      </c>
      <c r="DA15" s="83" t="s">
        <v>1821</v>
      </c>
    </row>
    <row r="16" spans="1:105" ht="12" customHeight="1" x14ac:dyDescent="0.25">
      <c r="A16" s="107" t="s">
        <v>1817</v>
      </c>
      <c r="B16" s="284">
        <v>22650</v>
      </c>
      <c r="C16" s="284">
        <v>22650</v>
      </c>
      <c r="D16" s="284">
        <v>20839.46089512757</v>
      </c>
      <c r="E16" s="284">
        <v>20839.46089512757</v>
      </c>
      <c r="F16" s="284">
        <v>22650</v>
      </c>
      <c r="G16" s="284">
        <v>24460.53910487243</v>
      </c>
      <c r="H16" s="284">
        <v>24460.53910487243</v>
      </c>
      <c r="I16" s="284">
        <v>26271.078209744861</v>
      </c>
      <c r="J16" s="284">
        <v>26271.078209744861</v>
      </c>
      <c r="K16" s="284">
        <v>26271.078209744861</v>
      </c>
      <c r="L16" s="284">
        <v>24460.53910487243</v>
      </c>
      <c r="M16" s="284">
        <v>24460.53910487243</v>
      </c>
      <c r="N16" s="284">
        <v>24460.53910487243</v>
      </c>
      <c r="O16" s="284">
        <v>24460.53910487243</v>
      </c>
      <c r="P16" s="284">
        <v>24460.53910487243</v>
      </c>
      <c r="Q16" s="284">
        <v>24460.53910487243</v>
      </c>
      <c r="R16" s="284">
        <v>24460.53910487243</v>
      </c>
      <c r="S16" s="284">
        <v>24460.53910487243</v>
      </c>
      <c r="T16" s="284">
        <v>24460.53910487243</v>
      </c>
      <c r="U16" s="284">
        <v>24460.53910487243</v>
      </c>
      <c r="V16" s="284">
        <v>24460.53910487243</v>
      </c>
      <c r="W16" s="284">
        <v>24460.53910487243</v>
      </c>
      <c r="DA16" s="94" t="s">
        <v>1822</v>
      </c>
    </row>
    <row r="17" spans="1:105" ht="12" customHeight="1" x14ac:dyDescent="0.25">
      <c r="A17" s="49" t="s">
        <v>1819</v>
      </c>
      <c r="B17" s="244">
        <v>2801.0861423220972</v>
      </c>
      <c r="C17" s="244">
        <v>2801.0861423220972</v>
      </c>
      <c r="D17" s="244">
        <v>2801.0861423220972</v>
      </c>
      <c r="E17" s="244">
        <v>2801.0861423220972</v>
      </c>
      <c r="F17" s="244">
        <v>3061.9020634295812</v>
      </c>
      <c r="G17" s="244">
        <v>3061.9020634295812</v>
      </c>
      <c r="H17" s="244">
        <v>3061.9020634295812</v>
      </c>
      <c r="I17" s="244">
        <v>3322.7179845370651</v>
      </c>
      <c r="J17" s="244">
        <v>3061.9020634295812</v>
      </c>
      <c r="K17" s="244">
        <v>3061.9020634295812</v>
      </c>
      <c r="L17" s="244">
        <v>3061.9020634295812</v>
      </c>
      <c r="M17" s="244">
        <v>3061.9020634295812</v>
      </c>
      <c r="N17" s="244">
        <v>3061.9020634295812</v>
      </c>
      <c r="O17" s="244">
        <v>3061.9020634295812</v>
      </c>
      <c r="P17" s="244">
        <v>2801.0861423220972</v>
      </c>
      <c r="Q17" s="244">
        <v>2540.2702212146128</v>
      </c>
      <c r="R17" s="244">
        <v>2801.0861423220972</v>
      </c>
      <c r="S17" s="244">
        <v>2801.0861423220972</v>
      </c>
      <c r="T17" s="244">
        <v>2801.0861423220972</v>
      </c>
      <c r="U17" s="244">
        <v>2540.2702212146128</v>
      </c>
      <c r="V17" s="244">
        <v>2540.2702212146128</v>
      </c>
      <c r="W17" s="244">
        <v>2540.2702212146128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214.9501781452806</v>
      </c>
      <c r="G19" s="243">
        <v>429.90035629056121</v>
      </c>
      <c r="H19" s="243">
        <v>214.9501781452806</v>
      </c>
      <c r="I19" s="243">
        <v>214.9501781452806</v>
      </c>
      <c r="J19" s="243">
        <v>0</v>
      </c>
      <c r="K19" s="243">
        <v>0</v>
      </c>
      <c r="L19" s="243">
        <v>214.9501781452806</v>
      </c>
      <c r="M19" s="243">
        <v>0</v>
      </c>
      <c r="N19" s="243">
        <v>0</v>
      </c>
      <c r="O19" s="243">
        <v>0</v>
      </c>
      <c r="P19" s="243">
        <v>0</v>
      </c>
      <c r="Q19" s="243">
        <v>214.9501781452806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214.9501781452806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1810.5391048724291</v>
      </c>
      <c r="G20" s="284">
        <v>3621.0782097448591</v>
      </c>
      <c r="H20" s="284">
        <v>0</v>
      </c>
      <c r="I20" s="284">
        <v>3621.0782097448591</v>
      </c>
      <c r="J20" s="284">
        <v>0</v>
      </c>
      <c r="K20" s="284">
        <v>0</v>
      </c>
      <c r="L20" s="284">
        <v>0</v>
      </c>
      <c r="M20" s="284">
        <v>0</v>
      </c>
      <c r="N20" s="284">
        <v>1810.5391048724291</v>
      </c>
      <c r="O20" s="284">
        <v>0</v>
      </c>
      <c r="P20" s="284">
        <v>1810.5391048724291</v>
      </c>
      <c r="Q20" s="284">
        <v>0</v>
      </c>
      <c r="R20" s="284">
        <v>0</v>
      </c>
      <c r="S20" s="284">
        <v>1810.5391048724291</v>
      </c>
      <c r="T20" s="284">
        <v>0</v>
      </c>
      <c r="U20" s="284">
        <v>1810.5391048724291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260.81592110748397</v>
      </c>
      <c r="D21" s="244">
        <v>260.81592110748397</v>
      </c>
      <c r="E21" s="244">
        <v>0</v>
      </c>
      <c r="F21" s="244">
        <v>521.63184221496795</v>
      </c>
      <c r="G21" s="244">
        <v>0</v>
      </c>
      <c r="H21" s="244">
        <v>260.81592110748397</v>
      </c>
      <c r="I21" s="244">
        <v>260.81592110748397</v>
      </c>
      <c r="J21" s="244">
        <v>0</v>
      </c>
      <c r="K21" s="244">
        <v>0</v>
      </c>
      <c r="L21" s="244">
        <v>260.81592110748397</v>
      </c>
      <c r="M21" s="244">
        <v>0</v>
      </c>
      <c r="N21" s="244">
        <v>260.81592110748397</v>
      </c>
      <c r="O21" s="244">
        <v>0</v>
      </c>
      <c r="P21" s="244">
        <v>0</v>
      </c>
      <c r="Q21" s="244">
        <v>0</v>
      </c>
      <c r="R21" s="244">
        <v>260.81592110748397</v>
      </c>
      <c r="S21" s="244">
        <v>260.81592110748397</v>
      </c>
      <c r="T21" s="244">
        <v>0</v>
      </c>
      <c r="U21" s="244">
        <v>0</v>
      </c>
      <c r="V21" s="244">
        <v>0</v>
      </c>
      <c r="W21" s="244">
        <v>260.81592110748397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214.95017814528092</v>
      </c>
      <c r="D23" s="243">
        <f t="shared" si="2"/>
        <v>0</v>
      </c>
      <c r="E23" s="243">
        <f t="shared" si="2"/>
        <v>0</v>
      </c>
      <c r="F23" s="243">
        <f t="shared" si="2"/>
        <v>214.95017814528046</v>
      </c>
      <c r="G23" s="243">
        <f t="shared" si="2"/>
        <v>0</v>
      </c>
      <c r="H23" s="243">
        <f t="shared" si="2"/>
        <v>214.95017814528046</v>
      </c>
      <c r="I23" s="243">
        <f t="shared" si="2"/>
        <v>0</v>
      </c>
      <c r="J23" s="243">
        <f t="shared" si="2"/>
        <v>214.95017814528001</v>
      </c>
      <c r="K23" s="243">
        <f t="shared" si="2"/>
        <v>0</v>
      </c>
      <c r="L23" s="243">
        <f t="shared" si="2"/>
        <v>214.95017814528046</v>
      </c>
      <c r="M23" s="243">
        <f t="shared" si="2"/>
        <v>0</v>
      </c>
      <c r="N23" s="243">
        <f t="shared" si="2"/>
        <v>214.95017814528092</v>
      </c>
      <c r="O23" s="243">
        <f t="shared" si="2"/>
        <v>0</v>
      </c>
      <c r="P23" s="243">
        <f t="shared" si="2"/>
        <v>0</v>
      </c>
      <c r="Q23" s="243">
        <f t="shared" si="2"/>
        <v>214.95017814528046</v>
      </c>
      <c r="R23" s="243">
        <f t="shared" si="2"/>
        <v>0</v>
      </c>
      <c r="S23" s="243">
        <f t="shared" si="2"/>
        <v>214.95017814528001</v>
      </c>
      <c r="T23" s="243">
        <f t="shared" si="2"/>
        <v>0</v>
      </c>
      <c r="U23" s="243">
        <f t="shared" si="2"/>
        <v>214.95017814528092</v>
      </c>
      <c r="V23" s="243">
        <f t="shared" si="2"/>
        <v>0</v>
      </c>
      <c r="W23" s="243">
        <f t="shared" si="2"/>
        <v>214.95017814528046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1810.5391048724305</v>
      </c>
      <c r="E24" s="284">
        <f t="shared" si="3"/>
        <v>0</v>
      </c>
      <c r="F24" s="284">
        <f t="shared" si="3"/>
        <v>0</v>
      </c>
      <c r="G24" s="284">
        <f t="shared" si="3"/>
        <v>1810.5391048724305</v>
      </c>
      <c r="H24" s="284">
        <f t="shared" si="3"/>
        <v>0</v>
      </c>
      <c r="I24" s="284">
        <f t="shared" si="3"/>
        <v>1810.5391048724268</v>
      </c>
      <c r="J24" s="284">
        <f t="shared" si="3"/>
        <v>0</v>
      </c>
      <c r="K24" s="284">
        <f t="shared" si="3"/>
        <v>0</v>
      </c>
      <c r="L24" s="284">
        <f t="shared" si="3"/>
        <v>1810.5391048724305</v>
      </c>
      <c r="M24" s="284">
        <f t="shared" si="3"/>
        <v>0</v>
      </c>
      <c r="N24" s="284">
        <f t="shared" si="3"/>
        <v>1810.5391048724305</v>
      </c>
      <c r="O24" s="284">
        <f t="shared" si="3"/>
        <v>0</v>
      </c>
      <c r="P24" s="284">
        <f t="shared" si="3"/>
        <v>1810.5391048724305</v>
      </c>
      <c r="Q24" s="284">
        <f t="shared" si="3"/>
        <v>0</v>
      </c>
      <c r="R24" s="284">
        <f t="shared" si="3"/>
        <v>0</v>
      </c>
      <c r="S24" s="284">
        <f t="shared" si="3"/>
        <v>1810.5391048724305</v>
      </c>
      <c r="T24" s="284">
        <f t="shared" si="3"/>
        <v>0</v>
      </c>
      <c r="U24" s="284">
        <f t="shared" si="3"/>
        <v>1810.5391048724305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260.81592110748397</v>
      </c>
      <c r="D25" s="244">
        <f t="shared" si="4"/>
        <v>260.81592110748397</v>
      </c>
      <c r="E25" s="244">
        <f t="shared" si="4"/>
        <v>0</v>
      </c>
      <c r="F25" s="244">
        <f t="shared" si="4"/>
        <v>260.81592110748397</v>
      </c>
      <c r="G25" s="244">
        <f t="shared" si="4"/>
        <v>0</v>
      </c>
      <c r="H25" s="244">
        <f t="shared" si="4"/>
        <v>260.81592110748397</v>
      </c>
      <c r="I25" s="244">
        <f t="shared" si="4"/>
        <v>0</v>
      </c>
      <c r="J25" s="244">
        <f t="shared" si="4"/>
        <v>260.81592110748397</v>
      </c>
      <c r="K25" s="244">
        <f t="shared" si="4"/>
        <v>0</v>
      </c>
      <c r="L25" s="244">
        <f t="shared" si="4"/>
        <v>260.81592110748397</v>
      </c>
      <c r="M25" s="244">
        <f t="shared" si="4"/>
        <v>0</v>
      </c>
      <c r="N25" s="244">
        <f t="shared" si="4"/>
        <v>260.81592110748397</v>
      </c>
      <c r="O25" s="244">
        <f t="shared" si="4"/>
        <v>0</v>
      </c>
      <c r="P25" s="244">
        <f t="shared" si="4"/>
        <v>260.81592110748397</v>
      </c>
      <c r="Q25" s="244">
        <f t="shared" si="4"/>
        <v>260.81592110748443</v>
      </c>
      <c r="R25" s="244">
        <f t="shared" si="4"/>
        <v>0</v>
      </c>
      <c r="S25" s="244">
        <f t="shared" si="4"/>
        <v>260.81592110748397</v>
      </c>
      <c r="T25" s="244">
        <f t="shared" si="4"/>
        <v>0</v>
      </c>
      <c r="U25" s="244">
        <f t="shared" si="4"/>
        <v>260.81592110748443</v>
      </c>
      <c r="V25" s="244">
        <f t="shared" si="4"/>
        <v>0</v>
      </c>
      <c r="W25" s="244">
        <f t="shared" si="4"/>
        <v>260.81592110748397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673.88888888888914</v>
      </c>
      <c r="C27" s="243">
        <f t="shared" si="5"/>
        <v>570.93871074360823</v>
      </c>
      <c r="D27" s="243">
        <f t="shared" si="5"/>
        <v>525.93871074360823</v>
      </c>
      <c r="E27" s="243">
        <f t="shared" si="5"/>
        <v>223.93871074360823</v>
      </c>
      <c r="F27" s="243">
        <f t="shared" si="5"/>
        <v>171.93871074360823</v>
      </c>
      <c r="G27" s="243">
        <f t="shared" si="5"/>
        <v>224.83906703417006</v>
      </c>
      <c r="H27" s="243">
        <f t="shared" si="5"/>
        <v>165.83906703417006</v>
      </c>
      <c r="I27" s="243">
        <f t="shared" si="5"/>
        <v>317.78924517945006</v>
      </c>
      <c r="J27" s="243">
        <f t="shared" si="5"/>
        <v>195.03906703416988</v>
      </c>
      <c r="K27" s="243">
        <f t="shared" si="5"/>
        <v>558.82906703416984</v>
      </c>
      <c r="L27" s="243">
        <f t="shared" si="5"/>
        <v>340.81906703417008</v>
      </c>
      <c r="M27" s="243">
        <f t="shared" si="5"/>
        <v>378.83906703417006</v>
      </c>
      <c r="N27" s="243">
        <f t="shared" si="5"/>
        <v>252.88888888888914</v>
      </c>
      <c r="O27" s="243">
        <f t="shared" si="5"/>
        <v>278.88888888888914</v>
      </c>
      <c r="P27" s="243">
        <f t="shared" si="5"/>
        <v>291.88888888888914</v>
      </c>
      <c r="Q27" s="243">
        <f t="shared" si="5"/>
        <v>334.88888888888914</v>
      </c>
      <c r="R27" s="243">
        <f t="shared" si="5"/>
        <v>403.88888888888914</v>
      </c>
      <c r="S27" s="243">
        <f t="shared" si="5"/>
        <v>241.93871074360914</v>
      </c>
      <c r="T27" s="243">
        <f t="shared" si="5"/>
        <v>214.93871074360914</v>
      </c>
      <c r="U27" s="243">
        <f t="shared" si="5"/>
        <v>133.02853259832818</v>
      </c>
      <c r="V27" s="243">
        <f t="shared" si="5"/>
        <v>204.2885325983284</v>
      </c>
      <c r="W27" s="243">
        <f t="shared" si="5"/>
        <v>131.95853259832802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4468</v>
      </c>
      <c r="C28" s="284">
        <f t="shared" si="6"/>
        <v>4771</v>
      </c>
      <c r="D28" s="284">
        <f t="shared" si="6"/>
        <v>2313.4608951275695</v>
      </c>
      <c r="E28" s="284">
        <f t="shared" si="6"/>
        <v>1529.4608951275695</v>
      </c>
      <c r="F28" s="284">
        <f t="shared" si="6"/>
        <v>2259</v>
      </c>
      <c r="G28" s="284">
        <f t="shared" si="6"/>
        <v>2781.5391048724305</v>
      </c>
      <c r="H28" s="284">
        <f t="shared" si="6"/>
        <v>1804.5391048724305</v>
      </c>
      <c r="I28" s="284">
        <f t="shared" si="6"/>
        <v>2954.0782097448609</v>
      </c>
      <c r="J28" s="284">
        <f t="shared" si="6"/>
        <v>3443.0782097448609</v>
      </c>
      <c r="K28" s="284">
        <f t="shared" si="6"/>
        <v>5401.0782097448609</v>
      </c>
      <c r="L28" s="284">
        <f t="shared" si="6"/>
        <v>1388.5391048724305</v>
      </c>
      <c r="M28" s="284">
        <f t="shared" si="6"/>
        <v>1754.5391048724305</v>
      </c>
      <c r="N28" s="284">
        <f t="shared" si="6"/>
        <v>1857.5391048724305</v>
      </c>
      <c r="O28" s="284">
        <f t="shared" si="6"/>
        <v>2059.5391048724305</v>
      </c>
      <c r="P28" s="284">
        <f t="shared" si="6"/>
        <v>1920.5391048724305</v>
      </c>
      <c r="Q28" s="284">
        <f t="shared" si="6"/>
        <v>1859.5391048724305</v>
      </c>
      <c r="R28" s="284">
        <f t="shared" si="6"/>
        <v>1831.5391048724305</v>
      </c>
      <c r="S28" s="284">
        <f t="shared" si="6"/>
        <v>1535.5391048724305</v>
      </c>
      <c r="T28" s="284">
        <f t="shared" si="6"/>
        <v>1778.9891048724312</v>
      </c>
      <c r="U28" s="284">
        <f t="shared" si="6"/>
        <v>2380.4991048724296</v>
      </c>
      <c r="V28" s="284">
        <f t="shared" si="6"/>
        <v>3121.1191048724322</v>
      </c>
      <c r="W28" s="284">
        <f t="shared" si="6"/>
        <v>1335.9291048724299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280.10861423220922</v>
      </c>
      <c r="C29" s="244">
        <f t="shared" si="7"/>
        <v>230.03873825889241</v>
      </c>
      <c r="D29" s="244">
        <f t="shared" si="7"/>
        <v>375.64480153997511</v>
      </c>
      <c r="E29" s="244">
        <f t="shared" si="7"/>
        <v>383.30836454432028</v>
      </c>
      <c r="F29" s="244">
        <f t="shared" si="7"/>
        <v>347.51951309401102</v>
      </c>
      <c r="G29" s="244">
        <f t="shared" si="7"/>
        <v>165.45824006457497</v>
      </c>
      <c r="H29" s="244">
        <f t="shared" si="7"/>
        <v>218.12428565180426</v>
      </c>
      <c r="I29" s="244">
        <f t="shared" si="7"/>
        <v>333.36831861278915</v>
      </c>
      <c r="J29" s="244">
        <f t="shared" si="7"/>
        <v>297.26241780389</v>
      </c>
      <c r="K29" s="244">
        <f t="shared" si="7"/>
        <v>402.29068258325606</v>
      </c>
      <c r="L29" s="244">
        <f t="shared" si="7"/>
        <v>191.34428565180406</v>
      </c>
      <c r="M29" s="244">
        <f t="shared" si="7"/>
        <v>236.23539676291512</v>
      </c>
      <c r="N29" s="244">
        <f t="shared" si="7"/>
        <v>257.56873009624815</v>
      </c>
      <c r="O29" s="244">
        <f t="shared" si="7"/>
        <v>282.90206342958118</v>
      </c>
      <c r="P29" s="244">
        <f t="shared" si="7"/>
        <v>315.00921924517525</v>
      </c>
      <c r="Q29" s="244">
        <f t="shared" si="7"/>
        <v>203.46694252608995</v>
      </c>
      <c r="R29" s="244">
        <f t="shared" si="7"/>
        <v>317.28394451990016</v>
      </c>
      <c r="S29" s="244">
        <f t="shared" si="7"/>
        <v>293.25097748693315</v>
      </c>
      <c r="T29" s="244">
        <f t="shared" si="7"/>
        <v>314.65812034407509</v>
      </c>
      <c r="U29" s="244">
        <f t="shared" si="7"/>
        <v>214.61633293421983</v>
      </c>
      <c r="V29" s="244">
        <f t="shared" si="7"/>
        <v>348.46672394685493</v>
      </c>
      <c r="W29" s="244">
        <f t="shared" si="7"/>
        <v>327.08413425809294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4581.8600171969038</v>
      </c>
      <c r="C32" s="212">
        <v>4596.1261392949255</v>
      </c>
      <c r="D32" s="212">
        <v>4486.8773860705069</v>
      </c>
      <c r="E32" s="212">
        <v>4839.3414445399831</v>
      </c>
      <c r="F32" s="212">
        <v>5493.8668099742044</v>
      </c>
      <c r="G32" s="212">
        <v>6190.8001719690456</v>
      </c>
      <c r="H32" s="212">
        <v>5983.7326741186571</v>
      </c>
      <c r="I32" s="212">
        <v>6425.2079105760968</v>
      </c>
      <c r="J32" s="212">
        <v>5958.6588134135854</v>
      </c>
      <c r="K32" s="212">
        <v>5862.585382631125</v>
      </c>
      <c r="L32" s="212">
        <v>6268.7073086844366</v>
      </c>
      <c r="M32" s="212">
        <v>6040.2861564918312</v>
      </c>
      <c r="N32" s="212">
        <v>5839.112123817712</v>
      </c>
      <c r="O32" s="212">
        <v>5835.8707652622516</v>
      </c>
      <c r="P32" s="212">
        <v>5833.3226139294929</v>
      </c>
      <c r="Q32" s="212">
        <v>5683.4106620808243</v>
      </c>
      <c r="R32" s="212">
        <v>5552.914531384351</v>
      </c>
      <c r="S32" s="212">
        <v>5691.5905417024933</v>
      </c>
      <c r="T32" s="212">
        <v>5504.9572892397209</v>
      </c>
      <c r="U32" s="212">
        <v>5349.6232152367011</v>
      </c>
      <c r="V32" s="212">
        <v>5207.297840295023</v>
      </c>
      <c r="W32" s="212">
        <v>5381.9854050757003</v>
      </c>
      <c r="DA32" s="109" t="s">
        <v>1827</v>
      </c>
    </row>
    <row r="33" spans="1:105" ht="12" customHeight="1" x14ac:dyDescent="0.25">
      <c r="A33" s="24" t="s">
        <v>30</v>
      </c>
      <c r="B33" s="215">
        <v>349.81874462596721</v>
      </c>
      <c r="C33" s="215">
        <v>305.79699054170248</v>
      </c>
      <c r="D33" s="215">
        <v>295.40894239036982</v>
      </c>
      <c r="E33" s="215">
        <v>412.67618228718828</v>
      </c>
      <c r="F33" s="215">
        <v>389.08091143594152</v>
      </c>
      <c r="G33" s="215">
        <v>415.9092003439381</v>
      </c>
      <c r="H33" s="215">
        <v>382.09200343938079</v>
      </c>
      <c r="I33" s="215">
        <v>315.24041272570929</v>
      </c>
      <c r="J33" s="215">
        <v>374.61668099742042</v>
      </c>
      <c r="K33" s="215">
        <v>374.3804815133276</v>
      </c>
      <c r="L33" s="215">
        <v>380.50808254514192</v>
      </c>
      <c r="M33" s="215">
        <v>354.48830610490108</v>
      </c>
      <c r="N33" s="215">
        <v>355.17463456577809</v>
      </c>
      <c r="O33" s="215">
        <v>369.37016337059327</v>
      </c>
      <c r="P33" s="215">
        <v>372.05588993981092</v>
      </c>
      <c r="Q33" s="215">
        <v>367.63086844368007</v>
      </c>
      <c r="R33" s="215">
        <v>346.18357695614782</v>
      </c>
      <c r="S33" s="215">
        <v>313.59363714531378</v>
      </c>
      <c r="T33" s="215">
        <v>307.64118658641439</v>
      </c>
      <c r="U33" s="215">
        <v>257.40060189165951</v>
      </c>
      <c r="V33" s="215">
        <v>220.0065348237317</v>
      </c>
      <c r="W33" s="215">
        <v>216.07480653482369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218.31478933791917</v>
      </c>
      <c r="C34" s="206">
        <f t="shared" si="8"/>
        <v>219.26294067067926</v>
      </c>
      <c r="D34" s="206">
        <f t="shared" si="8"/>
        <v>231.28641444539983</v>
      </c>
      <c r="E34" s="206">
        <f t="shared" si="8"/>
        <v>258.67833190025794</v>
      </c>
      <c r="F34" s="206">
        <f t="shared" si="8"/>
        <v>185.28675838349096</v>
      </c>
      <c r="G34" s="206">
        <f t="shared" si="8"/>
        <v>162.1298366294067</v>
      </c>
      <c r="H34" s="206">
        <f t="shared" si="8"/>
        <v>154.93499570077384</v>
      </c>
      <c r="I34" s="206">
        <f t="shared" si="8"/>
        <v>144.37815993121237</v>
      </c>
      <c r="J34" s="206">
        <f t="shared" si="8"/>
        <v>142.22570937231296</v>
      </c>
      <c r="K34" s="206">
        <f t="shared" si="8"/>
        <v>115.33516766981941</v>
      </c>
      <c r="L34" s="206">
        <f t="shared" si="8"/>
        <v>98.696646603611342</v>
      </c>
      <c r="M34" s="206">
        <f t="shared" si="8"/>
        <v>80.105073086844357</v>
      </c>
      <c r="N34" s="206">
        <f t="shared" si="8"/>
        <v>60.347807394668955</v>
      </c>
      <c r="O34" s="206">
        <f t="shared" si="8"/>
        <v>54.709802235597593</v>
      </c>
      <c r="P34" s="206">
        <f t="shared" si="8"/>
        <v>36.816079105760963</v>
      </c>
      <c r="Q34" s="206">
        <f t="shared" si="8"/>
        <v>51.490627687016342</v>
      </c>
      <c r="R34" s="206">
        <f t="shared" si="8"/>
        <v>37.440068787618223</v>
      </c>
      <c r="S34" s="206">
        <f t="shared" si="8"/>
        <v>37.458297506448837</v>
      </c>
      <c r="T34" s="206">
        <f t="shared" si="8"/>
        <v>45.508598452278584</v>
      </c>
      <c r="U34" s="206">
        <f t="shared" si="8"/>
        <v>39.294496990541703</v>
      </c>
      <c r="V34" s="206">
        <f t="shared" si="8"/>
        <v>39.292347377472055</v>
      </c>
      <c r="W34" s="206">
        <f t="shared" si="8"/>
        <v>40.344368013757524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54.227601031814267</v>
      </c>
      <c r="C36" s="206">
        <v>59.876268271711091</v>
      </c>
      <c r="D36" s="206">
        <v>53.097850386930347</v>
      </c>
      <c r="E36" s="206">
        <v>61.846345657781598</v>
      </c>
      <c r="F36" s="206">
        <v>23.081083404987101</v>
      </c>
      <c r="G36" s="206">
        <v>13.18486672398968</v>
      </c>
      <c r="H36" s="206">
        <v>10.979535683576961</v>
      </c>
      <c r="I36" s="206">
        <v>7.5478933791917449</v>
      </c>
      <c r="J36" s="206">
        <v>8.7963886500429922</v>
      </c>
      <c r="K36" s="206">
        <v>9.894926913155631</v>
      </c>
      <c r="L36" s="206">
        <v>8.7954428202923474</v>
      </c>
      <c r="M36" s="206">
        <v>9.894926913155631</v>
      </c>
      <c r="N36" s="206">
        <v>6.5965606190885637</v>
      </c>
      <c r="O36" s="206">
        <v>4.3977644024075664</v>
      </c>
      <c r="P36" s="206">
        <v>2.1963886500429921</v>
      </c>
      <c r="Q36" s="206">
        <v>16.253224419604472</v>
      </c>
      <c r="R36" s="206">
        <v>2.0576096302665521</v>
      </c>
      <c r="S36" s="206">
        <v>1.028804815133276</v>
      </c>
      <c r="T36" s="206">
        <v>1.028804815133276</v>
      </c>
      <c r="U36" s="206">
        <v>2.0576096302665521</v>
      </c>
      <c r="V36" s="206">
        <v>1.028804815133276</v>
      </c>
      <c r="W36" s="206">
        <v>2.0576096302665521</v>
      </c>
      <c r="DA36" s="71" t="s">
        <v>1830</v>
      </c>
    </row>
    <row r="37" spans="1:105" ht="12" customHeight="1" x14ac:dyDescent="0.25">
      <c r="A37" s="18" t="s">
        <v>69</v>
      </c>
      <c r="B37" s="206">
        <v>96.541530524505589</v>
      </c>
      <c r="C37" s="206">
        <v>98.595614789337901</v>
      </c>
      <c r="D37" s="206">
        <v>90.379277730008596</v>
      </c>
      <c r="E37" s="206">
        <v>148.49793637145311</v>
      </c>
      <c r="F37" s="206">
        <v>100.36405846947549</v>
      </c>
      <c r="G37" s="206">
        <v>89.096646603611347</v>
      </c>
      <c r="H37" s="206">
        <v>88.080739466895949</v>
      </c>
      <c r="I37" s="206">
        <v>78.892433361994833</v>
      </c>
      <c r="J37" s="206">
        <v>70.674376612209798</v>
      </c>
      <c r="K37" s="206">
        <v>71.715391229578671</v>
      </c>
      <c r="L37" s="206">
        <v>69.668013757523639</v>
      </c>
      <c r="M37" s="206">
        <v>62.505073086844362</v>
      </c>
      <c r="N37" s="206">
        <v>45.082459157351671</v>
      </c>
      <c r="O37" s="206">
        <v>35.86104901117799</v>
      </c>
      <c r="P37" s="206">
        <v>25.967927773000859</v>
      </c>
      <c r="Q37" s="206">
        <v>25.564832330180572</v>
      </c>
      <c r="R37" s="206">
        <v>25.76672398968185</v>
      </c>
      <c r="S37" s="206">
        <v>28.720894239036969</v>
      </c>
      <c r="T37" s="206">
        <v>34.864058469475488</v>
      </c>
      <c r="U37" s="206">
        <v>26.657609630266549</v>
      </c>
      <c r="V37" s="206">
        <v>27.684264832330179</v>
      </c>
      <c r="W37" s="206">
        <v>27.707480653482371</v>
      </c>
      <c r="DA37" s="71" t="s">
        <v>1831</v>
      </c>
    </row>
    <row r="38" spans="1:105" ht="12" customHeight="1" x14ac:dyDescent="0.25">
      <c r="A38" s="18" t="s">
        <v>70</v>
      </c>
      <c r="B38" s="206">
        <v>67.545657781599317</v>
      </c>
      <c r="C38" s="206">
        <v>60.791057609630258</v>
      </c>
      <c r="D38" s="206">
        <v>87.809286328460871</v>
      </c>
      <c r="E38" s="206">
        <v>48.334049871023211</v>
      </c>
      <c r="F38" s="206">
        <v>61.84161650902837</v>
      </c>
      <c r="G38" s="206">
        <v>59.848323301805657</v>
      </c>
      <c r="H38" s="206">
        <v>53.956233877901973</v>
      </c>
      <c r="I38" s="206">
        <v>57.937833190025792</v>
      </c>
      <c r="J38" s="206">
        <v>61.795700773860688</v>
      </c>
      <c r="K38" s="206">
        <v>32.765606190885642</v>
      </c>
      <c r="L38" s="206">
        <v>19.273946689595871</v>
      </c>
      <c r="M38" s="206">
        <v>6.7458297506448828</v>
      </c>
      <c r="N38" s="206">
        <v>7.7095442820292348</v>
      </c>
      <c r="O38" s="206">
        <v>13.491745485812549</v>
      </c>
      <c r="P38" s="206">
        <v>7.7082545141874466</v>
      </c>
      <c r="Q38" s="206">
        <v>8.7564918314703348</v>
      </c>
      <c r="R38" s="206">
        <v>8.6722269991401539</v>
      </c>
      <c r="S38" s="206">
        <v>7.7085984522785891</v>
      </c>
      <c r="T38" s="206">
        <v>8.6722269991401539</v>
      </c>
      <c r="U38" s="206">
        <v>9.6357695614789325</v>
      </c>
      <c r="V38" s="206">
        <v>9.6357695614789325</v>
      </c>
      <c r="W38" s="206">
        <v>9.6357695614789325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1.918486672398968</v>
      </c>
      <c r="I39" s="206">
        <v>0</v>
      </c>
      <c r="J39" s="206">
        <v>0.9592433361994841</v>
      </c>
      <c r="K39" s="206">
        <v>0.9592433361994841</v>
      </c>
      <c r="L39" s="206">
        <v>0.9592433361994841</v>
      </c>
      <c r="M39" s="206">
        <v>0.9592433361994841</v>
      </c>
      <c r="N39" s="206">
        <v>0.9592433361994841</v>
      </c>
      <c r="O39" s="206">
        <v>0.9592433361994841</v>
      </c>
      <c r="P39" s="206">
        <v>0.94350816852966468</v>
      </c>
      <c r="Q39" s="206">
        <v>0.91607910576096296</v>
      </c>
      <c r="R39" s="206">
        <v>0.94350816852966468</v>
      </c>
      <c r="S39" s="206">
        <v>0</v>
      </c>
      <c r="T39" s="206">
        <v>0.94350816852966468</v>
      </c>
      <c r="U39" s="206">
        <v>0.94350816852966468</v>
      </c>
      <c r="V39" s="206">
        <v>0.94350816852966468</v>
      </c>
      <c r="W39" s="206">
        <v>0.94350816852966468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2095.4643164230438</v>
      </c>
      <c r="C40" s="206">
        <f t="shared" si="9"/>
        <v>2094.539982803095</v>
      </c>
      <c r="D40" s="206">
        <f t="shared" si="9"/>
        <v>2008.9638865004299</v>
      </c>
      <c r="E40" s="206">
        <f t="shared" si="9"/>
        <v>1576.1792777300091</v>
      </c>
      <c r="F40" s="206">
        <f t="shared" si="9"/>
        <v>1864.359071367154</v>
      </c>
      <c r="G40" s="206">
        <f t="shared" si="9"/>
        <v>2325.716165090284</v>
      </c>
      <c r="H40" s="206">
        <f t="shared" si="9"/>
        <v>2099.5239896818571</v>
      </c>
      <c r="I40" s="206">
        <f t="shared" si="9"/>
        <v>2514.0799656061909</v>
      </c>
      <c r="J40" s="206">
        <f t="shared" si="9"/>
        <v>2271.648237317283</v>
      </c>
      <c r="K40" s="206">
        <f t="shared" si="9"/>
        <v>2074.680309544282</v>
      </c>
      <c r="L40" s="206">
        <f t="shared" si="9"/>
        <v>2255.056319862425</v>
      </c>
      <c r="M40" s="206">
        <f t="shared" si="9"/>
        <v>2074.4565778159931</v>
      </c>
      <c r="N40" s="206">
        <f t="shared" si="9"/>
        <v>2026.6277730008601</v>
      </c>
      <c r="O40" s="206">
        <f t="shared" si="9"/>
        <v>2024.5505588993981</v>
      </c>
      <c r="P40" s="206">
        <f t="shared" si="9"/>
        <v>2107.668013757524</v>
      </c>
      <c r="Q40" s="206">
        <f t="shared" si="9"/>
        <v>2073.8822012037831</v>
      </c>
      <c r="R40" s="206">
        <f t="shared" si="9"/>
        <v>2026.1707652622531</v>
      </c>
      <c r="S40" s="206">
        <f t="shared" si="9"/>
        <v>2080.344625967326</v>
      </c>
      <c r="T40" s="206">
        <f t="shared" si="9"/>
        <v>1880.5992261392951</v>
      </c>
      <c r="U40" s="206">
        <f t="shared" si="9"/>
        <v>1874.6860705073079</v>
      </c>
      <c r="V40" s="206">
        <f t="shared" si="9"/>
        <v>1873.6855546001721</v>
      </c>
      <c r="W40" s="206">
        <f t="shared" si="9"/>
        <v>1982.8324161650901</v>
      </c>
      <c r="DA40" s="71"/>
    </row>
    <row r="41" spans="1:105" ht="12" customHeight="1" x14ac:dyDescent="0.25">
      <c r="A41" s="18" t="s">
        <v>72</v>
      </c>
      <c r="B41" s="206">
        <v>2071.3456577815991</v>
      </c>
      <c r="C41" s="206">
        <v>2073.0653482373168</v>
      </c>
      <c r="D41" s="206">
        <v>1988.4135855546001</v>
      </c>
      <c r="E41" s="206">
        <v>1576.1792777300091</v>
      </c>
      <c r="F41" s="206">
        <v>1864.359071367154</v>
      </c>
      <c r="G41" s="206">
        <v>2325.716165090284</v>
      </c>
      <c r="H41" s="206">
        <v>2099.5239896818571</v>
      </c>
      <c r="I41" s="206">
        <v>2514.0799656061909</v>
      </c>
      <c r="J41" s="206">
        <v>2271.648237317283</v>
      </c>
      <c r="K41" s="206">
        <v>2074.680309544282</v>
      </c>
      <c r="L41" s="206">
        <v>2255.056319862425</v>
      </c>
      <c r="M41" s="206">
        <v>2074.4565778159931</v>
      </c>
      <c r="N41" s="206">
        <v>2026.6277730008601</v>
      </c>
      <c r="O41" s="206">
        <v>2024.5505588993981</v>
      </c>
      <c r="P41" s="206">
        <v>2107.668013757524</v>
      </c>
      <c r="Q41" s="206">
        <v>2073.8822012037831</v>
      </c>
      <c r="R41" s="206">
        <v>2026.1707652622531</v>
      </c>
      <c r="S41" s="206">
        <v>2080.344625967326</v>
      </c>
      <c r="T41" s="206">
        <v>1880.5992261392951</v>
      </c>
      <c r="U41" s="206">
        <v>1874.6860705073079</v>
      </c>
      <c r="V41" s="206">
        <v>1873.6855546001721</v>
      </c>
      <c r="W41" s="206">
        <v>1982.8324161650901</v>
      </c>
      <c r="DA41" s="71" t="s">
        <v>1834</v>
      </c>
    </row>
    <row r="42" spans="1:105" ht="12" customHeight="1" x14ac:dyDescent="0.25">
      <c r="A42" s="18" t="s">
        <v>36</v>
      </c>
      <c r="B42" s="206">
        <v>24.118658641444529</v>
      </c>
      <c r="C42" s="206">
        <v>21.47463456577816</v>
      </c>
      <c r="D42" s="206">
        <v>20.550300945829751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486.95907136715391</v>
      </c>
      <c r="F43" s="206">
        <f t="shared" si="10"/>
        <v>645.74385210662081</v>
      </c>
      <c r="G43" s="206">
        <f t="shared" si="10"/>
        <v>691.12441960447097</v>
      </c>
      <c r="H43" s="206">
        <f t="shared" si="10"/>
        <v>779.83190025795352</v>
      </c>
      <c r="I43" s="206">
        <f t="shared" si="10"/>
        <v>796.09716251074803</v>
      </c>
      <c r="J43" s="206">
        <f t="shared" si="10"/>
        <v>658.13989681857265</v>
      </c>
      <c r="K43" s="206">
        <f t="shared" si="10"/>
        <v>859.03301805674971</v>
      </c>
      <c r="L43" s="206">
        <f t="shared" si="10"/>
        <v>1021.9259673258813</v>
      </c>
      <c r="M43" s="206">
        <f t="shared" si="10"/>
        <v>836.65322441960427</v>
      </c>
      <c r="N43" s="206">
        <f t="shared" si="10"/>
        <v>645.33774720550298</v>
      </c>
      <c r="O43" s="206">
        <f t="shared" si="10"/>
        <v>704.34634565778163</v>
      </c>
      <c r="P43" s="206">
        <f t="shared" si="10"/>
        <v>741.07325881341353</v>
      </c>
      <c r="Q43" s="206">
        <f t="shared" si="10"/>
        <v>694.23327601031815</v>
      </c>
      <c r="R43" s="206">
        <f t="shared" si="10"/>
        <v>682.13800515907133</v>
      </c>
      <c r="S43" s="206">
        <f t="shared" si="10"/>
        <v>802.45537403267406</v>
      </c>
      <c r="T43" s="206">
        <f t="shared" si="10"/>
        <v>813.94740101960042</v>
      </c>
      <c r="U43" s="206">
        <f t="shared" si="10"/>
        <v>836.64944051615248</v>
      </c>
      <c r="V43" s="206">
        <f t="shared" si="10"/>
        <v>858.32509738874637</v>
      </c>
      <c r="W43" s="206">
        <f t="shared" si="10"/>
        <v>756.40053835171125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486.7202063628547</v>
      </c>
      <c r="F44" s="206">
        <v>640.22648323301803</v>
      </c>
      <c r="G44" s="206">
        <v>678.1551160791056</v>
      </c>
      <c r="H44" s="206">
        <v>771.59174548581245</v>
      </c>
      <c r="I44" s="206">
        <v>773.78899398108342</v>
      </c>
      <c r="J44" s="206">
        <v>638.57841788478072</v>
      </c>
      <c r="K44" s="206">
        <v>839.35210662080817</v>
      </c>
      <c r="L44" s="206">
        <v>999.40283748925185</v>
      </c>
      <c r="M44" s="206">
        <v>814.41668099742026</v>
      </c>
      <c r="N44" s="206">
        <v>624.03267411865863</v>
      </c>
      <c r="O44" s="206">
        <v>681.40343938091144</v>
      </c>
      <c r="P44" s="206">
        <v>718.11418744625962</v>
      </c>
      <c r="Q44" s="206">
        <v>669.1268271711092</v>
      </c>
      <c r="R44" s="206">
        <v>657.68598452278593</v>
      </c>
      <c r="S44" s="206">
        <v>773.04858125537396</v>
      </c>
      <c r="T44" s="206">
        <v>782.65012897678412</v>
      </c>
      <c r="U44" s="206">
        <v>800.37257093723133</v>
      </c>
      <c r="V44" s="206">
        <v>825.69028374892503</v>
      </c>
      <c r="W44" s="206">
        <v>717.75588993981069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0.23886500429922611</v>
      </c>
      <c r="F45" s="206">
        <v>5.5173688736027513</v>
      </c>
      <c r="G45" s="206">
        <v>12.969303525365429</v>
      </c>
      <c r="H45" s="206">
        <v>8.2401547721410147</v>
      </c>
      <c r="I45" s="206">
        <v>22.308168529664659</v>
      </c>
      <c r="J45" s="206">
        <v>19.561478933791921</v>
      </c>
      <c r="K45" s="206">
        <v>19.680911435941528</v>
      </c>
      <c r="L45" s="206">
        <v>22.523129836629408</v>
      </c>
      <c r="M45" s="206">
        <v>22.23654342218401</v>
      </c>
      <c r="N45" s="206">
        <v>21.30507308684437</v>
      </c>
      <c r="O45" s="206">
        <v>19.657007738607049</v>
      </c>
      <c r="P45" s="206">
        <v>18.821066208082549</v>
      </c>
      <c r="Q45" s="206">
        <v>22.069389509888222</v>
      </c>
      <c r="R45" s="206">
        <v>21.782717110920029</v>
      </c>
      <c r="S45" s="206">
        <v>26.105846947549441</v>
      </c>
      <c r="T45" s="206">
        <v>26.941788478073949</v>
      </c>
      <c r="U45" s="206">
        <v>32.00533104041272</v>
      </c>
      <c r="V45" s="206">
        <v>28.040498710232161</v>
      </c>
      <c r="W45" s="206">
        <v>34.775924333619948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3.2858985382631132</v>
      </c>
      <c r="P46" s="206">
        <v>4.1380051590713656</v>
      </c>
      <c r="Q46" s="206">
        <v>3.037059329320722</v>
      </c>
      <c r="R46" s="206">
        <v>2.669303525365434</v>
      </c>
      <c r="S46" s="206">
        <v>3.3009458297506451</v>
      </c>
      <c r="T46" s="206">
        <v>3.3331040412725712</v>
      </c>
      <c r="U46" s="206">
        <v>3.2155631986242472</v>
      </c>
      <c r="V46" s="206">
        <v>3.5770421324161652</v>
      </c>
      <c r="W46" s="206">
        <v>2.7301805674978499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1.0223795234697399</v>
      </c>
      <c r="U49" s="206">
        <v>1.05597533988423</v>
      </c>
      <c r="V49" s="206">
        <v>1.0172727971729489</v>
      </c>
      <c r="W49" s="206">
        <v>1.1385435107826709</v>
      </c>
      <c r="DA49" s="71" t="s">
        <v>1841</v>
      </c>
    </row>
    <row r="50" spans="1:105" ht="12" customHeight="1" x14ac:dyDescent="0.25">
      <c r="A50" s="14" t="s">
        <v>79</v>
      </c>
      <c r="B50" s="206">
        <v>46.551074806534821</v>
      </c>
      <c r="C50" s="206">
        <v>47.29148753224419</v>
      </c>
      <c r="D50" s="206">
        <v>46.574978503869303</v>
      </c>
      <c r="E50" s="206">
        <v>203.47282889079969</v>
      </c>
      <c r="F50" s="206">
        <v>242.93018056749781</v>
      </c>
      <c r="G50" s="206">
        <v>287.23611349957008</v>
      </c>
      <c r="H50" s="206">
        <v>377.06603611349959</v>
      </c>
      <c r="I50" s="206">
        <v>393.33138435081679</v>
      </c>
      <c r="J50" s="206">
        <v>429.82708512467752</v>
      </c>
      <c r="K50" s="206">
        <v>379.31117798796208</v>
      </c>
      <c r="L50" s="206">
        <v>423.35434221840057</v>
      </c>
      <c r="M50" s="206">
        <v>642.30438521066208</v>
      </c>
      <c r="N50" s="206">
        <v>711.21143594153045</v>
      </c>
      <c r="O50" s="206">
        <v>762.08564058469472</v>
      </c>
      <c r="P50" s="206">
        <v>689.810834049871</v>
      </c>
      <c r="Q50" s="206">
        <v>662.72570937231296</v>
      </c>
      <c r="R50" s="206">
        <v>619.27962166809971</v>
      </c>
      <c r="S50" s="206">
        <v>617.15391229578677</v>
      </c>
      <c r="T50" s="206">
        <v>663.96766981943244</v>
      </c>
      <c r="U50" s="206">
        <v>640.13086844368013</v>
      </c>
      <c r="V50" s="206">
        <v>556.91693895098877</v>
      </c>
      <c r="W50" s="206">
        <v>652.45537403267406</v>
      </c>
      <c r="DA50" s="71" t="s">
        <v>1842</v>
      </c>
    </row>
    <row r="51" spans="1:105" ht="12" customHeight="1" x14ac:dyDescent="0.25">
      <c r="A51" s="21" t="s">
        <v>38</v>
      </c>
      <c r="B51" s="209">
        <v>1871.711092003439</v>
      </c>
      <c r="C51" s="209">
        <v>1929.2347377472049</v>
      </c>
      <c r="D51" s="209">
        <v>1904.6431642304381</v>
      </c>
      <c r="E51" s="209">
        <v>1901.3757523645741</v>
      </c>
      <c r="F51" s="209">
        <v>2166.4660361134988</v>
      </c>
      <c r="G51" s="209">
        <v>2308.6844368013758</v>
      </c>
      <c r="H51" s="209">
        <v>2190.2837489251929</v>
      </c>
      <c r="I51" s="209">
        <v>2262.0808254514191</v>
      </c>
      <c r="J51" s="209">
        <v>2082.2012037833192</v>
      </c>
      <c r="K51" s="209">
        <v>2059.8452278589848</v>
      </c>
      <c r="L51" s="209">
        <v>2089.165950128976</v>
      </c>
      <c r="M51" s="209">
        <v>2052.2785898538259</v>
      </c>
      <c r="N51" s="209">
        <v>2040.4127257093719</v>
      </c>
      <c r="O51" s="209">
        <v>1920.808254514187</v>
      </c>
      <c r="P51" s="209">
        <v>1885.898538263112</v>
      </c>
      <c r="Q51" s="209">
        <v>1833.447979363714</v>
      </c>
      <c r="R51" s="209">
        <v>1841.7024935511611</v>
      </c>
      <c r="S51" s="209">
        <v>1840.5846947549439</v>
      </c>
      <c r="T51" s="209">
        <v>1793.2932072226999</v>
      </c>
      <c r="U51" s="209">
        <v>1701.4617368873601</v>
      </c>
      <c r="V51" s="209">
        <v>1659.071367153912</v>
      </c>
      <c r="W51" s="209">
        <v>1733.8779019776439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4581.8600171969056</v>
      </c>
      <c r="C52" s="286">
        <f t="shared" si="11"/>
        <v>4596.1261392949236</v>
      </c>
      <c r="D52" s="286">
        <f t="shared" si="11"/>
        <v>4486.8773860705069</v>
      </c>
      <c r="E52" s="286">
        <f t="shared" si="11"/>
        <v>4839.341444539984</v>
      </c>
      <c r="F52" s="286">
        <f t="shared" si="11"/>
        <v>5493.8668099742035</v>
      </c>
      <c r="G52" s="286">
        <f t="shared" si="11"/>
        <v>6190.8001719690474</v>
      </c>
      <c r="H52" s="286">
        <f t="shared" si="11"/>
        <v>5983.7326741186562</v>
      </c>
      <c r="I52" s="286">
        <f t="shared" si="11"/>
        <v>6425.2079105760986</v>
      </c>
      <c r="J52" s="286">
        <f t="shared" si="11"/>
        <v>5958.6588134135845</v>
      </c>
      <c r="K52" s="286">
        <f t="shared" si="11"/>
        <v>5862.5853826311231</v>
      </c>
      <c r="L52" s="286">
        <f t="shared" si="11"/>
        <v>6268.7073086844366</v>
      </c>
      <c r="M52" s="286">
        <f t="shared" si="11"/>
        <v>6040.286156491833</v>
      </c>
      <c r="N52" s="286">
        <f t="shared" si="11"/>
        <v>5839.1121238177129</v>
      </c>
      <c r="O52" s="286">
        <f t="shared" si="11"/>
        <v>5835.8707652622516</v>
      </c>
      <c r="P52" s="286">
        <f t="shared" si="11"/>
        <v>5833.3226139294929</v>
      </c>
      <c r="Q52" s="286">
        <f t="shared" si="11"/>
        <v>5683.4106620808234</v>
      </c>
      <c r="R52" s="286">
        <f t="shared" si="11"/>
        <v>5552.9145313843501</v>
      </c>
      <c r="S52" s="286">
        <f t="shared" si="11"/>
        <v>5691.5905417024933</v>
      </c>
      <c r="T52" s="286">
        <f t="shared" si="11"/>
        <v>5504.9572892397209</v>
      </c>
      <c r="U52" s="286">
        <f t="shared" si="11"/>
        <v>5349.6232152367011</v>
      </c>
      <c r="V52" s="286">
        <f t="shared" si="11"/>
        <v>5207.297840295023</v>
      </c>
      <c r="W52" s="286">
        <f t="shared" si="11"/>
        <v>5381.9854050757012</v>
      </c>
      <c r="DA52" s="118"/>
    </row>
    <row r="53" spans="1:105" ht="12" customHeight="1" x14ac:dyDescent="0.25">
      <c r="A53" s="51" t="s">
        <v>52</v>
      </c>
      <c r="B53" s="243">
        <f>PPA_fec!B5</f>
        <v>478.49492096631297</v>
      </c>
      <c r="C53" s="243">
        <f>PPA_fec!C5</f>
        <v>464.45791391654882</v>
      </c>
      <c r="D53" s="243">
        <f>PPA_fec!D5</f>
        <v>452.21727505090132</v>
      </c>
      <c r="E53" s="243">
        <f>PPA_fec!E5</f>
        <v>530.5985245250597</v>
      </c>
      <c r="F53" s="243">
        <f>PPA_fec!F5</f>
        <v>583.11526689576772</v>
      </c>
      <c r="G53" s="243">
        <f>PPA_fec!G5</f>
        <v>705.24501104183423</v>
      </c>
      <c r="H53" s="243">
        <f>PPA_fec!H5</f>
        <v>657.00971181407226</v>
      </c>
      <c r="I53" s="243">
        <f>PPA_fec!I5</f>
        <v>716.49315542907652</v>
      </c>
      <c r="J53" s="243">
        <f>PPA_fec!J5</f>
        <v>661.58806106059171</v>
      </c>
      <c r="K53" s="243">
        <f>PPA_fec!K5</f>
        <v>623.38019530848248</v>
      </c>
      <c r="L53" s="243">
        <f>PPA_fec!L5</f>
        <v>640.47317420143099</v>
      </c>
      <c r="M53" s="243">
        <f>PPA_fec!M5</f>
        <v>618.30818209736913</v>
      </c>
      <c r="N53" s="243">
        <f>PPA_fec!N5</f>
        <v>599.83402140427984</v>
      </c>
      <c r="O53" s="243">
        <f>PPA_fec!O5</f>
        <v>599.00263400669269</v>
      </c>
      <c r="P53" s="243">
        <f>PPA_fec!P5</f>
        <v>614.49327892124154</v>
      </c>
      <c r="Q53" s="243">
        <f>PPA_fec!Q5</f>
        <v>571.46982398719911</v>
      </c>
      <c r="R53" s="243">
        <f>PPA_fec!R5</f>
        <v>543.52105704201256</v>
      </c>
      <c r="S53" s="243">
        <f>PPA_fec!S5</f>
        <v>556.85675204132428</v>
      </c>
      <c r="T53" s="243">
        <f>PPA_fec!T5</f>
        <v>549.16267879833993</v>
      </c>
      <c r="U53" s="243">
        <f>PPA_fec!U5</f>
        <v>537.24431893751898</v>
      </c>
      <c r="V53" s="243">
        <f>PPA_fec!V5</f>
        <v>525.25424785527719</v>
      </c>
      <c r="W53" s="243">
        <f>PPA_fec!W5</f>
        <v>502.14894191658232</v>
      </c>
      <c r="DA53" s="83"/>
    </row>
    <row r="54" spans="1:105" ht="12" customHeight="1" x14ac:dyDescent="0.25">
      <c r="A54" s="99" t="s">
        <v>59</v>
      </c>
      <c r="B54" s="284">
        <f>PPA_fec!B32</f>
        <v>3672.6834992850549</v>
      </c>
      <c r="C54" s="284">
        <f>PPA_fec!C32</f>
        <v>3699.6456541943548</v>
      </c>
      <c r="D54" s="284">
        <f>PPA_fec!D32</f>
        <v>3612.9066068359748</v>
      </c>
      <c r="E54" s="284">
        <f>PPA_fec!E32</f>
        <v>3853.858813194418</v>
      </c>
      <c r="F54" s="284">
        <f>PPA_fec!F32</f>
        <v>4394.343943927619</v>
      </c>
      <c r="G54" s="284">
        <f>PPA_fec!G32</f>
        <v>4903.637840357148</v>
      </c>
      <c r="H54" s="284">
        <f>PPA_fec!H32</f>
        <v>4764.2693879674907</v>
      </c>
      <c r="I54" s="284">
        <f>PPA_fec!I32</f>
        <v>5104.7637847446249</v>
      </c>
      <c r="J54" s="284">
        <f>PPA_fec!J32</f>
        <v>4736.9740484417789</v>
      </c>
      <c r="K54" s="284">
        <f>PPA_fec!K32</f>
        <v>4688.1391081878564</v>
      </c>
      <c r="L54" s="284">
        <f>PPA_fec!L32</f>
        <v>5038.9937682659529</v>
      </c>
      <c r="M54" s="284">
        <f>PPA_fec!M32</f>
        <v>4854.2085361920635</v>
      </c>
      <c r="N54" s="284">
        <f>PPA_fec!N32</f>
        <v>4690.4184417535316</v>
      </c>
      <c r="O54" s="284">
        <f>PPA_fec!O32</f>
        <v>4688.3131489301559</v>
      </c>
      <c r="P54" s="284">
        <f>PPA_fec!P32</f>
        <v>4754.4269274416138</v>
      </c>
      <c r="Q54" s="284">
        <f>PPA_fec!Q32</f>
        <v>4672.0177464723383</v>
      </c>
      <c r="R54" s="284">
        <f>PPA_fec!R32</f>
        <v>4533.8345749442296</v>
      </c>
      <c r="S54" s="284">
        <f>PPA_fec!S32</f>
        <v>4659.8675433632807</v>
      </c>
      <c r="T54" s="284">
        <f>PPA_fec!T32</f>
        <v>4509.2292144348849</v>
      </c>
      <c r="U54" s="284">
        <f>PPA_fec!U32</f>
        <v>4413.2029146425466</v>
      </c>
      <c r="V54" s="284">
        <f>PPA_fec!V32</f>
        <v>4312.9980206426699</v>
      </c>
      <c r="W54" s="284">
        <f>PPA_fec!W32</f>
        <v>4498.4106369177007</v>
      </c>
      <c r="DA54" s="94"/>
    </row>
    <row r="55" spans="1:105" ht="12" customHeight="1" x14ac:dyDescent="0.25">
      <c r="A55" s="52" t="s">
        <v>60</v>
      </c>
      <c r="B55" s="244">
        <f>PPA_fec!B83</f>
        <v>430.68159694553708</v>
      </c>
      <c r="C55" s="244">
        <f>PPA_fec!C83</f>
        <v>432.02257118402019</v>
      </c>
      <c r="D55" s="244">
        <f>PPA_fec!D83</f>
        <v>421.75350418363058</v>
      </c>
      <c r="E55" s="244">
        <f>PPA_fec!E83</f>
        <v>454.88410682050619</v>
      </c>
      <c r="F55" s="244">
        <f>PPA_fec!F83</f>
        <v>516.40759915081696</v>
      </c>
      <c r="G55" s="244">
        <f>PPA_fec!G83</f>
        <v>581.91732057006516</v>
      </c>
      <c r="H55" s="244">
        <f>PPA_fec!H83</f>
        <v>562.45357433709319</v>
      </c>
      <c r="I55" s="244">
        <f>PPA_fec!I83</f>
        <v>603.95097040239659</v>
      </c>
      <c r="J55" s="244">
        <f>PPA_fec!J83</f>
        <v>560.09670391121381</v>
      </c>
      <c r="K55" s="244">
        <f>PPA_fec!K83</f>
        <v>551.06607913478501</v>
      </c>
      <c r="L55" s="244">
        <f>PPA_fec!L83</f>
        <v>589.2403662170525</v>
      </c>
      <c r="M55" s="244">
        <f>PPA_fec!M83</f>
        <v>567.76943820239967</v>
      </c>
      <c r="N55" s="244">
        <f>PPA_fec!N83</f>
        <v>548.85966065990078</v>
      </c>
      <c r="O55" s="244">
        <f>PPA_fec!O83</f>
        <v>548.55498232540356</v>
      </c>
      <c r="P55" s="244">
        <f>PPA_fec!P83</f>
        <v>464.40240756663798</v>
      </c>
      <c r="Q55" s="244">
        <f>PPA_fec!Q83</f>
        <v>439.92309162128589</v>
      </c>
      <c r="R55" s="244">
        <f>PPA_fec!R83</f>
        <v>475.55889939810828</v>
      </c>
      <c r="S55" s="244">
        <f>PPA_fec!S83</f>
        <v>474.86624629788861</v>
      </c>
      <c r="T55" s="244">
        <f>PPA_fec!T83</f>
        <v>446.56539600649671</v>
      </c>
      <c r="U55" s="244">
        <f>PPA_fec!U83</f>
        <v>399.17598165663509</v>
      </c>
      <c r="V55" s="244">
        <f>PPA_fec!V83</f>
        <v>369.04557179707638</v>
      </c>
      <c r="W55" s="244">
        <f>PPA_fec!W83</f>
        <v>381.42582624141818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6986.8058320819036</v>
      </c>
      <c r="C57" s="205">
        <f t="shared" si="12"/>
        <v>6801.6817485861802</v>
      </c>
      <c r="D57" s="205">
        <f t="shared" si="12"/>
        <v>6608.8120392259252</v>
      </c>
      <c r="E57" s="205">
        <f t="shared" si="12"/>
        <v>6356.2852967420986</v>
      </c>
      <c r="F57" s="205">
        <f t="shared" si="12"/>
        <v>6700.5088882933778</v>
      </c>
      <c r="G57" s="205">
        <f t="shared" si="12"/>
        <v>7744.8139890375423</v>
      </c>
      <c r="H57" s="205">
        <f t="shared" si="12"/>
        <v>7115.5574968097153</v>
      </c>
      <c r="I57" s="205">
        <f t="shared" si="12"/>
        <v>7801.6419688574042</v>
      </c>
      <c r="J57" s="205">
        <f t="shared" si="12"/>
        <v>7500.4838761334313</v>
      </c>
      <c r="K57" s="205">
        <f t="shared" si="12"/>
        <v>7312.3190887094861</v>
      </c>
      <c r="L57" s="205">
        <f t="shared" si="12"/>
        <v>7382.4720780496864</v>
      </c>
      <c r="M57" s="205">
        <f t="shared" si="12"/>
        <v>6654.366312193577</v>
      </c>
      <c r="N57" s="205">
        <f t="shared" si="12"/>
        <v>6487.2587823494023</v>
      </c>
      <c r="O57" s="205">
        <f t="shared" si="12"/>
        <v>6703.0786190535227</v>
      </c>
      <c r="P57" s="205">
        <f t="shared" si="12"/>
        <v>6856.7867324172003</v>
      </c>
      <c r="Q57" s="205">
        <f t="shared" si="12"/>
        <v>6831.3569676616507</v>
      </c>
      <c r="R57" s="205">
        <f t="shared" si="12"/>
        <v>6609.6372794415856</v>
      </c>
      <c r="S57" s="205">
        <f t="shared" si="12"/>
        <v>6594.9445470974151</v>
      </c>
      <c r="T57" s="205">
        <f t="shared" si="12"/>
        <v>6299.3451110172855</v>
      </c>
      <c r="U57" s="205">
        <f t="shared" si="12"/>
        <v>6126.0632546653196</v>
      </c>
      <c r="V57" s="205">
        <f t="shared" si="12"/>
        <v>6017.460614497616</v>
      </c>
      <c r="W57" s="205">
        <f t="shared" si="12"/>
        <v>6206.2710135496818</v>
      </c>
      <c r="DA57" s="112"/>
    </row>
    <row r="58" spans="1:105" ht="12" customHeight="1" x14ac:dyDescent="0.25">
      <c r="A58" s="51" t="s">
        <v>52</v>
      </c>
      <c r="B58" s="243">
        <f>PPA_emi!B5</f>
        <v>504.08698850940408</v>
      </c>
      <c r="C58" s="243">
        <f>PPA_emi!C5</f>
        <v>465.37859481998049</v>
      </c>
      <c r="D58" s="243">
        <f>PPA_emi!D5</f>
        <v>447.74790491282971</v>
      </c>
      <c r="E58" s="243">
        <f>PPA_emi!E5</f>
        <v>496.68079158697509</v>
      </c>
      <c r="F58" s="243">
        <f>PPA_emi!F5</f>
        <v>504.04755426389852</v>
      </c>
      <c r="G58" s="243">
        <f>PPA_emi!G5</f>
        <v>649.36974222175661</v>
      </c>
      <c r="H58" s="243">
        <f>PPA_emi!H5</f>
        <v>579.43401508378133</v>
      </c>
      <c r="I58" s="243">
        <f>PPA_emi!I5</f>
        <v>658.77331425692819</v>
      </c>
      <c r="J58" s="243">
        <f>PPA_emi!J5</f>
        <v>633.29497939426869</v>
      </c>
      <c r="K58" s="243">
        <f>PPA_emi!K5</f>
        <v>588.10280219531114</v>
      </c>
      <c r="L58" s="243">
        <f>PPA_emi!L5</f>
        <v>583.86084785084131</v>
      </c>
      <c r="M58" s="243">
        <f>PPA_emi!M5</f>
        <v>522.33869741942613</v>
      </c>
      <c r="N58" s="243">
        <f>PPA_emi!N5</f>
        <v>503.87282925135338</v>
      </c>
      <c r="O58" s="243">
        <f>PPA_emi!O5</f>
        <v>536.34969234518155</v>
      </c>
      <c r="P58" s="243">
        <f>PPA_emi!P5</f>
        <v>552.52933076517047</v>
      </c>
      <c r="Q58" s="243">
        <f>PPA_emi!Q5</f>
        <v>521.85309900895925</v>
      </c>
      <c r="R58" s="243">
        <f>PPA_emi!R5</f>
        <v>492.04050405435009</v>
      </c>
      <c r="S58" s="243">
        <f>PPA_emi!S5</f>
        <v>494.4992829955944</v>
      </c>
      <c r="T58" s="243">
        <f>PPA_emi!T5</f>
        <v>478.63499841284488</v>
      </c>
      <c r="U58" s="243">
        <f>PPA_emi!U5</f>
        <v>467.92336342761399</v>
      </c>
      <c r="V58" s="243">
        <f>PPA_emi!V5</f>
        <v>457.77748956398563</v>
      </c>
      <c r="W58" s="243">
        <f>PPA_emi!W5</f>
        <v>431.78782809150528</v>
      </c>
      <c r="DA58" s="83"/>
    </row>
    <row r="59" spans="1:105" ht="12" customHeight="1" x14ac:dyDescent="0.25">
      <c r="A59" s="99" t="s">
        <v>59</v>
      </c>
      <c r="B59" s="284">
        <f>PPA_emi!B32</f>
        <v>6446.555143347292</v>
      </c>
      <c r="C59" s="284">
        <f>PPA_emi!C32</f>
        <v>6304.681554675245</v>
      </c>
      <c r="D59" s="284">
        <f>PPA_emi!D32</f>
        <v>6132.2107640673039</v>
      </c>
      <c r="E59" s="284">
        <f>PPA_emi!E32</f>
        <v>5820.1449093957053</v>
      </c>
      <c r="F59" s="284">
        <f>PPA_emi!F32</f>
        <v>6153.2684569753801</v>
      </c>
      <c r="G59" s="284">
        <f>PPA_emi!G32</f>
        <v>7028.4520022370434</v>
      </c>
      <c r="H59" s="284">
        <f>PPA_emi!H32</f>
        <v>6469.1055590382512</v>
      </c>
      <c r="I59" s="284">
        <f>PPA_emi!I32</f>
        <v>7053.6416857238919</v>
      </c>
      <c r="J59" s="284">
        <f>PPA_emi!J32</f>
        <v>6783.1608168450957</v>
      </c>
      <c r="K59" s="284">
        <f>PPA_emi!K32</f>
        <v>6647.1884064388832</v>
      </c>
      <c r="L59" s="284">
        <f>PPA_emi!L32</f>
        <v>6697.4775375400104</v>
      </c>
      <c r="M59" s="284">
        <f>PPA_emi!M32</f>
        <v>6043.8034520172923</v>
      </c>
      <c r="N59" s="284">
        <f>PPA_emi!N32</f>
        <v>5907.2635951968086</v>
      </c>
      <c r="O59" s="284">
        <f>PPA_emi!O32</f>
        <v>6070.6521189518326</v>
      </c>
      <c r="P59" s="284">
        <f>PPA_emi!P32</f>
        <v>6223.6541071507008</v>
      </c>
      <c r="Q59" s="284">
        <f>PPA_emi!Q32</f>
        <v>6234.227009548059</v>
      </c>
      <c r="R59" s="284">
        <f>PPA_emi!R32</f>
        <v>6040.5513944884951</v>
      </c>
      <c r="S59" s="284">
        <f>PPA_emi!S32</f>
        <v>6017.011209013478</v>
      </c>
      <c r="T59" s="284">
        <f>PPA_emi!T32</f>
        <v>5747.8991125182401</v>
      </c>
      <c r="U59" s="284">
        <f>PPA_emi!U32</f>
        <v>5589.4493134864551</v>
      </c>
      <c r="V59" s="284">
        <f>PPA_emi!V32</f>
        <v>5497.217874511095</v>
      </c>
      <c r="W59" s="284">
        <f>PPA_emi!W32</f>
        <v>5713.0561383483209</v>
      </c>
      <c r="DA59" s="94"/>
    </row>
    <row r="60" spans="1:105" ht="12" customHeight="1" x14ac:dyDescent="0.25">
      <c r="A60" s="52" t="s">
        <v>60</v>
      </c>
      <c r="B60" s="244">
        <f>PPA_emi!B83</f>
        <v>36.163700225207307</v>
      </c>
      <c r="C60" s="244">
        <f>PPA_emi!C83</f>
        <v>31.621599090954859</v>
      </c>
      <c r="D60" s="244">
        <f>PPA_emi!D83</f>
        <v>28.85337024579129</v>
      </c>
      <c r="E60" s="244">
        <f>PPA_emi!E83</f>
        <v>39.459595759418498</v>
      </c>
      <c r="F60" s="244">
        <f>PPA_emi!F83</f>
        <v>43.192877054098808</v>
      </c>
      <c r="G60" s="244">
        <f>PPA_emi!G83</f>
        <v>66.992244578742842</v>
      </c>
      <c r="H60" s="244">
        <f>PPA_emi!H83</f>
        <v>67.017922687682827</v>
      </c>
      <c r="I60" s="244">
        <f>PPA_emi!I83</f>
        <v>89.226968876584337</v>
      </c>
      <c r="J60" s="244">
        <f>PPA_emi!J83</f>
        <v>84.028079894066352</v>
      </c>
      <c r="K60" s="244">
        <f>PPA_emi!K83</f>
        <v>77.027880075291151</v>
      </c>
      <c r="L60" s="244">
        <f>PPA_emi!L83</f>
        <v>101.13369265883431</v>
      </c>
      <c r="M60" s="244">
        <f>PPA_emi!M83</f>
        <v>88.22416275685832</v>
      </c>
      <c r="N60" s="244">
        <f>PPA_emi!N83</f>
        <v>76.122357901240008</v>
      </c>
      <c r="O60" s="244">
        <f>PPA_emi!O83</f>
        <v>96.076807756509098</v>
      </c>
      <c r="P60" s="244">
        <f>PPA_emi!P83</f>
        <v>80.603294501328847</v>
      </c>
      <c r="Q60" s="244">
        <f>PPA_emi!Q83</f>
        <v>75.276859104632265</v>
      </c>
      <c r="R60" s="244">
        <f>PPA_emi!R83</f>
        <v>77.045380898740206</v>
      </c>
      <c r="S60" s="244">
        <f>PPA_emi!S83</f>
        <v>83.434055088342802</v>
      </c>
      <c r="T60" s="244">
        <f>PPA_emi!T83</f>
        <v>72.811000086200551</v>
      </c>
      <c r="U60" s="244">
        <f>PPA_emi!U83</f>
        <v>68.690577751250032</v>
      </c>
      <c r="V60" s="244">
        <f>PPA_emi!V83</f>
        <v>62.465250422535227</v>
      </c>
      <c r="W60" s="244">
        <f>PPA_emi!W83</f>
        <v>61.427047109855359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109.70494904489082</v>
      </c>
      <c r="C63" s="289">
        <f t="shared" si="13"/>
        <v>115.18343269838297</v>
      </c>
      <c r="D63" s="289">
        <f t="shared" si="13"/>
        <v>110.51499889163414</v>
      </c>
      <c r="E63" s="289">
        <f t="shared" si="13"/>
        <v>100.12106378225918</v>
      </c>
      <c r="F63" s="289">
        <f t="shared" si="13"/>
        <v>95.135671184198799</v>
      </c>
      <c r="G63" s="289">
        <f t="shared" si="13"/>
        <v>88.693029638509074</v>
      </c>
      <c r="H63" s="289">
        <f t="shared" si="13"/>
        <v>87.185524328552702</v>
      </c>
      <c r="I63" s="289">
        <f t="shared" si="13"/>
        <v>86.516807236802279</v>
      </c>
      <c r="J63" s="289">
        <f t="shared" si="13"/>
        <v>83.301566064047606</v>
      </c>
      <c r="K63" s="289">
        <f t="shared" si="13"/>
        <v>84.872154110214922</v>
      </c>
      <c r="L63" s="289">
        <f t="shared" si="13"/>
        <v>79.45695012647235</v>
      </c>
      <c r="M63" s="289">
        <f t="shared" si="13"/>
        <v>87.51397269244228</v>
      </c>
      <c r="N63" s="289">
        <f t="shared" si="13"/>
        <v>95.098069009507384</v>
      </c>
      <c r="O63" s="289">
        <f t="shared" si="13"/>
        <v>92.467387215450685</v>
      </c>
      <c r="P63" s="289">
        <f t="shared" si="13"/>
        <v>120.18172243317598</v>
      </c>
      <c r="Q63" s="289">
        <f t="shared" si="13"/>
        <v>137.36086270284162</v>
      </c>
      <c r="R63" s="289">
        <f t="shared" si="13"/>
        <v>137.56044338034528</v>
      </c>
      <c r="S63" s="289">
        <f t="shared" si="13"/>
        <v>147.03229857775901</v>
      </c>
      <c r="T63" s="289">
        <f t="shared" si="13"/>
        <v>138.15085057382029</v>
      </c>
      <c r="U63" s="289">
        <f t="shared" si="13"/>
        <v>144.02910189680372</v>
      </c>
      <c r="V63" s="289">
        <f t="shared" si="13"/>
        <v>129.72276698309568</v>
      </c>
      <c r="W63" s="289">
        <f t="shared" si="13"/>
        <v>127.2295478733497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622.6284429501336</v>
      </c>
      <c r="C64" s="290">
        <f t="shared" si="14"/>
        <v>654.20521931383303</v>
      </c>
      <c r="D64" s="290">
        <f t="shared" si="14"/>
        <v>627.87554220314951</v>
      </c>
      <c r="E64" s="290">
        <f t="shared" si="14"/>
        <v>567.72931627311129</v>
      </c>
      <c r="F64" s="290">
        <f t="shared" si="14"/>
        <v>539.8572984596351</v>
      </c>
      <c r="G64" s="290">
        <f t="shared" si="14"/>
        <v>502.40204465584804</v>
      </c>
      <c r="H64" s="290">
        <f t="shared" si="14"/>
        <v>494.13502481266158</v>
      </c>
      <c r="I64" s="290">
        <f t="shared" si="14"/>
        <v>490.42927858700182</v>
      </c>
      <c r="J64" s="290">
        <f t="shared" si="14"/>
        <v>472.3101441084309</v>
      </c>
      <c r="K64" s="290">
        <f t="shared" si="14"/>
        <v>484.16903996593192</v>
      </c>
      <c r="L64" s="290">
        <f t="shared" si="14"/>
        <v>434.08711107306084</v>
      </c>
      <c r="M64" s="290">
        <f t="shared" si="14"/>
        <v>443.68450713780146</v>
      </c>
      <c r="N64" s="290">
        <f t="shared" si="14"/>
        <v>468.23018932230593</v>
      </c>
      <c r="O64" s="290">
        <f t="shared" si="14"/>
        <v>460.17409638484577</v>
      </c>
      <c r="P64" s="290">
        <f t="shared" si="14"/>
        <v>465.65106782611139</v>
      </c>
      <c r="Q64" s="290">
        <f t="shared" si="14"/>
        <v>467.50941801942128</v>
      </c>
      <c r="R64" s="290">
        <f t="shared" si="14"/>
        <v>466.99182494256087</v>
      </c>
      <c r="S64" s="290">
        <f t="shared" si="14"/>
        <v>451.34067573221949</v>
      </c>
      <c r="T64" s="290">
        <f t="shared" si="14"/>
        <v>479.48734673212152</v>
      </c>
      <c r="U64" s="290">
        <f t="shared" si="14"/>
        <v>489.36293422106252</v>
      </c>
      <c r="V64" s="290">
        <f t="shared" si="14"/>
        <v>471.04716551415407</v>
      </c>
      <c r="W64" s="290">
        <f t="shared" si="14"/>
        <v>389.08446933535947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5378.3721796998025</v>
      </c>
      <c r="C65" s="291">
        <f t="shared" si="15"/>
        <v>4951.5809145680323</v>
      </c>
      <c r="D65" s="291">
        <f t="shared" si="15"/>
        <v>4794.6439457963406</v>
      </c>
      <c r="E65" s="291">
        <f t="shared" si="15"/>
        <v>4156.1660601848889</v>
      </c>
      <c r="F65" s="291">
        <f t="shared" si="15"/>
        <v>3931.9901219746725</v>
      </c>
      <c r="G65" s="291">
        <f t="shared" si="15"/>
        <v>3773.3870423177996</v>
      </c>
      <c r="H65" s="291">
        <f t="shared" si="15"/>
        <v>3835.5820481454639</v>
      </c>
      <c r="I65" s="291">
        <f t="shared" si="15"/>
        <v>3513.7864322578007</v>
      </c>
      <c r="J65" s="291">
        <f t="shared" si="15"/>
        <v>3633.014516077727</v>
      </c>
      <c r="K65" s="291">
        <f t="shared" si="15"/>
        <v>3266.223952142826</v>
      </c>
      <c r="L65" s="291">
        <f t="shared" si="15"/>
        <v>3142.2539560205951</v>
      </c>
      <c r="M65" s="291">
        <f t="shared" si="15"/>
        <v>3105.3716917985948</v>
      </c>
      <c r="N65" s="291">
        <f t="shared" si="15"/>
        <v>3112.1012454621118</v>
      </c>
      <c r="O65" s="291">
        <f t="shared" si="15"/>
        <v>2932.0654220289189</v>
      </c>
      <c r="P65" s="291">
        <f t="shared" si="15"/>
        <v>3069.8399521475085</v>
      </c>
      <c r="Q65" s="291">
        <f t="shared" si="15"/>
        <v>3156.0209056789108</v>
      </c>
      <c r="R65" s="291">
        <f t="shared" si="15"/>
        <v>2982.0061681384968</v>
      </c>
      <c r="S65" s="291">
        <f t="shared" si="15"/>
        <v>2805.2024795668431</v>
      </c>
      <c r="T65" s="291">
        <f t="shared" si="15"/>
        <v>2502.132153635026</v>
      </c>
      <c r="U65" s="291">
        <f t="shared" si="15"/>
        <v>2617.8836929161207</v>
      </c>
      <c r="V65" s="291">
        <f t="shared" si="15"/>
        <v>2819.1799756752266</v>
      </c>
      <c r="W65" s="291">
        <f t="shared" si="15"/>
        <v>2704.14392890007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0.21602479501865146</v>
      </c>
      <c r="C67" s="254">
        <f t="shared" si="16"/>
        <v>0.22085492815813068</v>
      </c>
      <c r="D67" s="254">
        <f t="shared" si="16"/>
        <v>0.2105294576587064</v>
      </c>
      <c r="E67" s="254">
        <f t="shared" si="16"/>
        <v>0.21657082633675906</v>
      </c>
      <c r="F67" s="254">
        <f t="shared" si="16"/>
        <v>0.23305965903108222</v>
      </c>
      <c r="G67" s="254">
        <f t="shared" si="16"/>
        <v>0.24496179612429114</v>
      </c>
      <c r="H67" s="254">
        <f t="shared" si="16"/>
        <v>0.22362481681894902</v>
      </c>
      <c r="I67" s="254">
        <f t="shared" si="16"/>
        <v>0.23875146798702984</v>
      </c>
      <c r="J67" s="254">
        <f t="shared" si="16"/>
        <v>0.22744364035361375</v>
      </c>
      <c r="K67" s="254">
        <f t="shared" si="16"/>
        <v>0.24494213983775404</v>
      </c>
      <c r="L67" s="254">
        <f t="shared" si="16"/>
        <v>0.23180185963237002</v>
      </c>
      <c r="M67" s="254">
        <f t="shared" si="16"/>
        <v>0.22690208517334648</v>
      </c>
      <c r="N67" s="254">
        <f t="shared" si="16"/>
        <v>0.22755463634456746</v>
      </c>
      <c r="O67" s="254">
        <f t="shared" si="16"/>
        <v>0.22950292490677882</v>
      </c>
      <c r="P67" s="254">
        <f t="shared" si="16"/>
        <v>0.23661658795581114</v>
      </c>
      <c r="Q67" s="254">
        <f t="shared" si="16"/>
        <v>0.22375482536695346</v>
      </c>
      <c r="R67" s="254">
        <f t="shared" si="16"/>
        <v>0.21872074730060867</v>
      </c>
      <c r="S67" s="254">
        <f t="shared" si="16"/>
        <v>0.22897070396436031</v>
      </c>
      <c r="T67" s="254">
        <f t="shared" si="16"/>
        <v>0.22332764489562421</v>
      </c>
      <c r="U67" s="254">
        <f t="shared" si="16"/>
        <v>0.23097745401361974</v>
      </c>
      <c r="V67" s="254">
        <f t="shared" si="16"/>
        <v>0.23295970543987105</v>
      </c>
      <c r="W67" s="254">
        <f t="shared" si="16"/>
        <v>0.21578962966381279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0.20199557250495298</v>
      </c>
      <c r="C68" s="293">
        <f t="shared" si="17"/>
        <v>0.20692687813604535</v>
      </c>
      <c r="D68" s="293">
        <f t="shared" si="17"/>
        <v>0.19501816942869346</v>
      </c>
      <c r="E68" s="293">
        <f t="shared" si="17"/>
        <v>0.19957839529748411</v>
      </c>
      <c r="F68" s="293">
        <f t="shared" si="17"/>
        <v>0.21550409219398847</v>
      </c>
      <c r="G68" s="293">
        <f t="shared" si="17"/>
        <v>0.22619299046806346</v>
      </c>
      <c r="H68" s="293">
        <f t="shared" si="17"/>
        <v>0.21028731408754814</v>
      </c>
      <c r="I68" s="293">
        <f t="shared" si="17"/>
        <v>0.21892884096344406</v>
      </c>
      <c r="J68" s="293">
        <f t="shared" si="17"/>
        <v>0.20750718628183717</v>
      </c>
      <c r="K68" s="293">
        <f t="shared" si="17"/>
        <v>0.22463531903152162</v>
      </c>
      <c r="L68" s="293">
        <f t="shared" si="17"/>
        <v>0.21840298926256729</v>
      </c>
      <c r="M68" s="293">
        <f t="shared" si="17"/>
        <v>0.21378527861323279</v>
      </c>
      <c r="N68" s="293">
        <f t="shared" si="17"/>
        <v>0.20751309302984258</v>
      </c>
      <c r="O68" s="293">
        <f t="shared" si="17"/>
        <v>0.20929035082943423</v>
      </c>
      <c r="P68" s="293">
        <f t="shared" si="17"/>
        <v>0.21093287166999175</v>
      </c>
      <c r="Q68" s="293">
        <f t="shared" si="17"/>
        <v>0.20671730217567091</v>
      </c>
      <c r="R68" s="293">
        <f t="shared" si="17"/>
        <v>0.20035505656212071</v>
      </c>
      <c r="S68" s="293">
        <f t="shared" si="17"/>
        <v>0.20326575979774397</v>
      </c>
      <c r="T68" s="293">
        <f t="shared" si="17"/>
        <v>0.19880604343331409</v>
      </c>
      <c r="U68" s="293">
        <f t="shared" si="17"/>
        <v>0.19987295832084301</v>
      </c>
      <c r="V68" s="293">
        <f t="shared" si="17"/>
        <v>0.20211411653375164</v>
      </c>
      <c r="W68" s="293">
        <f t="shared" si="17"/>
        <v>0.19452914608798594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0.17083912575446833</v>
      </c>
      <c r="C69" s="255">
        <f t="shared" si="18"/>
        <v>0.1680336856104889</v>
      </c>
      <c r="D69" s="255">
        <f t="shared" si="18"/>
        <v>0.17388732396538992</v>
      </c>
      <c r="E69" s="255">
        <f t="shared" si="18"/>
        <v>0.18814140447539326</v>
      </c>
      <c r="F69" s="255">
        <f t="shared" si="18"/>
        <v>0.19024864387187251</v>
      </c>
      <c r="G69" s="255">
        <f t="shared" si="18"/>
        <v>0.20090751143725277</v>
      </c>
      <c r="H69" s="255">
        <f t="shared" si="18"/>
        <v>0.19778394033890132</v>
      </c>
      <c r="I69" s="255">
        <f t="shared" si="18"/>
        <v>0.20203423416365754</v>
      </c>
      <c r="J69" s="255">
        <f t="shared" si="18"/>
        <v>0.20259302321639577</v>
      </c>
      <c r="K69" s="255">
        <f t="shared" si="18"/>
        <v>0.20719797001298293</v>
      </c>
      <c r="L69" s="255">
        <f t="shared" si="18"/>
        <v>0.2052703383219163</v>
      </c>
      <c r="M69" s="255">
        <f t="shared" si="18"/>
        <v>0.20093291431015683</v>
      </c>
      <c r="N69" s="255">
        <f t="shared" si="18"/>
        <v>0.1957184098394987</v>
      </c>
      <c r="O69" s="255">
        <f t="shared" si="18"/>
        <v>0.19739294074321825</v>
      </c>
      <c r="P69" s="255">
        <f t="shared" si="18"/>
        <v>0.18680130258876501</v>
      </c>
      <c r="Q69" s="255">
        <f t="shared" si="18"/>
        <v>0.18825850495561725</v>
      </c>
      <c r="R69" s="255">
        <f t="shared" si="18"/>
        <v>0.19146407866894899</v>
      </c>
      <c r="S69" s="255">
        <f t="shared" si="18"/>
        <v>0.18935305356446774</v>
      </c>
      <c r="T69" s="255">
        <f t="shared" si="18"/>
        <v>0.17960117568625278</v>
      </c>
      <c r="U69" s="255">
        <f t="shared" si="18"/>
        <v>0.17164032174701155</v>
      </c>
      <c r="V69" s="255">
        <f t="shared" si="18"/>
        <v>0.16837530018412622</v>
      </c>
      <c r="W69" s="255">
        <f t="shared" si="18"/>
        <v>0.17234241101069767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0.13819338467300119</v>
      </c>
      <c r="C71" s="254">
        <f>IF(PPA_ued!C$5=0,"",PPA_ued!C$5/C$10)</f>
        <v>0.14131000470996405</v>
      </c>
      <c r="D71" s="254">
        <f>IF(PPA_ued!D$5=0,"",PPA_ued!D$5/D$10)</f>
        <v>0.13457401019828091</v>
      </c>
      <c r="E71" s="254">
        <f>IF(PPA_ued!E$5=0,"",PPA_ued!E$5/E$10)</f>
        <v>0.13701122761874326</v>
      </c>
      <c r="F71" s="254">
        <f>IF(PPA_ued!F$5=0,"",PPA_ued!F$5/F$10)</f>
        <v>0.14824535334766786</v>
      </c>
      <c r="G71" s="254">
        <f>IF(PPA_ued!G$5=0,"",PPA_ued!G$5/G$10)</f>
        <v>0.15797900194225689</v>
      </c>
      <c r="H71" s="254">
        <f>IF(PPA_ued!H$5=0,"",PPA_ued!H$5/H$10)</f>
        <v>0.1448170614296336</v>
      </c>
      <c r="I71" s="254">
        <f>IF(PPA_ued!I$5=0,"",PPA_ued!I$5/I$10)</f>
        <v>0.15622181451314979</v>
      </c>
      <c r="J71" s="254">
        <f>IF(PPA_ued!J$5=0,"",PPA_ued!J$5/J$10)</f>
        <v>0.14880533172056296</v>
      </c>
      <c r="K71" s="254">
        <f>IF(PPA_ued!K$5=0,"",PPA_ued!K$5/K$10)</f>
        <v>0.15953950045350002</v>
      </c>
      <c r="L71" s="254">
        <f>IF(PPA_ued!L$5=0,"",PPA_ued!L$5/L$10)</f>
        <v>0.15241939348269554</v>
      </c>
      <c r="M71" s="254">
        <f>IF(PPA_ued!M$5=0,"",PPA_ued!M$5/M$10)</f>
        <v>0.14969657520935395</v>
      </c>
      <c r="N71" s="254">
        <f>IF(PPA_ued!N$5=0,"",PPA_ued!N$5/N$10)</f>
        <v>0.15050585083402826</v>
      </c>
      <c r="O71" s="254">
        <f>IF(PPA_ued!O$5=0,"",PPA_ued!O$5/O$10)</f>
        <v>0.15185364381204802</v>
      </c>
      <c r="P71" s="254">
        <f>IF(PPA_ued!P$5=0,"",PPA_ued!P$5/P$10)</f>
        <v>0.15643896192451437</v>
      </c>
      <c r="Q71" s="254">
        <f>IF(PPA_ued!Q$5=0,"",PPA_ued!Q$5/Q$10)</f>
        <v>0.15019029060061173</v>
      </c>
      <c r="R71" s="254">
        <f>IF(PPA_ued!R$5=0,"",PPA_ued!R$5/R$10)</f>
        <v>0.14688327438193796</v>
      </c>
      <c r="S71" s="254">
        <f>IF(PPA_ued!S$5=0,"",PPA_ued!S$5/S$10)</f>
        <v>0.15369409798357339</v>
      </c>
      <c r="T71" s="254">
        <f>IF(PPA_ued!T$5=0,"",PPA_ued!T$5/T$10)</f>
        <v>0.14971878530369048</v>
      </c>
      <c r="U71" s="254">
        <f>IF(PPA_ued!U$5=0,"",PPA_ued!U$5/U$10)</f>
        <v>0.15494942432701719</v>
      </c>
      <c r="V71" s="254">
        <f>IF(PPA_ued!V$5=0,"",PPA_ued!V$5/V$10)</f>
        <v>0.15618495919712902</v>
      </c>
      <c r="W71" s="254">
        <f>IF(PPA_ued!W$5=0,"",PPA_ued!W$5/W$10)</f>
        <v>0.14768069072390763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0.14499825735537558</v>
      </c>
      <c r="C72" s="293">
        <f>IF(PPA_ued!C$32=0,"",PPA_ued!C$32/C$11)</f>
        <v>0.14853362935638742</v>
      </c>
      <c r="D72" s="293">
        <f>IF(PPA_ued!D$32=0,"",PPA_ued!D$32/D$11)</f>
        <v>0.13972876819941654</v>
      </c>
      <c r="E72" s="293">
        <f>IF(PPA_ued!E$32=0,"",PPA_ued!E$32/E$11)</f>
        <v>0.1406209866416504</v>
      </c>
      <c r="F72" s="293">
        <f>IF(PPA_ued!F$32=0,"",PPA_ued!F$32/F$11)</f>
        <v>0.15267910030673529</v>
      </c>
      <c r="G72" s="293">
        <f>IF(PPA_ued!G$32=0,"",PPA_ued!G$32/G$11)</f>
        <v>0.16317102066265551</v>
      </c>
      <c r="H72" s="293">
        <f>IF(PPA_ued!H$32=0,"",PPA_ued!H$32/H$11)</f>
        <v>0.15138119128330377</v>
      </c>
      <c r="I72" s="293">
        <f>IF(PPA_ued!I$32=0,"",PPA_ued!I$32/I$11)</f>
        <v>0.16090398303463263</v>
      </c>
      <c r="J72" s="293">
        <f>IF(PPA_ued!J$32=0,"",PPA_ued!J$32/J$11)</f>
        <v>0.15246513254471561</v>
      </c>
      <c r="K72" s="293">
        <f>IF(PPA_ued!K$32=0,"",PPA_ued!K$32/K$11)</f>
        <v>0.16392337672049492</v>
      </c>
      <c r="L72" s="293">
        <f>IF(PPA_ued!L$32=0,"",PPA_ued!L$32/L$11)</f>
        <v>0.15957387901039069</v>
      </c>
      <c r="M72" s="293">
        <f>IF(PPA_ued!M$32=0,"",PPA_ued!M$32/M$11)</f>
        <v>0.15682320132680072</v>
      </c>
      <c r="N72" s="293">
        <f>IF(PPA_ued!N$32=0,"",PPA_ued!N$32/N$11)</f>
        <v>0.15455395130671598</v>
      </c>
      <c r="O72" s="293">
        <f>IF(PPA_ued!O$32=0,"",PPA_ued!O$32/O$11)</f>
        <v>0.15606159133224201</v>
      </c>
      <c r="P72" s="293">
        <f>IF(PPA_ued!P$32=0,"",PPA_ued!P$32/P$11)</f>
        <v>0.15920689479825156</v>
      </c>
      <c r="Q72" s="293">
        <f>IF(PPA_ued!Q$32=0,"",PPA_ued!Q$32/Q$11)</f>
        <v>0.15619903768436946</v>
      </c>
      <c r="R72" s="293">
        <f>IF(PPA_ued!R$32=0,"",PPA_ued!R$32/R$11)</f>
        <v>0.15131247165338574</v>
      </c>
      <c r="S72" s="293">
        <f>IF(PPA_ued!S$32=0,"",PPA_ued!S$32/S$11)</f>
        <v>0.15572213367659238</v>
      </c>
      <c r="T72" s="293">
        <f>IF(PPA_ued!T$32=0,"",PPA_ued!T$32/T$11)</f>
        <v>0.15222109457901017</v>
      </c>
      <c r="U72" s="293">
        <f>IF(PPA_ued!U$32=0,"",PPA_ued!U$32/U$11)</f>
        <v>0.1554107372254937</v>
      </c>
      <c r="V72" s="293">
        <f>IF(PPA_ued!V$32=0,"",PPA_ued!V$32/V$11)</f>
        <v>0.15747554555488294</v>
      </c>
      <c r="W72" s="293">
        <f>IF(PPA_ued!W$32=0,"",PPA_ued!W$32/W$11)</f>
        <v>0.15231030610264512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0.11642518708957289</v>
      </c>
      <c r="C73" s="255">
        <f>IF(PPA_ued!C$83=0,"",PPA_ued!C$83/C$12)</f>
        <v>0.11476665183800937</v>
      </c>
      <c r="D73" s="255">
        <f>IF(PPA_ued!D$83=0,"",PPA_ued!D$83/D$12)</f>
        <v>0.11915312445152451</v>
      </c>
      <c r="E73" s="255">
        <f>IF(PPA_ued!E$83=0,"",PPA_ued!E$83/E$12)</f>
        <v>0.12903213491470089</v>
      </c>
      <c r="F73" s="255">
        <f>IF(PPA_ued!F$83=0,"",PPA_ued!F$83/F$12)</f>
        <v>0.13160412416310885</v>
      </c>
      <c r="G73" s="255">
        <f>IF(PPA_ued!G$83=0,"",PPA_ued!G$83/G$12)</f>
        <v>0.13878435153450477</v>
      </c>
      <c r="H73" s="255">
        <f>IF(PPA_ued!H$83=0,"",PPA_ued!H$83/H$12)</f>
        <v>0.13756709157442862</v>
      </c>
      <c r="I73" s="255">
        <f>IF(PPA_ued!I$83=0,"",PPA_ued!I$83/I$12)</f>
        <v>0.14105658841793209</v>
      </c>
      <c r="J73" s="255">
        <f>IF(PPA_ued!J$83=0,"",PPA_ued!J$83/J$12)</f>
        <v>0.14157072272149573</v>
      </c>
      <c r="K73" s="255">
        <f>IF(PPA_ued!K$83=0,"",PPA_ued!K$83/K$12)</f>
        <v>0.14495430649932556</v>
      </c>
      <c r="L73" s="255">
        <f>IF(PPA_ued!L$83=0,"",PPA_ued!L$83/L$12)</f>
        <v>0.14432892578382073</v>
      </c>
      <c r="M73" s="255">
        <f>IF(PPA_ued!M$83=0,"",PPA_ued!M$83/M$12)</f>
        <v>0.14196525865280077</v>
      </c>
      <c r="N73" s="255">
        <f>IF(PPA_ued!N$83=0,"",PPA_ued!N$83/N$12)</f>
        <v>0.1393281303151627</v>
      </c>
      <c r="O73" s="255">
        <f>IF(PPA_ued!O$83=0,"",PPA_ued!O$83/O$12)</f>
        <v>0.14065176999622897</v>
      </c>
      <c r="P73" s="255">
        <f>IF(PPA_ued!P$83=0,"",PPA_ued!P$83/P$12)</f>
        <v>0.13338935964722481</v>
      </c>
      <c r="Q73" s="255">
        <f>IF(PPA_ued!Q$83=0,"",PPA_ued!Q$83/Q$12)</f>
        <v>0.13452319868114565</v>
      </c>
      <c r="R73" s="255">
        <f>IF(PPA_ued!R$83=0,"",PPA_ued!R$83/R$12)</f>
        <v>0.13789976382669256</v>
      </c>
      <c r="S73" s="255">
        <f>IF(PPA_ued!S$83=0,"",PPA_ued!S$83/S$12)</f>
        <v>0.13722972234504949</v>
      </c>
      <c r="T73" s="255">
        <f>IF(PPA_ued!T$83=0,"",PPA_ued!T$83/T$12)</f>
        <v>0.13059968423240784</v>
      </c>
      <c r="U73" s="255">
        <f>IF(PPA_ued!U$83=0,"",PPA_ued!U$83/U$12)</f>
        <v>0.1249181755418885</v>
      </c>
      <c r="V73" s="255">
        <f>IF(PPA_ued!V$83=0,"",PPA_ued!V$83/V$12)</f>
        <v>0.12269977549929495</v>
      </c>
      <c r="W73" s="255">
        <f>IF(PPA_ued!W$83=0,"",PPA_ued!W$83/W$12)</f>
        <v>0.12659372515049253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1.5248841749548467</v>
      </c>
      <c r="C74" s="256">
        <f t="shared" si="19"/>
        <v>1.4798727324810985</v>
      </c>
      <c r="D74" s="256">
        <f t="shared" si="19"/>
        <v>1.4729201336642173</v>
      </c>
      <c r="E74" s="256">
        <f t="shared" si="19"/>
        <v>1.3134608023812033</v>
      </c>
      <c r="F74" s="256">
        <f t="shared" si="19"/>
        <v>1.2196343886838494</v>
      </c>
      <c r="G74" s="256">
        <f t="shared" si="19"/>
        <v>1.2510198639757137</v>
      </c>
      <c r="H74" s="256">
        <f t="shared" si="19"/>
        <v>1.1891502987067792</v>
      </c>
      <c r="I74" s="256">
        <f t="shared" si="19"/>
        <v>1.2142240496242387</v>
      </c>
      <c r="J74" s="256">
        <f t="shared" si="19"/>
        <v>1.2587537080070823</v>
      </c>
      <c r="K74" s="256">
        <f t="shared" si="19"/>
        <v>1.2472857300080333</v>
      </c>
      <c r="L74" s="256">
        <f t="shared" si="19"/>
        <v>1.1776705650018595</v>
      </c>
      <c r="M74" s="256">
        <f t="shared" si="19"/>
        <v>1.1016640834212394</v>
      </c>
      <c r="N74" s="256">
        <f t="shared" si="19"/>
        <v>1.1110008927363977</v>
      </c>
      <c r="O74" s="256">
        <f t="shared" si="19"/>
        <v>1.1485995644306048</v>
      </c>
      <c r="P74" s="256">
        <f t="shared" si="19"/>
        <v>1.1754513141522054</v>
      </c>
      <c r="Q74" s="256">
        <f t="shared" si="19"/>
        <v>1.2019819389860065</v>
      </c>
      <c r="R74" s="256">
        <f t="shared" si="19"/>
        <v>1.1903005605587438</v>
      </c>
      <c r="S74" s="256">
        <f t="shared" si="19"/>
        <v>1.1587173214193842</v>
      </c>
      <c r="T74" s="256">
        <f t="shared" si="19"/>
        <v>1.1443040844895049</v>
      </c>
      <c r="U74" s="256">
        <f t="shared" si="19"/>
        <v>1.1451392010594645</v>
      </c>
      <c r="V74" s="256">
        <f t="shared" si="19"/>
        <v>1.1555821846665664</v>
      </c>
      <c r="W74" s="256">
        <f t="shared" si="19"/>
        <v>1.1531564183909908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1.0534845124195014</v>
      </c>
      <c r="C75" s="257">
        <f t="shared" si="20"/>
        <v>1.0019822698157257</v>
      </c>
      <c r="D75" s="257">
        <f t="shared" si="20"/>
        <v>0.99011676381100533</v>
      </c>
      <c r="E75" s="257">
        <f t="shared" si="20"/>
        <v>0.93607646578277903</v>
      </c>
      <c r="F75" s="257">
        <f t="shared" si="20"/>
        <v>0.86440466041510344</v>
      </c>
      <c r="G75" s="257">
        <f t="shared" si="20"/>
        <v>0.92077183397932161</v>
      </c>
      <c r="H75" s="257">
        <f t="shared" si="20"/>
        <v>0.88192610347250977</v>
      </c>
      <c r="I75" s="257">
        <f t="shared" si="20"/>
        <v>0.91944118274572706</v>
      </c>
      <c r="J75" s="257">
        <f t="shared" si="20"/>
        <v>0.95723459455878579</v>
      </c>
      <c r="K75" s="257">
        <f t="shared" si="20"/>
        <v>0.94340950614301411</v>
      </c>
      <c r="L75" s="257">
        <f t="shared" si="20"/>
        <v>0.91160859091221691</v>
      </c>
      <c r="M75" s="257">
        <f t="shared" si="20"/>
        <v>0.84478697281280668</v>
      </c>
      <c r="N75" s="257">
        <f t="shared" si="20"/>
        <v>0.84002042443629599</v>
      </c>
      <c r="O75" s="257">
        <f t="shared" si="20"/>
        <v>0.89540456401263324</v>
      </c>
      <c r="P75" s="257">
        <f t="shared" si="20"/>
        <v>0.89916252905995919</v>
      </c>
      <c r="Q75" s="257">
        <f t="shared" si="20"/>
        <v>0.91317699921220818</v>
      </c>
      <c r="R75" s="257">
        <f t="shared" si="20"/>
        <v>0.9052832409698468</v>
      </c>
      <c r="S75" s="257">
        <f t="shared" si="20"/>
        <v>0.88801883281985894</v>
      </c>
      <c r="T75" s="257">
        <f t="shared" si="20"/>
        <v>0.87157233528720224</v>
      </c>
      <c r="U75" s="257">
        <f t="shared" si="20"/>
        <v>0.87096940243686982</v>
      </c>
      <c r="V75" s="257">
        <f t="shared" si="20"/>
        <v>0.87153505456297919</v>
      </c>
      <c r="W75" s="257">
        <f t="shared" si="20"/>
        <v>0.85987999186750153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1.7552710830111591</v>
      </c>
      <c r="C76" s="295">
        <f t="shared" si="21"/>
        <v>1.7041311909229777</v>
      </c>
      <c r="D76" s="295">
        <f t="shared" si="21"/>
        <v>1.6973067481081736</v>
      </c>
      <c r="E76" s="295">
        <f t="shared" si="21"/>
        <v>1.5102122811218026</v>
      </c>
      <c r="F76" s="295">
        <f t="shared" si="21"/>
        <v>1.4002701052743842</v>
      </c>
      <c r="G76" s="295">
        <f t="shared" si="21"/>
        <v>1.4333138439369613</v>
      </c>
      <c r="H76" s="295">
        <f t="shared" si="21"/>
        <v>1.3578379038297979</v>
      </c>
      <c r="I76" s="295">
        <f t="shared" si="21"/>
        <v>1.3817763138822228</v>
      </c>
      <c r="J76" s="295">
        <f t="shared" si="21"/>
        <v>1.4319607300944381</v>
      </c>
      <c r="K76" s="295">
        <f t="shared" si="21"/>
        <v>1.4178735427943121</v>
      </c>
      <c r="L76" s="295">
        <f t="shared" si="21"/>
        <v>1.3291299504513545</v>
      </c>
      <c r="M76" s="295">
        <f t="shared" si="21"/>
        <v>1.2450646499745186</v>
      </c>
      <c r="N76" s="295">
        <f t="shared" si="21"/>
        <v>1.2594321100674239</v>
      </c>
      <c r="O76" s="295">
        <f t="shared" si="21"/>
        <v>1.2948478324953865</v>
      </c>
      <c r="P76" s="295">
        <f t="shared" si="21"/>
        <v>1.3090229805045479</v>
      </c>
      <c r="Q76" s="295">
        <f t="shared" si="21"/>
        <v>1.3343757125612985</v>
      </c>
      <c r="R76" s="295">
        <f t="shared" si="21"/>
        <v>1.3323272595500024</v>
      </c>
      <c r="S76" s="295">
        <f t="shared" si="21"/>
        <v>1.2912408245558569</v>
      </c>
      <c r="T76" s="295">
        <f t="shared" si="21"/>
        <v>1.2746965920734616</v>
      </c>
      <c r="U76" s="295">
        <f t="shared" si="21"/>
        <v>1.266528963565497</v>
      </c>
      <c r="V76" s="295">
        <f t="shared" si="21"/>
        <v>1.2745699970648183</v>
      </c>
      <c r="W76" s="295">
        <f t="shared" si="21"/>
        <v>1.2700165901845928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8.3968529144700085E-2</v>
      </c>
      <c r="C77" s="258">
        <f t="shared" si="22"/>
        <v>7.319432177881656E-2</v>
      </c>
      <c r="D77" s="258">
        <f t="shared" si="22"/>
        <v>6.8412876145846069E-2</v>
      </c>
      <c r="E77" s="258">
        <f t="shared" si="22"/>
        <v>8.6746481505428713E-2</v>
      </c>
      <c r="F77" s="258">
        <f t="shared" si="22"/>
        <v>8.3641056260840035E-2</v>
      </c>
      <c r="G77" s="258">
        <f t="shared" si="22"/>
        <v>0.11512330396544145</v>
      </c>
      <c r="H77" s="258">
        <f t="shared" si="22"/>
        <v>0.11915280788582423</v>
      </c>
      <c r="I77" s="258">
        <f t="shared" si="22"/>
        <v>0.14773876233220515</v>
      </c>
      <c r="J77" s="258">
        <f t="shared" si="22"/>
        <v>0.15002423564946818</v>
      </c>
      <c r="K77" s="258">
        <f t="shared" si="22"/>
        <v>0.13977975235970011</v>
      </c>
      <c r="L77" s="258">
        <f t="shared" si="22"/>
        <v>0.17163401976024961</v>
      </c>
      <c r="M77" s="258">
        <f t="shared" si="22"/>
        <v>0.15538730481193666</v>
      </c>
      <c r="N77" s="258">
        <f t="shared" si="22"/>
        <v>0.13869184302908535</v>
      </c>
      <c r="O77" s="258">
        <f t="shared" si="22"/>
        <v>0.17514526501833175</v>
      </c>
      <c r="P77" s="258">
        <f t="shared" si="22"/>
        <v>0.17356347251443335</v>
      </c>
      <c r="Q77" s="258">
        <f t="shared" si="22"/>
        <v>0.17111367995530324</v>
      </c>
      <c r="R77" s="258">
        <f t="shared" si="22"/>
        <v>0.16201017580840729</v>
      </c>
      <c r="S77" s="258">
        <f t="shared" si="22"/>
        <v>0.1757001171146701</v>
      </c>
      <c r="T77" s="258">
        <f t="shared" si="22"/>
        <v>0.16304666849990607</v>
      </c>
      <c r="U77" s="258">
        <f t="shared" si="22"/>
        <v>0.17208093900383162</v>
      </c>
      <c r="V77" s="258">
        <f t="shared" si="22"/>
        <v>0.16926161752425092</v>
      </c>
      <c r="W77" s="258">
        <f t="shared" si="22"/>
        <v>0.16104585186367523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DE: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478.49492096631297</v>
      </c>
      <c r="C5" s="225">
        <v>464.45791391654882</v>
      </c>
      <c r="D5" s="225">
        <v>452.21727505090132</v>
      </c>
      <c r="E5" s="225">
        <v>530.5985245250597</v>
      </c>
      <c r="F5" s="225">
        <v>583.11526689576772</v>
      </c>
      <c r="G5" s="225">
        <v>705.24501104183423</v>
      </c>
      <c r="H5" s="225">
        <v>657.00971181407226</v>
      </c>
      <c r="I5" s="225">
        <v>716.49315542907652</v>
      </c>
      <c r="J5" s="225">
        <v>661.58806106059171</v>
      </c>
      <c r="K5" s="225">
        <v>623.38019530848248</v>
      </c>
      <c r="L5" s="225">
        <v>640.47317420143099</v>
      </c>
      <c r="M5" s="225">
        <v>618.30818209736913</v>
      </c>
      <c r="N5" s="225">
        <v>599.83402140427984</v>
      </c>
      <c r="O5" s="225">
        <v>599.00263400669269</v>
      </c>
      <c r="P5" s="225">
        <v>614.49327892124154</v>
      </c>
      <c r="Q5" s="225">
        <v>571.46982398719911</v>
      </c>
      <c r="R5" s="225">
        <v>543.52105704201256</v>
      </c>
      <c r="S5" s="225">
        <v>556.85675204132428</v>
      </c>
      <c r="T5" s="225">
        <v>549.16267879833993</v>
      </c>
      <c r="U5" s="225">
        <v>537.24431893751898</v>
      </c>
      <c r="V5" s="225">
        <v>525.25424785527719</v>
      </c>
      <c r="W5" s="225">
        <v>502.14894191658232</v>
      </c>
      <c r="DA5" s="89" t="s">
        <v>1844</v>
      </c>
    </row>
    <row r="6" spans="1:105" ht="12" customHeight="1" x14ac:dyDescent="0.25">
      <c r="A6" s="55" t="s">
        <v>92</v>
      </c>
      <c r="B6" s="261">
        <v>2.3924746048313819</v>
      </c>
      <c r="C6" s="261">
        <v>2.3222895695825301</v>
      </c>
      <c r="D6" s="261">
        <v>2.2610863752543171</v>
      </c>
      <c r="E6" s="261">
        <v>2.6529926226250629</v>
      </c>
      <c r="F6" s="261">
        <v>2.9155763344786738</v>
      </c>
      <c r="G6" s="261">
        <v>3.5262250552089882</v>
      </c>
      <c r="H6" s="261">
        <v>3.285048559070157</v>
      </c>
      <c r="I6" s="261">
        <v>3.582465777145222</v>
      </c>
      <c r="J6" s="261">
        <v>3.3079403053028038</v>
      </c>
      <c r="K6" s="261">
        <v>3.116900976542254</v>
      </c>
      <c r="L6" s="261">
        <v>3.202365871006982</v>
      </c>
      <c r="M6" s="261">
        <v>3.0915409104866671</v>
      </c>
      <c r="N6" s="261">
        <v>2.9991701070212362</v>
      </c>
      <c r="O6" s="261">
        <v>2.995013170033304</v>
      </c>
      <c r="P6" s="261">
        <v>3.0724663946060651</v>
      </c>
      <c r="Q6" s="261">
        <v>2.8573491199358032</v>
      </c>
      <c r="R6" s="261">
        <v>2.7176052852098902</v>
      </c>
      <c r="S6" s="261">
        <v>2.784283760206463</v>
      </c>
      <c r="T6" s="261">
        <v>2.745813393991547</v>
      </c>
      <c r="U6" s="261">
        <v>2.686221594687431</v>
      </c>
      <c r="V6" s="261">
        <v>2.6262712392761789</v>
      </c>
      <c r="W6" s="261">
        <v>2.5107447095827031</v>
      </c>
      <c r="DA6" s="67" t="s">
        <v>1845</v>
      </c>
    </row>
    <row r="7" spans="1:105" ht="12" customHeight="1" x14ac:dyDescent="0.25">
      <c r="A7" s="202" t="s">
        <v>93</v>
      </c>
      <c r="B7" s="226">
        <v>3.349464446763935</v>
      </c>
      <c r="C7" s="226">
        <v>3.251205397415541</v>
      </c>
      <c r="D7" s="226">
        <v>3.1655209253560441</v>
      </c>
      <c r="E7" s="226">
        <v>3.7141896716750882</v>
      </c>
      <c r="F7" s="226">
        <v>4.0818068682701449</v>
      </c>
      <c r="G7" s="226">
        <v>4.9367150772925834</v>
      </c>
      <c r="H7" s="226">
        <v>4.5990679826982213</v>
      </c>
      <c r="I7" s="226">
        <v>5.0154520880033102</v>
      </c>
      <c r="J7" s="226">
        <v>4.6311164274239252</v>
      </c>
      <c r="K7" s="226">
        <v>4.3636613671591533</v>
      </c>
      <c r="L7" s="226">
        <v>4.4833122194097736</v>
      </c>
      <c r="M7" s="226">
        <v>4.3281572746813346</v>
      </c>
      <c r="N7" s="226">
        <v>4.1988381498297302</v>
      </c>
      <c r="O7" s="226">
        <v>4.1930184380466242</v>
      </c>
      <c r="P7" s="226">
        <v>4.3014529524484892</v>
      </c>
      <c r="Q7" s="226">
        <v>4.0002887679101233</v>
      </c>
      <c r="R7" s="226">
        <v>3.8046473992938452</v>
      </c>
      <c r="S7" s="226">
        <v>3.8979972642890499</v>
      </c>
      <c r="T7" s="226">
        <v>3.844138751588166</v>
      </c>
      <c r="U7" s="226">
        <v>3.7607102325624031</v>
      </c>
      <c r="V7" s="226">
        <v>3.6767797349866509</v>
      </c>
      <c r="W7" s="226">
        <v>3.5150425934157852</v>
      </c>
      <c r="DA7" s="174" t="s">
        <v>1846</v>
      </c>
    </row>
    <row r="8" spans="1:105" ht="12" customHeight="1" x14ac:dyDescent="0.25">
      <c r="A8" s="202" t="s">
        <v>94</v>
      </c>
      <c r="B8" s="226">
        <v>19.139796838651051</v>
      </c>
      <c r="C8" s="226">
        <v>18.578316556660241</v>
      </c>
      <c r="D8" s="226">
        <v>18.08869100203454</v>
      </c>
      <c r="E8" s="226">
        <v>21.223940981000499</v>
      </c>
      <c r="F8" s="226">
        <v>23.324610675829391</v>
      </c>
      <c r="G8" s="226">
        <v>28.209800441671909</v>
      </c>
      <c r="H8" s="226">
        <v>26.280388472561249</v>
      </c>
      <c r="I8" s="226">
        <v>28.659726217161779</v>
      </c>
      <c r="J8" s="226">
        <v>26.46352244242243</v>
      </c>
      <c r="K8" s="226">
        <v>24.935207812338032</v>
      </c>
      <c r="L8" s="226">
        <v>25.618926968055849</v>
      </c>
      <c r="M8" s="226">
        <v>24.732327283893341</v>
      </c>
      <c r="N8" s="226">
        <v>23.99336085616989</v>
      </c>
      <c r="O8" s="226">
        <v>23.960105360266429</v>
      </c>
      <c r="P8" s="226">
        <v>24.579731156848521</v>
      </c>
      <c r="Q8" s="226">
        <v>22.858792959486419</v>
      </c>
      <c r="R8" s="226">
        <v>21.740842281679122</v>
      </c>
      <c r="S8" s="226">
        <v>22.2742700816517</v>
      </c>
      <c r="T8" s="226">
        <v>21.96650715193238</v>
      </c>
      <c r="U8" s="226">
        <v>21.489772757499441</v>
      </c>
      <c r="V8" s="226">
        <v>21.010169914209431</v>
      </c>
      <c r="W8" s="226">
        <v>20.085957676661629</v>
      </c>
      <c r="DA8" s="174" t="s">
        <v>1847</v>
      </c>
    </row>
    <row r="9" spans="1:105" ht="12" customHeight="1" x14ac:dyDescent="0.25">
      <c r="A9" s="202" t="s">
        <v>95</v>
      </c>
      <c r="B9" s="226">
        <v>9.5698984193255274</v>
      </c>
      <c r="C9" s="226">
        <v>9.2891582783301203</v>
      </c>
      <c r="D9" s="226">
        <v>9.0443455010172684</v>
      </c>
      <c r="E9" s="226">
        <v>10.61197049050025</v>
      </c>
      <c r="F9" s="226">
        <v>11.662305337914701</v>
      </c>
      <c r="G9" s="226">
        <v>14.104900220835949</v>
      </c>
      <c r="H9" s="226">
        <v>13.14019423628063</v>
      </c>
      <c r="I9" s="226">
        <v>14.32986310858089</v>
      </c>
      <c r="J9" s="226">
        <v>13.231761221211221</v>
      </c>
      <c r="K9" s="226">
        <v>12.46760390616901</v>
      </c>
      <c r="L9" s="226">
        <v>12.80946348402793</v>
      </c>
      <c r="M9" s="226">
        <v>12.36616364194667</v>
      </c>
      <c r="N9" s="226">
        <v>11.99668042808494</v>
      </c>
      <c r="O9" s="226">
        <v>11.980052680133211</v>
      </c>
      <c r="P9" s="226">
        <v>12.28986557842426</v>
      </c>
      <c r="Q9" s="226">
        <v>11.429396479743209</v>
      </c>
      <c r="R9" s="226">
        <v>10.870421140839561</v>
      </c>
      <c r="S9" s="226">
        <v>11.13713504082585</v>
      </c>
      <c r="T9" s="226">
        <v>10.98325357596619</v>
      </c>
      <c r="U9" s="226">
        <v>10.744886378749721</v>
      </c>
      <c r="V9" s="226">
        <v>10.505084957104719</v>
      </c>
      <c r="W9" s="226">
        <v>10.042978838330811</v>
      </c>
      <c r="DA9" s="174" t="s">
        <v>1848</v>
      </c>
    </row>
    <row r="10" spans="1:105" ht="12" customHeight="1" x14ac:dyDescent="0.25">
      <c r="A10" s="56" t="s">
        <v>96</v>
      </c>
      <c r="B10" s="262">
        <v>6.4086413953429426</v>
      </c>
      <c r="C10" s="262">
        <v>6.3452371605765023</v>
      </c>
      <c r="D10" s="262">
        <v>6.2471565521471506</v>
      </c>
      <c r="E10" s="262">
        <v>7.1691172485111636</v>
      </c>
      <c r="F10" s="262">
        <v>7.904506701323049</v>
      </c>
      <c r="G10" s="262">
        <v>9.1011882521815224</v>
      </c>
      <c r="H10" s="262">
        <v>8.4508158304680698</v>
      </c>
      <c r="I10" s="262">
        <v>8.9484379719829974</v>
      </c>
      <c r="J10" s="262">
        <v>8.2508852579810252</v>
      </c>
      <c r="K10" s="262">
        <v>7.8441438331607447</v>
      </c>
      <c r="L10" s="262">
        <v>7.870188639906802</v>
      </c>
      <c r="M10" s="262">
        <v>7.6790501159132223</v>
      </c>
      <c r="N10" s="262">
        <v>7.5511077629216068</v>
      </c>
      <c r="O10" s="262">
        <v>7.3379937811864213</v>
      </c>
      <c r="P10" s="262">
        <v>7.5378390931426349</v>
      </c>
      <c r="Q10" s="262">
        <v>7.0192794231109774</v>
      </c>
      <c r="R10" s="262">
        <v>6.7142245291537694</v>
      </c>
      <c r="S10" s="262">
        <v>6.8205340749187124</v>
      </c>
      <c r="T10" s="262">
        <v>6.7960969794117609</v>
      </c>
      <c r="U10" s="262">
        <v>6.6117626375669101</v>
      </c>
      <c r="V10" s="262">
        <v>6.4770243223832118</v>
      </c>
      <c r="W10" s="262">
        <v>6.2228170365543019</v>
      </c>
      <c r="DA10" s="68" t="s">
        <v>1849</v>
      </c>
    </row>
    <row r="11" spans="1:105" ht="12" customHeight="1" x14ac:dyDescent="0.25">
      <c r="A11" s="37" t="s">
        <v>160</v>
      </c>
      <c r="B11" s="228">
        <v>6.3389740227421401E-2</v>
      </c>
      <c r="C11" s="228">
        <v>5.6183140266050043E-2</v>
      </c>
      <c r="D11" s="228">
        <v>4.9528155333822717E-2</v>
      </c>
      <c r="E11" s="228">
        <v>0.13354464918213119</v>
      </c>
      <c r="F11" s="228">
        <v>8.5383979949073263E-2</v>
      </c>
      <c r="G11" s="228">
        <v>9.6928726956267239E-2</v>
      </c>
      <c r="H11" s="228">
        <v>0.1002823851758098</v>
      </c>
      <c r="I11" s="228">
        <v>9.8641830502246522E-2</v>
      </c>
      <c r="J11" s="228">
        <v>9.1051788136185419E-2</v>
      </c>
      <c r="K11" s="228">
        <v>8.9210109606645174E-2</v>
      </c>
      <c r="L11" s="228">
        <v>9.5930695746958394E-2</v>
      </c>
      <c r="M11" s="228">
        <v>8.3482816595956646E-2</v>
      </c>
      <c r="N11" s="228">
        <v>5.5503638724925287E-2</v>
      </c>
      <c r="O11" s="228">
        <v>5.746063637012519E-2</v>
      </c>
      <c r="P11" s="228">
        <v>4.3951797836138201E-2</v>
      </c>
      <c r="Q11" s="228">
        <v>3.9151460834595503E-2</v>
      </c>
      <c r="R11" s="228">
        <v>3.6313407064148699E-2</v>
      </c>
      <c r="S11" s="228">
        <v>4.3269551876282758E-2</v>
      </c>
      <c r="T11" s="228">
        <v>5.2537304222380683E-2</v>
      </c>
      <c r="U11" s="228">
        <v>4.235381507235101E-2</v>
      </c>
      <c r="V11" s="228">
        <v>4.3029094578259937E-2</v>
      </c>
      <c r="W11" s="228">
        <v>3.6658752945516758E-2</v>
      </c>
      <c r="DA11" s="69" t="s">
        <v>1850</v>
      </c>
    </row>
    <row r="12" spans="1:105" ht="12" customHeight="1" x14ac:dyDescent="0.25">
      <c r="A12" s="37" t="s">
        <v>162</v>
      </c>
      <c r="B12" s="228">
        <v>1.360057816098573</v>
      </c>
      <c r="C12" s="228">
        <v>1.1813032606932969</v>
      </c>
      <c r="D12" s="228">
        <v>1.089657490154212</v>
      </c>
      <c r="E12" s="228">
        <v>1.4176776659656689</v>
      </c>
      <c r="F12" s="228">
        <v>1.5907835425897909</v>
      </c>
      <c r="G12" s="228">
        <v>2.5442686550545002</v>
      </c>
      <c r="H12" s="228">
        <v>2.3997484248339949</v>
      </c>
      <c r="I12" s="228">
        <v>3.1713303513827902</v>
      </c>
      <c r="J12" s="228">
        <v>2.951829951105946</v>
      </c>
      <c r="K12" s="228">
        <v>2.605273301534921</v>
      </c>
      <c r="L12" s="228">
        <v>3.1361563139871991</v>
      </c>
      <c r="M12" s="228">
        <v>2.8003782517801969</v>
      </c>
      <c r="N12" s="228">
        <v>2.5213292918521719</v>
      </c>
      <c r="O12" s="228">
        <v>3.000526861086565</v>
      </c>
      <c r="P12" s="228">
        <v>3.104471744964147</v>
      </c>
      <c r="Q12" s="228">
        <v>2.8690258529727348</v>
      </c>
      <c r="R12" s="228">
        <v>2.615279803569786</v>
      </c>
      <c r="S12" s="228">
        <v>2.8463438645879608</v>
      </c>
      <c r="T12" s="228">
        <v>2.623678200531832</v>
      </c>
      <c r="U12" s="228">
        <v>2.703283493981393</v>
      </c>
      <c r="V12" s="228">
        <v>2.6175984997080999</v>
      </c>
      <c r="W12" s="228">
        <v>2.4299832092281348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4.6657641084893127E-2</v>
      </c>
      <c r="U14" s="228">
        <v>5.0363902284686013E-2</v>
      </c>
      <c r="V14" s="228">
        <v>5.0038912415824449E-2</v>
      </c>
      <c r="W14" s="228">
        <v>5.1975388612840637E-2</v>
      </c>
      <c r="DA14" s="69" t="s">
        <v>1853</v>
      </c>
    </row>
    <row r="15" spans="1:105" ht="12" customHeight="1" x14ac:dyDescent="0.25">
      <c r="A15" s="37" t="s">
        <v>38</v>
      </c>
      <c r="B15" s="228">
        <v>4.9851938390169481</v>
      </c>
      <c r="C15" s="228">
        <v>5.1077507596171552</v>
      </c>
      <c r="D15" s="228">
        <v>5.1079709066591166</v>
      </c>
      <c r="E15" s="228">
        <v>5.6178949333633632</v>
      </c>
      <c r="F15" s="228">
        <v>6.2283391787841849</v>
      </c>
      <c r="G15" s="228">
        <v>6.4599908701707554</v>
      </c>
      <c r="H15" s="228">
        <v>5.950785020458266</v>
      </c>
      <c r="I15" s="228">
        <v>5.6784657900979596</v>
      </c>
      <c r="J15" s="228">
        <v>5.2080035187388942</v>
      </c>
      <c r="K15" s="228">
        <v>5.1496604220191804</v>
      </c>
      <c r="L15" s="228">
        <v>4.6381016301726454</v>
      </c>
      <c r="M15" s="228">
        <v>4.7951890475370691</v>
      </c>
      <c r="N15" s="228">
        <v>4.9742748323445092</v>
      </c>
      <c r="O15" s="228">
        <v>4.2800062837297306</v>
      </c>
      <c r="P15" s="228">
        <v>4.3894155503423491</v>
      </c>
      <c r="Q15" s="228">
        <v>4.1111021093036468</v>
      </c>
      <c r="R15" s="228">
        <v>4.0626313185198351</v>
      </c>
      <c r="S15" s="228">
        <v>3.9309206584544669</v>
      </c>
      <c r="T15" s="228">
        <v>4.0732238335726549</v>
      </c>
      <c r="U15" s="228">
        <v>3.8157614262284798</v>
      </c>
      <c r="V15" s="228">
        <v>3.766357815681026</v>
      </c>
      <c r="W15" s="228">
        <v>3.7041996857678101</v>
      </c>
      <c r="DA15" s="69" t="s">
        <v>1854</v>
      </c>
    </row>
    <row r="16" spans="1:105" ht="12" customHeight="1" x14ac:dyDescent="0.25">
      <c r="A16" s="57" t="s">
        <v>1855</v>
      </c>
      <c r="B16" s="263">
        <v>21.079472091682732</v>
      </c>
      <c r="C16" s="263">
        <v>21.070344735450419</v>
      </c>
      <c r="D16" s="263">
        <v>20.73831908495303</v>
      </c>
      <c r="E16" s="263">
        <v>22.248620389220299</v>
      </c>
      <c r="F16" s="263">
        <v>24.612796735964821</v>
      </c>
      <c r="G16" s="263">
        <v>27.880206651080471</v>
      </c>
      <c r="H16" s="263">
        <v>25.474928788026581</v>
      </c>
      <c r="I16" s="263">
        <v>26.57134691956502</v>
      </c>
      <c r="J16" s="263">
        <v>24.31094229573343</v>
      </c>
      <c r="K16" s="263">
        <v>23.109552903499981</v>
      </c>
      <c r="L16" s="263">
        <v>22.350038450174619</v>
      </c>
      <c r="M16" s="263">
        <v>22.06691915562558</v>
      </c>
      <c r="N16" s="263">
        <v>22.143814706053409</v>
      </c>
      <c r="O16" s="263">
        <v>20.540488398283749</v>
      </c>
      <c r="P16" s="263">
        <v>21.37855384716665</v>
      </c>
      <c r="Q16" s="263">
        <v>20.036188751079109</v>
      </c>
      <c r="R16" s="263">
        <v>19.338164530231481</v>
      </c>
      <c r="S16" s="263">
        <v>19.326559400499661</v>
      </c>
      <c r="T16" s="263">
        <v>19.288490022457719</v>
      </c>
      <c r="U16" s="263">
        <v>18.647478540449939</v>
      </c>
      <c r="V16" s="263">
        <v>18.451652117116389</v>
      </c>
      <c r="W16" s="263">
        <v>18.002766494597651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369.711901854865</v>
      </c>
      <c r="C17" s="296">
        <f t="shared" si="0"/>
        <v>356.7783739175328</v>
      </c>
      <c r="D17" s="296">
        <f t="shared" si="0"/>
        <v>346.58700208802134</v>
      </c>
      <c r="E17" s="296">
        <f t="shared" si="0"/>
        <v>413.53631447881583</v>
      </c>
      <c r="F17" s="296">
        <f t="shared" si="0"/>
        <v>453.91856038428739</v>
      </c>
      <c r="G17" s="296">
        <f t="shared" si="0"/>
        <v>555.52996056338418</v>
      </c>
      <c r="H17" s="296">
        <f t="shared" si="0"/>
        <v>519.16831508268615</v>
      </c>
      <c r="I17" s="296">
        <f t="shared" si="0"/>
        <v>570.33842574760411</v>
      </c>
      <c r="J17" s="296">
        <f t="shared" si="0"/>
        <v>527.36757689777619</v>
      </c>
      <c r="K17" s="296">
        <f t="shared" si="0"/>
        <v>496.1885625018358</v>
      </c>
      <c r="L17" s="296">
        <f t="shared" si="0"/>
        <v>514.4721264573501</v>
      </c>
      <c r="M17" s="296">
        <f t="shared" si="0"/>
        <v>495.00642559121013</v>
      </c>
      <c r="N17" s="296">
        <f t="shared" si="0"/>
        <v>477.74257226963607</v>
      </c>
      <c r="O17" s="296">
        <f t="shared" si="0"/>
        <v>482.3504324047791</v>
      </c>
      <c r="P17" s="296">
        <f t="shared" si="0"/>
        <v>493.82547246045692</v>
      </c>
      <c r="Q17" s="296">
        <f t="shared" si="0"/>
        <v>458.7436645946467</v>
      </c>
      <c r="R17" s="296">
        <f t="shared" si="0"/>
        <v>435.36145291953511</v>
      </c>
      <c r="S17" s="296">
        <f t="shared" si="0"/>
        <v>447.66806264004481</v>
      </c>
      <c r="T17" s="296">
        <f t="shared" si="0"/>
        <v>440.67506776197513</v>
      </c>
      <c r="U17" s="296">
        <f t="shared" si="0"/>
        <v>431.86464559500342</v>
      </c>
      <c r="V17" s="296">
        <f t="shared" si="0"/>
        <v>421.50359419883102</v>
      </c>
      <c r="W17" s="296">
        <f t="shared" si="0"/>
        <v>401.76248680166702</v>
      </c>
      <c r="DA17" s="70"/>
    </row>
    <row r="18" spans="1:105" ht="12" customHeight="1" x14ac:dyDescent="0.25">
      <c r="A18" s="60" t="s">
        <v>1858</v>
      </c>
      <c r="B18" s="331">
        <v>194.0496344241763</v>
      </c>
      <c r="C18" s="331">
        <v>181.1921677887801</v>
      </c>
      <c r="D18" s="331">
        <v>173.7676763800801</v>
      </c>
      <c r="E18" s="331">
        <v>228.13114456864739</v>
      </c>
      <c r="F18" s="331">
        <v>248.81192091791479</v>
      </c>
      <c r="G18" s="331">
        <v>323.19490513771461</v>
      </c>
      <c r="H18" s="331">
        <v>306.87724184913219</v>
      </c>
      <c r="I18" s="331">
        <v>348.91053475122987</v>
      </c>
      <c r="J18" s="331">
        <v>324.77639109999848</v>
      </c>
      <c r="K18" s="331">
        <v>303.60895497267012</v>
      </c>
      <c r="L18" s="331">
        <v>328.22180603922908</v>
      </c>
      <c r="M18" s="331">
        <v>311.11543262766429</v>
      </c>
      <c r="N18" s="331">
        <v>293.21078305252507</v>
      </c>
      <c r="O18" s="331">
        <v>311.17969575241528</v>
      </c>
      <c r="P18" s="331">
        <v>315.67085706740221</v>
      </c>
      <c r="Q18" s="331">
        <v>291.77542500232158</v>
      </c>
      <c r="R18" s="331">
        <v>274.21008183427352</v>
      </c>
      <c r="S18" s="331">
        <v>286.61340096921498</v>
      </c>
      <c r="T18" s="331">
        <v>279.93765090816152</v>
      </c>
      <c r="U18" s="331">
        <v>276.46899109125462</v>
      </c>
      <c r="V18" s="331">
        <v>267.739826556195</v>
      </c>
      <c r="W18" s="331">
        <v>251.73943268002051</v>
      </c>
      <c r="DA18" s="72" t="s">
        <v>1859</v>
      </c>
    </row>
    <row r="19" spans="1:105" ht="12" customHeight="1" x14ac:dyDescent="0.25">
      <c r="A19" s="64" t="s">
        <v>30</v>
      </c>
      <c r="B19" s="231">
        <v>25.33297269348764</v>
      </c>
      <c r="C19" s="231">
        <v>20.991535379975609</v>
      </c>
      <c r="D19" s="231">
        <v>20.075073078746811</v>
      </c>
      <c r="E19" s="231">
        <v>32.39502087452086</v>
      </c>
      <c r="F19" s="231">
        <v>29.407937147941212</v>
      </c>
      <c r="G19" s="231">
        <v>35.103705079941832</v>
      </c>
      <c r="H19" s="231">
        <v>31.341040408406052</v>
      </c>
      <c r="I19" s="231">
        <v>26.859388202367342</v>
      </c>
      <c r="J19" s="231">
        <v>31.910979892230461</v>
      </c>
      <c r="K19" s="231">
        <v>30.3597530460958</v>
      </c>
      <c r="L19" s="231">
        <v>30.425604583293701</v>
      </c>
      <c r="M19" s="231">
        <v>28.120599452049429</v>
      </c>
      <c r="N19" s="231">
        <v>27.841973052890349</v>
      </c>
      <c r="O19" s="231">
        <v>29.898824852879869</v>
      </c>
      <c r="P19" s="231">
        <v>30.250315198942442</v>
      </c>
      <c r="Q19" s="231">
        <v>28.3165444204346</v>
      </c>
      <c r="R19" s="231">
        <v>26.00365613892809</v>
      </c>
      <c r="S19" s="231">
        <v>23.744688224890961</v>
      </c>
      <c r="T19" s="231">
        <v>23.581698641958049</v>
      </c>
      <c r="U19" s="231">
        <v>19.825193431964209</v>
      </c>
      <c r="V19" s="231">
        <v>16.863010141229051</v>
      </c>
      <c r="W19" s="231">
        <v>15.139303286817359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3.9270232292472729</v>
      </c>
      <c r="C21" s="231">
        <v>4.1102262047118741</v>
      </c>
      <c r="D21" s="231">
        <v>3.6083647915891262</v>
      </c>
      <c r="E21" s="231">
        <v>4.8549292268153934</v>
      </c>
      <c r="F21" s="231">
        <v>1.7445395806625219</v>
      </c>
      <c r="G21" s="231">
        <v>1.1128334564720539</v>
      </c>
      <c r="H21" s="231">
        <v>0.90059480027593641</v>
      </c>
      <c r="I21" s="231">
        <v>0.64310218549988485</v>
      </c>
      <c r="J21" s="231">
        <v>0.749302942379384</v>
      </c>
      <c r="K21" s="231">
        <v>0.80241239147473498</v>
      </c>
      <c r="L21" s="231">
        <v>0.70328772938334805</v>
      </c>
      <c r="M21" s="231">
        <v>0.78493781470414026</v>
      </c>
      <c r="N21" s="231">
        <v>0.51710129362970458</v>
      </c>
      <c r="O21" s="231">
        <v>0.35597890856141062</v>
      </c>
      <c r="P21" s="231">
        <v>0.17857921554186049</v>
      </c>
      <c r="Q21" s="231">
        <v>1.251894742140047</v>
      </c>
      <c r="R21" s="231">
        <v>0.1545578035909429</v>
      </c>
      <c r="S21" s="231">
        <v>7.7899060076548704E-2</v>
      </c>
      <c r="T21" s="231">
        <v>7.8861238903242634E-2</v>
      </c>
      <c r="U21" s="231">
        <v>0.15847868508355861</v>
      </c>
      <c r="V21" s="231">
        <v>7.8855594197860812E-2</v>
      </c>
      <c r="W21" s="231">
        <v>0.14416662792874491</v>
      </c>
      <c r="DA21" s="73" t="s">
        <v>1862</v>
      </c>
    </row>
    <row r="22" spans="1:105" ht="12" customHeight="1" x14ac:dyDescent="0.25">
      <c r="A22" s="64" t="s">
        <v>160</v>
      </c>
      <c r="B22" s="231">
        <v>6.892766489762991</v>
      </c>
      <c r="C22" s="231">
        <v>6.6828893483909502</v>
      </c>
      <c r="D22" s="231">
        <v>6.0674218754656239</v>
      </c>
      <c r="E22" s="231">
        <v>11.44195029491676</v>
      </c>
      <c r="F22" s="231">
        <v>7.44913785017894</v>
      </c>
      <c r="G22" s="231">
        <v>7.3561152779547534</v>
      </c>
      <c r="H22" s="231">
        <v>7.0531344532323841</v>
      </c>
      <c r="I22" s="231">
        <v>6.5469039603088657</v>
      </c>
      <c r="J22" s="231">
        <v>5.8577165361258494</v>
      </c>
      <c r="K22" s="231">
        <v>5.6577829689358659</v>
      </c>
      <c r="L22" s="231">
        <v>5.3933066992978826</v>
      </c>
      <c r="M22" s="231">
        <v>4.8065991773102716</v>
      </c>
      <c r="N22" s="231">
        <v>3.4356116622312629</v>
      </c>
      <c r="O22" s="231">
        <v>3.061159587501848</v>
      </c>
      <c r="P22" s="231">
        <v>2.3741108762401151</v>
      </c>
      <c r="Q22" s="231">
        <v>2.138886070806731</v>
      </c>
      <c r="R22" s="231">
        <v>2.0735510468608891</v>
      </c>
      <c r="S22" s="231">
        <v>2.3501019400473182</v>
      </c>
      <c r="T22" s="231">
        <v>2.8396923553546571</v>
      </c>
      <c r="U22" s="231">
        <v>2.232458227787232</v>
      </c>
      <c r="V22" s="231">
        <v>2.329060602002929</v>
      </c>
      <c r="W22" s="231">
        <v>2.076353733751783</v>
      </c>
      <c r="DA22" s="73" t="s">
        <v>1863</v>
      </c>
    </row>
    <row r="23" spans="1:105" ht="12" customHeight="1" x14ac:dyDescent="0.25">
      <c r="A23" s="64" t="s">
        <v>70</v>
      </c>
      <c r="B23" s="231">
        <v>4.8914826047257458</v>
      </c>
      <c r="C23" s="231">
        <v>4.1730222208470824</v>
      </c>
      <c r="D23" s="231">
        <v>5.9672460345056928</v>
      </c>
      <c r="E23" s="231">
        <v>3.7942159536415279</v>
      </c>
      <c r="F23" s="231">
        <v>4.6741804030239873</v>
      </c>
      <c r="G23" s="231">
        <v>5.0513378616732894</v>
      </c>
      <c r="H23" s="231">
        <v>4.4257521513951774</v>
      </c>
      <c r="I23" s="231">
        <v>4.9364697241686901</v>
      </c>
      <c r="J23" s="231">
        <v>5.2639443592596926</v>
      </c>
      <c r="K23" s="231">
        <v>2.6570715127559441</v>
      </c>
      <c r="L23" s="231">
        <v>1.5411538089143111</v>
      </c>
      <c r="M23" s="231">
        <v>0.53512844605223076</v>
      </c>
      <c r="N23" s="231">
        <v>0.60434756106033238</v>
      </c>
      <c r="O23" s="231">
        <v>1.0920950722141001</v>
      </c>
      <c r="P23" s="231">
        <v>0.62672607797060609</v>
      </c>
      <c r="Q23" s="231">
        <v>0.67446346647299615</v>
      </c>
      <c r="R23" s="231">
        <v>0.65141625384769397</v>
      </c>
      <c r="S23" s="231">
        <v>0.5836797856182756</v>
      </c>
      <c r="T23" s="231">
        <v>0.66475443654853716</v>
      </c>
      <c r="U23" s="231">
        <v>0.74215442395336018</v>
      </c>
      <c r="V23" s="231">
        <v>0.73856024305800849</v>
      </c>
      <c r="W23" s="231">
        <v>0.67513117393258937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0.1573635872549313</v>
      </c>
      <c r="I24" s="231">
        <v>0</v>
      </c>
      <c r="J24" s="231">
        <v>8.1711243428128563E-2</v>
      </c>
      <c r="K24" s="231">
        <v>7.7788218767202655E-2</v>
      </c>
      <c r="L24" s="231">
        <v>7.6701546656114714E-2</v>
      </c>
      <c r="M24" s="231">
        <v>7.6094181866554769E-2</v>
      </c>
      <c r="N24" s="231">
        <v>7.5194635310265989E-2</v>
      </c>
      <c r="O24" s="231">
        <v>7.7646359518067851E-2</v>
      </c>
      <c r="P24" s="231">
        <v>7.6712720487818478E-2</v>
      </c>
      <c r="Q24" s="231">
        <v>7.0560436888030986E-2</v>
      </c>
      <c r="R24" s="231">
        <v>7.0871825273857783E-2</v>
      </c>
      <c r="S24" s="231">
        <v>0</v>
      </c>
      <c r="T24" s="231">
        <v>7.2322973212309349E-2</v>
      </c>
      <c r="U24" s="231">
        <v>7.2669728851729565E-2</v>
      </c>
      <c r="V24" s="231">
        <v>7.231779650088814E-2</v>
      </c>
      <c r="W24" s="231">
        <v>6.6106995748521413E-2</v>
      </c>
      <c r="DA24" s="73" t="s">
        <v>1865</v>
      </c>
    </row>
    <row r="25" spans="1:105" ht="12" customHeight="1" x14ac:dyDescent="0.25">
      <c r="A25" s="64" t="s">
        <v>162</v>
      </c>
      <c r="B25" s="231">
        <v>147.88766928704339</v>
      </c>
      <c r="C25" s="231">
        <v>140.5140214790944</v>
      </c>
      <c r="D25" s="231">
        <v>133.4879453507873</v>
      </c>
      <c r="E25" s="231">
        <v>121.46497435528281</v>
      </c>
      <c r="F25" s="231">
        <v>138.7844172362918</v>
      </c>
      <c r="G25" s="231">
        <v>193.0896454784982</v>
      </c>
      <c r="H25" s="231">
        <v>168.7808707841707</v>
      </c>
      <c r="I25" s="231">
        <v>210.4826637056664</v>
      </c>
      <c r="J25" s="231">
        <v>189.90272975817749</v>
      </c>
      <c r="K25" s="231">
        <v>165.228705354596</v>
      </c>
      <c r="L25" s="231">
        <v>176.3174208898491</v>
      </c>
      <c r="M25" s="231">
        <v>161.23432761390799</v>
      </c>
      <c r="N25" s="231">
        <v>156.06739519084161</v>
      </c>
      <c r="O25" s="231">
        <v>159.8501539246345</v>
      </c>
      <c r="P25" s="231">
        <v>167.69189197169601</v>
      </c>
      <c r="Q25" s="231">
        <v>156.7379429246061</v>
      </c>
      <c r="R25" s="231">
        <v>149.3364741277658</v>
      </c>
      <c r="S25" s="231">
        <v>154.59365646623399</v>
      </c>
      <c r="T25" s="231">
        <v>141.8123567479704</v>
      </c>
      <c r="U25" s="231">
        <v>142.48934760353771</v>
      </c>
      <c r="V25" s="231">
        <v>141.68426264335889</v>
      </c>
      <c r="W25" s="231">
        <v>137.6343793509219</v>
      </c>
      <c r="DA25" s="73" t="s">
        <v>1866</v>
      </c>
    </row>
    <row r="26" spans="1:105" ht="12" customHeight="1" x14ac:dyDescent="0.25">
      <c r="A26" s="64" t="s">
        <v>36</v>
      </c>
      <c r="B26" s="231">
        <v>1.746611152642932</v>
      </c>
      <c r="C26" s="231">
        <v>1.4741333799951331</v>
      </c>
      <c r="D26" s="231">
        <v>1.396534546109329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38.20746610038919</v>
      </c>
      <c r="F27" s="231">
        <v>48.390295247017903</v>
      </c>
      <c r="G27" s="231">
        <v>57.237871087267017</v>
      </c>
      <c r="H27" s="231">
        <v>63.289699486997947</v>
      </c>
      <c r="I27" s="231">
        <v>65.929043793445757</v>
      </c>
      <c r="J27" s="231">
        <v>54.396037566928037</v>
      </c>
      <c r="K27" s="231">
        <v>68.065841928302717</v>
      </c>
      <c r="L27" s="231">
        <v>79.912719197659328</v>
      </c>
      <c r="M27" s="231">
        <v>64.605474648912079</v>
      </c>
      <c r="N27" s="231">
        <v>48.917628698839671</v>
      </c>
      <c r="O27" s="231">
        <v>55.156490990744118</v>
      </c>
      <c r="P27" s="231">
        <v>58.386874409100301</v>
      </c>
      <c r="Q27" s="231">
        <v>51.539087576368352</v>
      </c>
      <c r="R27" s="231">
        <v>49.402228549649827</v>
      </c>
      <c r="S27" s="231">
        <v>58.533705312704967</v>
      </c>
      <c r="T27" s="231">
        <v>59.992680721363307</v>
      </c>
      <c r="U27" s="231">
        <v>61.645314423731541</v>
      </c>
      <c r="V27" s="231">
        <v>63.287318440463459</v>
      </c>
      <c r="W27" s="231">
        <v>50.289639398321157</v>
      </c>
      <c r="DA27" s="73" t="s">
        <v>1868</v>
      </c>
    </row>
    <row r="28" spans="1:105" ht="12" customHeight="1" x14ac:dyDescent="0.25">
      <c r="A28" s="64" t="s">
        <v>79</v>
      </c>
      <c r="B28" s="231">
        <v>3.3711089672663248</v>
      </c>
      <c r="C28" s="231">
        <v>3.2463397757650569</v>
      </c>
      <c r="D28" s="231">
        <v>3.165090702876157</v>
      </c>
      <c r="E28" s="231">
        <v>15.972587763080851</v>
      </c>
      <c r="F28" s="231">
        <v>18.361413452798459</v>
      </c>
      <c r="G28" s="231">
        <v>24.243396895907519</v>
      </c>
      <c r="H28" s="231">
        <v>30.928786177399189</v>
      </c>
      <c r="I28" s="231">
        <v>33.512963179773017</v>
      </c>
      <c r="J28" s="231">
        <v>36.613968801469532</v>
      </c>
      <c r="K28" s="231">
        <v>30.759599551741761</v>
      </c>
      <c r="L28" s="231">
        <v>33.851611584175288</v>
      </c>
      <c r="M28" s="231">
        <v>50.952271292861617</v>
      </c>
      <c r="N28" s="231">
        <v>55.751530957721897</v>
      </c>
      <c r="O28" s="231">
        <v>61.687346056361427</v>
      </c>
      <c r="P28" s="231">
        <v>56.085646597423093</v>
      </c>
      <c r="Q28" s="231">
        <v>51.046045364604751</v>
      </c>
      <c r="R28" s="231">
        <v>46.51732608835637</v>
      </c>
      <c r="S28" s="231">
        <v>46.72967017964298</v>
      </c>
      <c r="T28" s="231">
        <v>50.895283792850897</v>
      </c>
      <c r="U28" s="231">
        <v>49.303374566345191</v>
      </c>
      <c r="V28" s="231">
        <v>42.686441095383969</v>
      </c>
      <c r="W28" s="231">
        <v>45.714352112598419</v>
      </c>
      <c r="DA28" s="73" t="s">
        <v>1869</v>
      </c>
    </row>
    <row r="29" spans="1:105" ht="12" customHeight="1" x14ac:dyDescent="0.25">
      <c r="A29" s="60" t="s">
        <v>1870</v>
      </c>
      <c r="B29" s="264">
        <v>175.6622674306887</v>
      </c>
      <c r="C29" s="264">
        <v>175.58620612875271</v>
      </c>
      <c r="D29" s="264">
        <v>172.8193257079412</v>
      </c>
      <c r="E29" s="264">
        <v>185.40516991016841</v>
      </c>
      <c r="F29" s="264">
        <v>205.1066394663726</v>
      </c>
      <c r="G29" s="264">
        <v>232.33505542566959</v>
      </c>
      <c r="H29" s="264">
        <v>212.29107323355399</v>
      </c>
      <c r="I29" s="264">
        <v>221.4278909963742</v>
      </c>
      <c r="J29" s="264">
        <v>202.59118579777771</v>
      </c>
      <c r="K29" s="264">
        <v>192.57960752916571</v>
      </c>
      <c r="L29" s="264">
        <v>186.25032041812099</v>
      </c>
      <c r="M29" s="264">
        <v>183.89099296354581</v>
      </c>
      <c r="N29" s="264">
        <v>184.531789217111</v>
      </c>
      <c r="O29" s="264">
        <v>171.17073665236379</v>
      </c>
      <c r="P29" s="264">
        <v>178.15461539305471</v>
      </c>
      <c r="Q29" s="264">
        <v>166.96823959232509</v>
      </c>
      <c r="R29" s="264">
        <v>161.15137108526159</v>
      </c>
      <c r="S29" s="264">
        <v>161.0546616708298</v>
      </c>
      <c r="T29" s="264">
        <v>160.73741685381361</v>
      </c>
      <c r="U29" s="264">
        <v>155.3956545037488</v>
      </c>
      <c r="V29" s="264">
        <v>153.763767642636</v>
      </c>
      <c r="W29" s="264">
        <v>150.02305412164651</v>
      </c>
      <c r="DA29" s="72" t="s">
        <v>1871</v>
      </c>
    </row>
    <row r="30" spans="1:105" ht="12" customHeight="1" x14ac:dyDescent="0.25">
      <c r="A30" s="132" t="s">
        <v>1872</v>
      </c>
      <c r="B30" s="318">
        <v>46.843271314850362</v>
      </c>
      <c r="C30" s="318">
        <v>46.822988301000741</v>
      </c>
      <c r="D30" s="318">
        <v>46.085153522117658</v>
      </c>
      <c r="E30" s="318">
        <v>49.441378642711598</v>
      </c>
      <c r="F30" s="318">
        <v>54.695103857699387</v>
      </c>
      <c r="G30" s="318">
        <v>61.956014780178577</v>
      </c>
      <c r="H30" s="318">
        <v>56.610952862281103</v>
      </c>
      <c r="I30" s="318">
        <v>59.047437599033131</v>
      </c>
      <c r="J30" s="318">
        <v>54.024316212740743</v>
      </c>
      <c r="K30" s="318">
        <v>51.354562007777552</v>
      </c>
      <c r="L30" s="318">
        <v>49.666752111498958</v>
      </c>
      <c r="M30" s="318">
        <v>49.037598123612241</v>
      </c>
      <c r="N30" s="318">
        <v>49.208477124562968</v>
      </c>
      <c r="O30" s="318">
        <v>45.645529773963709</v>
      </c>
      <c r="P30" s="318">
        <v>47.507897438147943</v>
      </c>
      <c r="Q30" s="318">
        <v>44.524863891286728</v>
      </c>
      <c r="R30" s="318">
        <v>42.973698956069782</v>
      </c>
      <c r="S30" s="318">
        <v>42.947909778887983</v>
      </c>
      <c r="T30" s="318">
        <v>42.863311161016988</v>
      </c>
      <c r="U30" s="318">
        <v>41.438841200999718</v>
      </c>
      <c r="V30" s="318">
        <v>41.003671371369613</v>
      </c>
      <c r="W30" s="318">
        <v>40.006147765772411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3672.6834992850549</v>
      </c>
      <c r="C32" s="225">
        <v>3699.6456541943548</v>
      </c>
      <c r="D32" s="225">
        <v>3612.9066068359748</v>
      </c>
      <c r="E32" s="225">
        <v>3853.858813194418</v>
      </c>
      <c r="F32" s="225">
        <v>4394.343943927619</v>
      </c>
      <c r="G32" s="225">
        <v>4903.637840357148</v>
      </c>
      <c r="H32" s="225">
        <v>4764.2693879674907</v>
      </c>
      <c r="I32" s="225">
        <v>5104.7637847446249</v>
      </c>
      <c r="J32" s="225">
        <v>4736.9740484417789</v>
      </c>
      <c r="K32" s="225">
        <v>4688.1391081878564</v>
      </c>
      <c r="L32" s="225">
        <v>5038.9937682659529</v>
      </c>
      <c r="M32" s="225">
        <v>4854.2085361920635</v>
      </c>
      <c r="N32" s="225">
        <v>4690.4184417535316</v>
      </c>
      <c r="O32" s="225">
        <v>4688.3131489301559</v>
      </c>
      <c r="P32" s="225">
        <v>4754.4269274416138</v>
      </c>
      <c r="Q32" s="225">
        <v>4672.0177464723383</v>
      </c>
      <c r="R32" s="225">
        <v>4533.8345749442296</v>
      </c>
      <c r="S32" s="225">
        <v>4659.8675433632807</v>
      </c>
      <c r="T32" s="225">
        <v>4509.2292144348849</v>
      </c>
      <c r="U32" s="225">
        <v>4413.2029146425466</v>
      </c>
      <c r="V32" s="225">
        <v>4312.9980206426699</v>
      </c>
      <c r="W32" s="225">
        <v>4498.4106369177007</v>
      </c>
      <c r="DA32" s="89" t="s">
        <v>1874</v>
      </c>
    </row>
    <row r="33" spans="1:105" ht="12" customHeight="1" x14ac:dyDescent="0.25">
      <c r="A33" s="55" t="s">
        <v>92</v>
      </c>
      <c r="B33" s="261">
        <v>19.384872016433171</v>
      </c>
      <c r="C33" s="261">
        <v>19.527181562656381</v>
      </c>
      <c r="D33" s="261">
        <v>19.06936227814754</v>
      </c>
      <c r="E33" s="261">
        <v>20.341137448332042</v>
      </c>
      <c r="F33" s="261">
        <v>23.193883972252461</v>
      </c>
      <c r="G33" s="261">
        <v>25.88199935245304</v>
      </c>
      <c r="H33" s="261">
        <v>25.146395641099652</v>
      </c>
      <c r="I33" s="261">
        <v>26.943566648380969</v>
      </c>
      <c r="J33" s="261">
        <v>25.00232750578245</v>
      </c>
      <c r="K33" s="261">
        <v>24.744570727411421</v>
      </c>
      <c r="L33" s="261">
        <v>26.596424469588769</v>
      </c>
      <c r="M33" s="261">
        <v>25.621105448775701</v>
      </c>
      <c r="N33" s="261">
        <v>24.756601328322809</v>
      </c>
      <c r="O33" s="261">
        <v>24.74548933570339</v>
      </c>
      <c r="P33" s="261">
        <v>25.094445932484749</v>
      </c>
      <c r="Q33" s="261">
        <v>24.659480211540501</v>
      </c>
      <c r="R33" s="261">
        <v>23.930132557320182</v>
      </c>
      <c r="S33" s="261">
        <v>24.595349955750891</v>
      </c>
      <c r="T33" s="261">
        <v>23.800262459751</v>
      </c>
      <c r="U33" s="261">
        <v>23.293423922738981</v>
      </c>
      <c r="V33" s="261">
        <v>22.764530255210961</v>
      </c>
      <c r="W33" s="261">
        <v>23.743160686453699</v>
      </c>
      <c r="DA33" s="67" t="s">
        <v>1875</v>
      </c>
    </row>
    <row r="34" spans="1:105" ht="12" customHeight="1" x14ac:dyDescent="0.25">
      <c r="A34" s="202" t="s">
        <v>93</v>
      </c>
      <c r="B34" s="226">
        <v>27.50859004715338</v>
      </c>
      <c r="C34" s="226">
        <v>27.7105379869454</v>
      </c>
      <c r="D34" s="226">
        <v>27.060858019878371</v>
      </c>
      <c r="E34" s="226">
        <v>28.865602552578739</v>
      </c>
      <c r="F34" s="226">
        <v>32.913864236661198</v>
      </c>
      <c r="G34" s="226">
        <v>36.72850195677092</v>
      </c>
      <c r="H34" s="226">
        <v>35.684625014192683</v>
      </c>
      <c r="I34" s="226">
        <v>38.234945720051428</v>
      </c>
      <c r="J34" s="226">
        <v>35.480181504328947</v>
      </c>
      <c r="K34" s="226">
        <v>35.114405266958236</v>
      </c>
      <c r="L34" s="226">
        <v>37.742324882711117</v>
      </c>
      <c r="M34" s="226">
        <v>36.358273902854592</v>
      </c>
      <c r="N34" s="226">
        <v>35.131477593678383</v>
      </c>
      <c r="O34" s="226">
        <v>35.115708841152397</v>
      </c>
      <c r="P34" s="226">
        <v>35.610904473961888</v>
      </c>
      <c r="Q34" s="226">
        <v>34.993655430900027</v>
      </c>
      <c r="R34" s="226">
        <v>33.958656303498429</v>
      </c>
      <c r="S34" s="226">
        <v>34.902649778933913</v>
      </c>
      <c r="T34" s="226">
        <v>33.774360876095777</v>
      </c>
      <c r="U34" s="226">
        <v>33.055118906226532</v>
      </c>
      <c r="V34" s="226">
        <v>32.304579048845483</v>
      </c>
      <c r="W34" s="226">
        <v>33.69332916893417</v>
      </c>
      <c r="DA34" s="174" t="s">
        <v>1876</v>
      </c>
    </row>
    <row r="35" spans="1:105" ht="12" customHeight="1" x14ac:dyDescent="0.25">
      <c r="A35" s="202" t="s">
        <v>94</v>
      </c>
      <c r="B35" s="226">
        <v>97.886493328836508</v>
      </c>
      <c r="C35" s="226">
        <v>98.605104338246321</v>
      </c>
      <c r="D35" s="226">
        <v>96.293284879190949</v>
      </c>
      <c r="E35" s="226">
        <v>102.71528300259931</v>
      </c>
      <c r="F35" s="226">
        <v>117.1206065634602</v>
      </c>
      <c r="G35" s="226">
        <v>130.69460323509591</v>
      </c>
      <c r="H35" s="226">
        <v>126.9800743115611</v>
      </c>
      <c r="I35" s="226">
        <v>136.05512869757351</v>
      </c>
      <c r="J35" s="226">
        <v>126.2525830722756</v>
      </c>
      <c r="K35" s="226">
        <v>124.95100588646341</v>
      </c>
      <c r="L35" s="226">
        <v>134.3021880261214</v>
      </c>
      <c r="M35" s="226">
        <v>129.37718471718171</v>
      </c>
      <c r="N35" s="226">
        <v>125.01175600825211</v>
      </c>
      <c r="O35" s="226">
        <v>124.9556445213931</v>
      </c>
      <c r="P35" s="226">
        <v>126.7177473381636</v>
      </c>
      <c r="Q35" s="226">
        <v>124.5213299924423</v>
      </c>
      <c r="R35" s="226">
        <v>120.83839186271319</v>
      </c>
      <c r="S35" s="226">
        <v>124.1974957236267</v>
      </c>
      <c r="T35" s="226">
        <v>120.1825955062274</v>
      </c>
      <c r="U35" s="226">
        <v>117.62324680225009</v>
      </c>
      <c r="V35" s="226">
        <v>114.9525277789697</v>
      </c>
      <c r="W35" s="226">
        <v>119.89425249595671</v>
      </c>
      <c r="DA35" s="174" t="s">
        <v>1877</v>
      </c>
    </row>
    <row r="36" spans="1:105" ht="12" customHeight="1" x14ac:dyDescent="0.25">
      <c r="A36" s="202" t="s">
        <v>95</v>
      </c>
      <c r="B36" s="226">
        <v>77.539488065732684</v>
      </c>
      <c r="C36" s="226">
        <v>78.108726250625537</v>
      </c>
      <c r="D36" s="226">
        <v>76.277449112590148</v>
      </c>
      <c r="E36" s="226">
        <v>81.364549793328152</v>
      </c>
      <c r="F36" s="226">
        <v>92.775535889009802</v>
      </c>
      <c r="G36" s="226">
        <v>103.5279974098122</v>
      </c>
      <c r="H36" s="226">
        <v>100.58558256439851</v>
      </c>
      <c r="I36" s="226">
        <v>107.77426659352381</v>
      </c>
      <c r="J36" s="226">
        <v>100.0093100231298</v>
      </c>
      <c r="K36" s="226">
        <v>98.978282909645671</v>
      </c>
      <c r="L36" s="226">
        <v>106.3856978783551</v>
      </c>
      <c r="M36" s="226">
        <v>102.4844217951028</v>
      </c>
      <c r="N36" s="226">
        <v>99.026405313291235</v>
      </c>
      <c r="O36" s="226">
        <v>98.981957342813558</v>
      </c>
      <c r="P36" s="226">
        <v>100.377783729939</v>
      </c>
      <c r="Q36" s="226">
        <v>98.63792084616199</v>
      </c>
      <c r="R36" s="226">
        <v>95.720530229280669</v>
      </c>
      <c r="S36" s="226">
        <v>98.381399823003534</v>
      </c>
      <c r="T36" s="226">
        <v>95.201049839003971</v>
      </c>
      <c r="U36" s="226">
        <v>93.173695690955896</v>
      </c>
      <c r="V36" s="226">
        <v>91.058121020843828</v>
      </c>
      <c r="W36" s="226">
        <v>94.972642745814767</v>
      </c>
      <c r="DA36" s="174" t="s">
        <v>1878</v>
      </c>
    </row>
    <row r="37" spans="1:105" ht="12" customHeight="1" x14ac:dyDescent="0.25">
      <c r="A37" s="56" t="s">
        <v>96</v>
      </c>
      <c r="B37" s="262">
        <v>62.79221712753337</v>
      </c>
      <c r="C37" s="262">
        <v>65.854021446667957</v>
      </c>
      <c r="D37" s="262">
        <v>65.541327880475563</v>
      </c>
      <c r="E37" s="262">
        <v>64.375790382440925</v>
      </c>
      <c r="F37" s="262">
        <v>73.951733764485908</v>
      </c>
      <c r="G37" s="262">
        <v>75.522905684816095</v>
      </c>
      <c r="H37" s="262">
        <v>72.345986575143684</v>
      </c>
      <c r="I37" s="262">
        <v>73.493366209940575</v>
      </c>
      <c r="J37" s="262">
        <v>67.781641170093593</v>
      </c>
      <c r="K37" s="262">
        <v>67.992697045250026</v>
      </c>
      <c r="L37" s="262">
        <v>69.27023215288844</v>
      </c>
      <c r="M37" s="262">
        <v>68.174262865856377</v>
      </c>
      <c r="N37" s="262">
        <v>67.90947056389561</v>
      </c>
      <c r="O37" s="262">
        <v>63.731872198441138</v>
      </c>
      <c r="P37" s="262">
        <v>65.151803699077874</v>
      </c>
      <c r="Q37" s="262">
        <v>64.340556759660288</v>
      </c>
      <c r="R37" s="262">
        <v>63.239129367522338</v>
      </c>
      <c r="S37" s="262">
        <v>63.687468241678431</v>
      </c>
      <c r="T37" s="262">
        <v>62.621595108277823</v>
      </c>
      <c r="U37" s="262">
        <v>60.608236654726802</v>
      </c>
      <c r="V37" s="262">
        <v>59.686175796582582</v>
      </c>
      <c r="W37" s="262">
        <v>63.178333373326858</v>
      </c>
      <c r="DA37" s="68" t="s">
        <v>1879</v>
      </c>
    </row>
    <row r="38" spans="1:105" ht="12" customHeight="1" x14ac:dyDescent="0.25">
      <c r="A38" s="37" t="s">
        <v>160</v>
      </c>
      <c r="B38" s="228">
        <v>0.62109612419734717</v>
      </c>
      <c r="C38" s="228">
        <v>0.58309652269726309</v>
      </c>
      <c r="D38" s="228">
        <v>0.51961897240009103</v>
      </c>
      <c r="E38" s="228">
        <v>1.199177254944584</v>
      </c>
      <c r="F38" s="228">
        <v>0.79882193684384983</v>
      </c>
      <c r="G38" s="228">
        <v>0.80432784173130423</v>
      </c>
      <c r="H38" s="228">
        <v>0.85850031963726825</v>
      </c>
      <c r="I38" s="228">
        <v>0.81014364690444174</v>
      </c>
      <c r="J38" s="228">
        <v>0.74799726797467192</v>
      </c>
      <c r="K38" s="228">
        <v>0.77326934396791491</v>
      </c>
      <c r="L38" s="228">
        <v>0.84434336570852608</v>
      </c>
      <c r="M38" s="228">
        <v>0.74115670525455146</v>
      </c>
      <c r="N38" s="228">
        <v>0.49916155861097877</v>
      </c>
      <c r="O38" s="228">
        <v>0.4990565599784178</v>
      </c>
      <c r="P38" s="228">
        <v>0.37988856878712979</v>
      </c>
      <c r="Q38" s="228">
        <v>0.35887256172734971</v>
      </c>
      <c r="R38" s="228">
        <v>0.34202434505040752</v>
      </c>
      <c r="S38" s="228">
        <v>0.40403408012960618</v>
      </c>
      <c r="T38" s="228">
        <v>0.48409694609435988</v>
      </c>
      <c r="U38" s="228">
        <v>0.38824594708684562</v>
      </c>
      <c r="V38" s="228">
        <v>0.39651574172579612</v>
      </c>
      <c r="W38" s="228">
        <v>0.37218496077215901</v>
      </c>
      <c r="DA38" s="69" t="s">
        <v>1880</v>
      </c>
    </row>
    <row r="39" spans="1:105" ht="12" customHeight="1" x14ac:dyDescent="0.25">
      <c r="A39" s="37" t="s">
        <v>162</v>
      </c>
      <c r="B39" s="228">
        <v>13.32592049174729</v>
      </c>
      <c r="C39" s="228">
        <v>12.260151716322479</v>
      </c>
      <c r="D39" s="228">
        <v>11.432016829331261</v>
      </c>
      <c r="E39" s="228">
        <v>12.73017543031915</v>
      </c>
      <c r="F39" s="228">
        <v>14.882801098623309</v>
      </c>
      <c r="G39" s="228">
        <v>21.11268950254458</v>
      </c>
      <c r="H39" s="228">
        <v>20.543835152676191</v>
      </c>
      <c r="I39" s="228">
        <v>26.046081295596849</v>
      </c>
      <c r="J39" s="228">
        <v>24.249504421051331</v>
      </c>
      <c r="K39" s="228">
        <v>22.582395488784019</v>
      </c>
      <c r="L39" s="228">
        <v>27.603185371705749</v>
      </c>
      <c r="M39" s="228">
        <v>24.861632647124129</v>
      </c>
      <c r="N39" s="228">
        <v>22.67510181323053</v>
      </c>
      <c r="O39" s="228">
        <v>26.06014670236479</v>
      </c>
      <c r="P39" s="228">
        <v>26.832880248298309</v>
      </c>
      <c r="Q39" s="228">
        <v>26.298243681587451</v>
      </c>
      <c r="R39" s="228">
        <v>24.632482442624369</v>
      </c>
      <c r="S39" s="228">
        <v>26.578041028700898</v>
      </c>
      <c r="T39" s="228">
        <v>24.175481083605771</v>
      </c>
      <c r="U39" s="228">
        <v>24.780267340077049</v>
      </c>
      <c r="V39" s="228">
        <v>24.121330481736141</v>
      </c>
      <c r="W39" s="228">
        <v>24.670866648075219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0.42991969031295701</v>
      </c>
      <c r="U41" s="228">
        <v>0.46167224624522751</v>
      </c>
      <c r="V41" s="228">
        <v>0.46111164239410662</v>
      </c>
      <c r="W41" s="228">
        <v>0.52769001719011221</v>
      </c>
      <c r="DA41" s="69" t="s">
        <v>1883</v>
      </c>
    </row>
    <row r="42" spans="1:105" ht="12" customHeight="1" x14ac:dyDescent="0.25">
      <c r="A42" s="37" t="s">
        <v>38</v>
      </c>
      <c r="B42" s="228">
        <v>48.845200511588743</v>
      </c>
      <c r="C42" s="228">
        <v>53.010773207648221</v>
      </c>
      <c r="D42" s="228">
        <v>53.589692078744207</v>
      </c>
      <c r="E42" s="228">
        <v>50.446437697177203</v>
      </c>
      <c r="F42" s="228">
        <v>58.270110729018747</v>
      </c>
      <c r="G42" s="228">
        <v>53.605888340540211</v>
      </c>
      <c r="H42" s="228">
        <v>50.943651102830231</v>
      </c>
      <c r="I42" s="228">
        <v>46.637141267439283</v>
      </c>
      <c r="J42" s="228">
        <v>42.784139481067577</v>
      </c>
      <c r="K42" s="228">
        <v>44.637032212498092</v>
      </c>
      <c r="L42" s="228">
        <v>40.822703415474173</v>
      </c>
      <c r="M42" s="228">
        <v>42.571473513477699</v>
      </c>
      <c r="N42" s="228">
        <v>44.735207192054112</v>
      </c>
      <c r="O42" s="228">
        <v>37.172668936097928</v>
      </c>
      <c r="P42" s="228">
        <v>37.939034881992427</v>
      </c>
      <c r="Q42" s="228">
        <v>37.683440516345492</v>
      </c>
      <c r="R42" s="228">
        <v>38.264622579847561</v>
      </c>
      <c r="S42" s="228">
        <v>36.705393132847931</v>
      </c>
      <c r="T42" s="228">
        <v>37.532097388264738</v>
      </c>
      <c r="U42" s="228">
        <v>34.978051121317677</v>
      </c>
      <c r="V42" s="228">
        <v>34.707217930726543</v>
      </c>
      <c r="W42" s="228">
        <v>37.607591747289369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353.98503571785363</v>
      </c>
      <c r="C43" s="263">
        <f t="shared" si="1"/>
        <v>369.76960133422563</v>
      </c>
      <c r="D43" s="263">
        <f t="shared" si="1"/>
        <v>366.08498889382668</v>
      </c>
      <c r="E43" s="263">
        <f t="shared" si="1"/>
        <v>350.34348669189922</v>
      </c>
      <c r="F43" s="263">
        <f t="shared" si="1"/>
        <v>402.5398108484959</v>
      </c>
      <c r="G43" s="263">
        <f t="shared" si="1"/>
        <v>417.43969492298902</v>
      </c>
      <c r="H43" s="263">
        <f t="shared" si="1"/>
        <v>397.25264807025241</v>
      </c>
      <c r="I43" s="263">
        <f t="shared" si="1"/>
        <v>406.4848223721965</v>
      </c>
      <c r="J43" s="263">
        <f t="shared" si="1"/>
        <v>373.7270497013526</v>
      </c>
      <c r="K43" s="263">
        <f t="shared" si="1"/>
        <v>373.16213847323206</v>
      </c>
      <c r="L43" s="263">
        <f t="shared" si="1"/>
        <v>377.99871561425459</v>
      </c>
      <c r="M43" s="263">
        <f t="shared" si="1"/>
        <v>372.09218798421972</v>
      </c>
      <c r="N43" s="263">
        <f t="shared" si="1"/>
        <v>371.76954889724107</v>
      </c>
      <c r="O43" s="263">
        <f t="shared" si="1"/>
        <v>345.93688864797446</v>
      </c>
      <c r="P43" s="263">
        <f t="shared" si="1"/>
        <v>355.6274309972963</v>
      </c>
      <c r="Q43" s="263">
        <f t="shared" si="1"/>
        <v>352.0484855048968</v>
      </c>
      <c r="R43" s="263">
        <f t="shared" si="1"/>
        <v>346.49942740923143</v>
      </c>
      <c r="S43" s="263">
        <f t="shared" si="1"/>
        <v>347.75754983741189</v>
      </c>
      <c r="T43" s="263">
        <f t="shared" si="1"/>
        <v>340.35730189286335</v>
      </c>
      <c r="U43" s="263">
        <f t="shared" si="1"/>
        <v>329.37240657209622</v>
      </c>
      <c r="V43" s="263">
        <f t="shared" si="1"/>
        <v>325.59764478718637</v>
      </c>
      <c r="W43" s="263">
        <f t="shared" si="1"/>
        <v>346.35039348960458</v>
      </c>
      <c r="DA43" s="70"/>
    </row>
    <row r="44" spans="1:105" ht="12" customHeight="1" x14ac:dyDescent="0.25">
      <c r="A44" s="60" t="s">
        <v>1886</v>
      </c>
      <c r="B44" s="264">
        <v>72.044899093109606</v>
      </c>
      <c r="C44" s="264">
        <v>71.256489728268434</v>
      </c>
      <c r="D44" s="264">
        <v>69.080011599038784</v>
      </c>
      <c r="E44" s="264">
        <v>77.623287462915954</v>
      </c>
      <c r="F44" s="264">
        <v>88.205432514850727</v>
      </c>
      <c r="G44" s="264">
        <v>101.6238538523131</v>
      </c>
      <c r="H44" s="264">
        <v>99.547658627935775</v>
      </c>
      <c r="I44" s="264">
        <v>108.5839288652315</v>
      </c>
      <c r="J44" s="264">
        <v>101.09892681458069</v>
      </c>
      <c r="K44" s="264">
        <v>99.719905542654374</v>
      </c>
      <c r="L44" s="264">
        <v>109.46606163667779</v>
      </c>
      <c r="M44" s="264">
        <v>104.66104453578809</v>
      </c>
      <c r="N44" s="264">
        <v>99.919482393462161</v>
      </c>
      <c r="O44" s="264">
        <v>102.40971333448169</v>
      </c>
      <c r="P44" s="264">
        <v>103.3866901084554</v>
      </c>
      <c r="Q44" s="264">
        <v>101.3424863860741</v>
      </c>
      <c r="R44" s="264">
        <v>97.864234123033938</v>
      </c>
      <c r="S44" s="264">
        <v>101.4104373614409</v>
      </c>
      <c r="T44" s="264">
        <v>97.740922481177506</v>
      </c>
      <c r="U44" s="264">
        <v>96.030985078157727</v>
      </c>
      <c r="V44" s="264">
        <v>93.489269200485666</v>
      </c>
      <c r="W44" s="264">
        <v>96.846280031211194</v>
      </c>
      <c r="DA44" s="72" t="s">
        <v>1887</v>
      </c>
    </row>
    <row r="45" spans="1:105" ht="12" customHeight="1" x14ac:dyDescent="0.25">
      <c r="A45" s="64" t="s">
        <v>30</v>
      </c>
      <c r="B45" s="231">
        <v>9.4053846936978864</v>
      </c>
      <c r="C45" s="231">
        <v>8.2552305844007847</v>
      </c>
      <c r="D45" s="231">
        <v>7.980691864107559</v>
      </c>
      <c r="E45" s="231">
        <v>11.02264235979152</v>
      </c>
      <c r="F45" s="231">
        <v>10.42530360255312</v>
      </c>
      <c r="G45" s="231">
        <v>11.037840442437171</v>
      </c>
      <c r="H45" s="231">
        <v>10.16669458061075</v>
      </c>
      <c r="I45" s="231">
        <v>8.3588702760406193</v>
      </c>
      <c r="J45" s="231">
        <v>9.9334985827612972</v>
      </c>
      <c r="K45" s="231">
        <v>9.9716153178930789</v>
      </c>
      <c r="L45" s="231">
        <v>10.147318201795359</v>
      </c>
      <c r="M45" s="231">
        <v>9.4599335261721791</v>
      </c>
      <c r="N45" s="231">
        <v>9.487903232259951</v>
      </c>
      <c r="O45" s="231">
        <v>9.8397489425449969</v>
      </c>
      <c r="P45" s="231">
        <v>9.9074079635054186</v>
      </c>
      <c r="Q45" s="231">
        <v>9.8351977977779352</v>
      </c>
      <c r="R45" s="231">
        <v>9.2805774149944096</v>
      </c>
      <c r="S45" s="231">
        <v>8.4014188092896784</v>
      </c>
      <c r="T45" s="231">
        <v>8.2336083462180412</v>
      </c>
      <c r="U45" s="231">
        <v>6.8862437234711216</v>
      </c>
      <c r="V45" s="231">
        <v>5.8882181067410029</v>
      </c>
      <c r="W45" s="231">
        <v>5.8242174854512392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1.457987762393685</v>
      </c>
      <c r="C47" s="231">
        <v>1.616407016435329</v>
      </c>
      <c r="D47" s="231">
        <v>1.4344778433436809</v>
      </c>
      <c r="E47" s="231">
        <v>1.651925113941658</v>
      </c>
      <c r="F47" s="231">
        <v>0.61845054563273794</v>
      </c>
      <c r="G47" s="231">
        <v>0.34991400775421311</v>
      </c>
      <c r="H47" s="231">
        <v>0.29214321400880522</v>
      </c>
      <c r="I47" s="231">
        <v>0.20013887517951551</v>
      </c>
      <c r="J47" s="231">
        <v>0.23324886109174969</v>
      </c>
      <c r="K47" s="231">
        <v>0.26355114555602888</v>
      </c>
      <c r="L47" s="231">
        <v>0.23455522002640919</v>
      </c>
      <c r="M47" s="231">
        <v>0.26405765502765111</v>
      </c>
      <c r="N47" s="231">
        <v>0.17621621233218421</v>
      </c>
      <c r="O47" s="231">
        <v>0.1171532027202092</v>
      </c>
      <c r="P47" s="231">
        <v>5.8487229985551781E-2</v>
      </c>
      <c r="Q47" s="231">
        <v>0.4348211500715522</v>
      </c>
      <c r="R47" s="231">
        <v>5.516092251235153E-2</v>
      </c>
      <c r="S47" s="231">
        <v>2.756248565382494E-2</v>
      </c>
      <c r="T47" s="231">
        <v>2.7534596412471132E-2</v>
      </c>
      <c r="U47" s="231">
        <v>5.504727377343363E-2</v>
      </c>
      <c r="V47" s="231">
        <v>2.753476002712188E-2</v>
      </c>
      <c r="W47" s="231">
        <v>5.5462116009808451E-2</v>
      </c>
      <c r="DA47" s="73" t="s">
        <v>1890</v>
      </c>
    </row>
    <row r="48" spans="1:105" ht="12" customHeight="1" x14ac:dyDescent="0.25">
      <c r="A48" s="64" t="s">
        <v>160</v>
      </c>
      <c r="B48" s="231">
        <v>2.5590806584146439</v>
      </c>
      <c r="C48" s="231">
        <v>2.6281447041568091</v>
      </c>
      <c r="D48" s="231">
        <v>2.4120571919063472</v>
      </c>
      <c r="E48" s="231">
        <v>3.8932071224122651</v>
      </c>
      <c r="F48" s="231">
        <v>2.6407674660996112</v>
      </c>
      <c r="G48" s="231">
        <v>2.31302156081051</v>
      </c>
      <c r="H48" s="231">
        <v>2.287960542712677</v>
      </c>
      <c r="I48" s="231">
        <v>2.037452249530205</v>
      </c>
      <c r="J48" s="231">
        <v>1.823435667169556</v>
      </c>
      <c r="K48" s="231">
        <v>1.858290323794666</v>
      </c>
      <c r="L48" s="231">
        <v>1.7987349795408989</v>
      </c>
      <c r="M48" s="231">
        <v>1.616967973312361</v>
      </c>
      <c r="N48" s="231">
        <v>1.1707773343847141</v>
      </c>
      <c r="O48" s="231">
        <v>1.007432297499864</v>
      </c>
      <c r="P48" s="231">
        <v>0.7775550385778609</v>
      </c>
      <c r="Q48" s="231">
        <v>0.74290023743558864</v>
      </c>
      <c r="R48" s="231">
        <v>0.74004020478977295</v>
      </c>
      <c r="S48" s="231">
        <v>0.83152031544319727</v>
      </c>
      <c r="T48" s="231">
        <v>0.99148560214991732</v>
      </c>
      <c r="U48" s="231">
        <v>0.77544017473367821</v>
      </c>
      <c r="V48" s="231">
        <v>0.81326030723783949</v>
      </c>
      <c r="W48" s="231">
        <v>0.79879076949526939</v>
      </c>
      <c r="DA48" s="73" t="s">
        <v>1891</v>
      </c>
    </row>
    <row r="49" spans="1:105" ht="12" customHeight="1" x14ac:dyDescent="0.25">
      <c r="A49" s="64" t="s">
        <v>70</v>
      </c>
      <c r="B49" s="231">
        <v>1.8160630486055771</v>
      </c>
      <c r="C49" s="231">
        <v>1.6411024750377701</v>
      </c>
      <c r="D49" s="231">
        <v>2.3722330519994572</v>
      </c>
      <c r="E49" s="231">
        <v>1.2910096787651619</v>
      </c>
      <c r="F49" s="231">
        <v>1.6570271335077531</v>
      </c>
      <c r="G49" s="231">
        <v>1.58831841855492</v>
      </c>
      <c r="H49" s="231">
        <v>1.4356661370005901</v>
      </c>
      <c r="I49" s="231">
        <v>1.536271404807769</v>
      </c>
      <c r="J49" s="231">
        <v>1.6386016352061841</v>
      </c>
      <c r="K49" s="231">
        <v>0.8727111500909176</v>
      </c>
      <c r="L49" s="231">
        <v>0.51399399654162903</v>
      </c>
      <c r="M49" s="231">
        <v>0.1800203276694011</v>
      </c>
      <c r="N49" s="231">
        <v>0.20594773104262759</v>
      </c>
      <c r="O49" s="231">
        <v>0.35941015691599121</v>
      </c>
      <c r="P49" s="231">
        <v>0.20526169380342779</v>
      </c>
      <c r="Q49" s="231">
        <v>0.23426169173911771</v>
      </c>
      <c r="R49" s="231">
        <v>0.23248726797955499</v>
      </c>
      <c r="S49" s="231">
        <v>0.20651938164237851</v>
      </c>
      <c r="T49" s="231">
        <v>0.23210065398821669</v>
      </c>
      <c r="U49" s="231">
        <v>0.25778594601529742</v>
      </c>
      <c r="V49" s="231">
        <v>0.25789012517169962</v>
      </c>
      <c r="W49" s="231">
        <v>0.25972864891446612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5.1047045946217937E-2</v>
      </c>
      <c r="I50" s="231">
        <v>0</v>
      </c>
      <c r="J50" s="231">
        <v>2.5435712833957881E-2</v>
      </c>
      <c r="K50" s="231">
        <v>2.5549423693695221E-2</v>
      </c>
      <c r="L50" s="231">
        <v>2.5580921436046389E-2</v>
      </c>
      <c r="M50" s="231">
        <v>2.5598526212555619E-2</v>
      </c>
      <c r="N50" s="231">
        <v>2.562460002578075E-2</v>
      </c>
      <c r="O50" s="231">
        <v>2.5553535555989781E-2</v>
      </c>
      <c r="P50" s="231">
        <v>2.5124505740348409E-2</v>
      </c>
      <c r="Q50" s="231">
        <v>2.450778750356998E-2</v>
      </c>
      <c r="R50" s="231">
        <v>2.5293807050899848E-2</v>
      </c>
      <c r="S50" s="231">
        <v>0</v>
      </c>
      <c r="T50" s="231">
        <v>2.525174479181326E-2</v>
      </c>
      <c r="U50" s="231">
        <v>2.524169390371446E-2</v>
      </c>
      <c r="V50" s="231">
        <v>2.5251894841421509E-2</v>
      </c>
      <c r="W50" s="231">
        <v>2.5431918051635111E-2</v>
      </c>
      <c r="DA50" s="73" t="s">
        <v>1893</v>
      </c>
    </row>
    <row r="51" spans="1:105" ht="12" customHeight="1" x14ac:dyDescent="0.25">
      <c r="A51" s="64" t="s">
        <v>162</v>
      </c>
      <c r="B51" s="231">
        <v>54.90632457266188</v>
      </c>
      <c r="C51" s="231">
        <v>55.25920932672225</v>
      </c>
      <c r="D51" s="231">
        <v>53.067112395486546</v>
      </c>
      <c r="E51" s="231">
        <v>41.329344307123648</v>
      </c>
      <c r="F51" s="231">
        <v>49.199972025002829</v>
      </c>
      <c r="G51" s="231">
        <v>60.714180825779472</v>
      </c>
      <c r="H51" s="231">
        <v>54.750689254462451</v>
      </c>
      <c r="I51" s="231">
        <v>65.503996889850157</v>
      </c>
      <c r="J51" s="231">
        <v>59.11440210504626</v>
      </c>
      <c r="K51" s="231">
        <v>54.269120264843828</v>
      </c>
      <c r="L51" s="231">
        <v>58.804056609332847</v>
      </c>
      <c r="M51" s="231">
        <v>54.240167389229534</v>
      </c>
      <c r="N51" s="231">
        <v>53.184174141273992</v>
      </c>
      <c r="O51" s="231">
        <v>52.606929897249003</v>
      </c>
      <c r="P51" s="231">
        <v>54.921476851049597</v>
      </c>
      <c r="Q51" s="231">
        <v>54.439858486682901</v>
      </c>
      <c r="R51" s="231">
        <v>53.297455620106902</v>
      </c>
      <c r="S51" s="231">
        <v>54.698804251755959</v>
      </c>
      <c r="T51" s="231">
        <v>49.514134746825377</v>
      </c>
      <c r="U51" s="231">
        <v>49.493407414342769</v>
      </c>
      <c r="V51" s="231">
        <v>49.473245508946128</v>
      </c>
      <c r="W51" s="231">
        <v>52.949104963956763</v>
      </c>
      <c r="DA51" s="73" t="s">
        <v>1894</v>
      </c>
    </row>
    <row r="52" spans="1:105" ht="12" customHeight="1" x14ac:dyDescent="0.25">
      <c r="A52" s="64" t="s">
        <v>36</v>
      </c>
      <c r="B52" s="231">
        <v>0.64846514460313986</v>
      </c>
      <c r="C52" s="231">
        <v>0.57972467205188616</v>
      </c>
      <c r="D52" s="231">
        <v>0.55518163477468208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13.0003692829748</v>
      </c>
      <c r="F53" s="231">
        <v>17.154672115540169</v>
      </c>
      <c r="G53" s="231">
        <v>17.997601304115321</v>
      </c>
      <c r="H53" s="231">
        <v>20.530494086927771</v>
      </c>
      <c r="I53" s="231">
        <v>20.517679715587921</v>
      </c>
      <c r="J53" s="231">
        <v>16.932822617912471</v>
      </c>
      <c r="K53" s="231">
        <v>22.356123614280691</v>
      </c>
      <c r="L53" s="231">
        <v>26.651887486719801</v>
      </c>
      <c r="M53" s="231">
        <v>21.733658155035119</v>
      </c>
      <c r="N53" s="231">
        <v>16.670001316520601</v>
      </c>
      <c r="O53" s="231">
        <v>18.152085460589319</v>
      </c>
      <c r="P53" s="231">
        <v>19.122530812675109</v>
      </c>
      <c r="Q53" s="231">
        <v>17.90109390130176</v>
      </c>
      <c r="R53" s="231">
        <v>17.63141321661745</v>
      </c>
      <c r="S53" s="231">
        <v>20.710576114285331</v>
      </c>
      <c r="T53" s="231">
        <v>20.946592703060539</v>
      </c>
      <c r="U53" s="231">
        <v>21.412384246773371</v>
      </c>
      <c r="V53" s="231">
        <v>22.098636675614319</v>
      </c>
      <c r="W53" s="231">
        <v>19.346847841788211</v>
      </c>
      <c r="DA53" s="73" t="s">
        <v>1896</v>
      </c>
    </row>
    <row r="54" spans="1:105" ht="12" customHeight="1" x14ac:dyDescent="0.25">
      <c r="A54" s="64" t="s">
        <v>79</v>
      </c>
      <c r="B54" s="231">
        <v>1.251593212732796</v>
      </c>
      <c r="C54" s="231">
        <v>1.276670949463613</v>
      </c>
      <c r="D54" s="231">
        <v>1.258257617420492</v>
      </c>
      <c r="E54" s="231">
        <v>5.4347895979068968</v>
      </c>
      <c r="F54" s="231">
        <v>6.509239626514514</v>
      </c>
      <c r="G54" s="231">
        <v>7.6229772928615036</v>
      </c>
      <c r="H54" s="231">
        <v>10.032963766266519</v>
      </c>
      <c r="I54" s="231">
        <v>10.429519454235299</v>
      </c>
      <c r="J54" s="231">
        <v>11.39748163255924</v>
      </c>
      <c r="K54" s="231">
        <v>10.10294430250147</v>
      </c>
      <c r="L54" s="231">
        <v>11.289934221284851</v>
      </c>
      <c r="M54" s="231">
        <v>17.140640983129298</v>
      </c>
      <c r="N54" s="231">
        <v>18.99883782562231</v>
      </c>
      <c r="O54" s="231">
        <v>20.30139984140628</v>
      </c>
      <c r="P54" s="231">
        <v>18.368846013118119</v>
      </c>
      <c r="Q54" s="231">
        <v>17.729845333561631</v>
      </c>
      <c r="R54" s="231">
        <v>16.601805668982589</v>
      </c>
      <c r="S54" s="231">
        <v>16.534036003370531</v>
      </c>
      <c r="T54" s="231">
        <v>17.77021408773113</v>
      </c>
      <c r="U54" s="231">
        <v>17.125434605144349</v>
      </c>
      <c r="V54" s="231">
        <v>14.905231821906129</v>
      </c>
      <c r="W54" s="231">
        <v>17.586696287543798</v>
      </c>
      <c r="DA54" s="73" t="s">
        <v>1897</v>
      </c>
    </row>
    <row r="55" spans="1:105" ht="12" customHeight="1" x14ac:dyDescent="0.25">
      <c r="A55" s="60" t="s">
        <v>1898</v>
      </c>
      <c r="B55" s="264">
        <v>281.94013662474401</v>
      </c>
      <c r="C55" s="264">
        <v>298.51311160595719</v>
      </c>
      <c r="D55" s="264">
        <v>297.00497729478792</v>
      </c>
      <c r="E55" s="264">
        <v>272.72019922898329</v>
      </c>
      <c r="F55" s="264">
        <v>314.33437833364519</v>
      </c>
      <c r="G55" s="264">
        <v>315.8158410706759</v>
      </c>
      <c r="H55" s="264">
        <v>297.70498944231662</v>
      </c>
      <c r="I55" s="264">
        <v>297.90089350696502</v>
      </c>
      <c r="J55" s="264">
        <v>272.62812288677191</v>
      </c>
      <c r="K55" s="264">
        <v>273.44223293057769</v>
      </c>
      <c r="L55" s="264">
        <v>268.53265397757679</v>
      </c>
      <c r="M55" s="264">
        <v>267.43114344843161</v>
      </c>
      <c r="N55" s="264">
        <v>271.85006650377892</v>
      </c>
      <c r="O55" s="264">
        <v>243.52717531349279</v>
      </c>
      <c r="P55" s="264">
        <v>252.24074088884089</v>
      </c>
      <c r="Q55" s="264">
        <v>250.70599911882269</v>
      </c>
      <c r="R55" s="264">
        <v>248.63519328619751</v>
      </c>
      <c r="S55" s="264">
        <v>246.34711247597099</v>
      </c>
      <c r="T55" s="264">
        <v>242.61637941168581</v>
      </c>
      <c r="U55" s="264">
        <v>233.3414214939385</v>
      </c>
      <c r="V55" s="264">
        <v>232.1083755867007</v>
      </c>
      <c r="W55" s="264">
        <v>249.50411345839339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2712.3355885268134</v>
      </c>
      <c r="C56" s="263">
        <f t="shared" si="2"/>
        <v>2721.0714615095835</v>
      </c>
      <c r="D56" s="263">
        <f t="shared" si="2"/>
        <v>2652.8298081562943</v>
      </c>
      <c r="E56" s="263">
        <f t="shared" si="2"/>
        <v>2861.668944660747</v>
      </c>
      <c r="F56" s="263">
        <f t="shared" si="2"/>
        <v>3260.4588542406427</v>
      </c>
      <c r="G56" s="263">
        <f t="shared" si="2"/>
        <v>3665.906680245138</v>
      </c>
      <c r="H56" s="263">
        <f t="shared" si="2"/>
        <v>3568.2272353999474</v>
      </c>
      <c r="I56" s="263">
        <f t="shared" si="2"/>
        <v>3839.6981929731364</v>
      </c>
      <c r="J56" s="263">
        <f t="shared" si="2"/>
        <v>3565.7581826989772</v>
      </c>
      <c r="K56" s="263">
        <f t="shared" si="2"/>
        <v>3525.9785396065276</v>
      </c>
      <c r="L56" s="263">
        <f t="shared" si="2"/>
        <v>3808.7685540570842</v>
      </c>
      <c r="M56" s="263">
        <f t="shared" si="2"/>
        <v>3662.4653863252643</v>
      </c>
      <c r="N56" s="263">
        <f t="shared" si="2"/>
        <v>3528.854313775128</v>
      </c>
      <c r="O56" s="263">
        <f t="shared" si="2"/>
        <v>3548.2105182764481</v>
      </c>
      <c r="P56" s="263">
        <f t="shared" si="2"/>
        <v>3594.5485265673865</v>
      </c>
      <c r="Q56" s="263">
        <f t="shared" si="2"/>
        <v>3530.223107122692</v>
      </c>
      <c r="R56" s="263">
        <f t="shared" si="2"/>
        <v>3421.8286147572685</v>
      </c>
      <c r="S56" s="263">
        <f t="shared" si="2"/>
        <v>3523.7431723358463</v>
      </c>
      <c r="T56" s="263">
        <f t="shared" si="2"/>
        <v>3406.3668468378996</v>
      </c>
      <c r="U56" s="263">
        <f t="shared" si="2"/>
        <v>3336.9429045456641</v>
      </c>
      <c r="V56" s="263">
        <f t="shared" si="2"/>
        <v>3258.2817171835864</v>
      </c>
      <c r="W56" s="263">
        <f t="shared" si="2"/>
        <v>3392.9881011423249</v>
      </c>
      <c r="DA56" s="70"/>
    </row>
    <row r="57" spans="1:105" ht="12" customHeight="1" x14ac:dyDescent="0.25">
      <c r="A57" s="60" t="s">
        <v>1901</v>
      </c>
      <c r="B57" s="264">
        <v>2161.3469727932879</v>
      </c>
      <c r="C57" s="264">
        <v>2137.694691848053</v>
      </c>
      <c r="D57" s="264">
        <v>2072.4003479711628</v>
      </c>
      <c r="E57" s="264">
        <v>2328.6986238874788</v>
      </c>
      <c r="F57" s="264">
        <v>2646.1629754455221</v>
      </c>
      <c r="G57" s="264">
        <v>3048.7156155693929</v>
      </c>
      <c r="H57" s="264">
        <v>2986.4297588380741</v>
      </c>
      <c r="I57" s="264">
        <v>3257.5178659569451</v>
      </c>
      <c r="J57" s="264">
        <v>3032.9678044374218</v>
      </c>
      <c r="K57" s="264">
        <v>2991.5971662796319</v>
      </c>
      <c r="L57" s="264">
        <v>3283.9818491003361</v>
      </c>
      <c r="M57" s="264">
        <v>3139.8313360736438</v>
      </c>
      <c r="N57" s="264">
        <v>2997.5844718038652</v>
      </c>
      <c r="O57" s="264">
        <v>3072.291400034449</v>
      </c>
      <c r="P57" s="264">
        <v>3101.6007032536631</v>
      </c>
      <c r="Q57" s="264">
        <v>3040.274591582222</v>
      </c>
      <c r="R57" s="264">
        <v>2935.927023691017</v>
      </c>
      <c r="S57" s="264">
        <v>3042.3131208432278</v>
      </c>
      <c r="T57" s="264">
        <v>2932.2276744353262</v>
      </c>
      <c r="U57" s="264">
        <v>2880.9295523447322</v>
      </c>
      <c r="V57" s="264">
        <v>2804.6780760145712</v>
      </c>
      <c r="W57" s="264">
        <v>2905.388400936336</v>
      </c>
      <c r="DA57" s="72" t="s">
        <v>1902</v>
      </c>
    </row>
    <row r="58" spans="1:105" ht="12" customHeight="1" x14ac:dyDescent="0.25">
      <c r="A58" s="64" t="s">
        <v>30</v>
      </c>
      <c r="B58" s="231">
        <v>282.16154081093657</v>
      </c>
      <c r="C58" s="231">
        <v>247.6569175320235</v>
      </c>
      <c r="D58" s="231">
        <v>239.42075592322681</v>
      </c>
      <c r="E58" s="231">
        <v>330.67927079374567</v>
      </c>
      <c r="F58" s="231">
        <v>312.75910807659369</v>
      </c>
      <c r="G58" s="231">
        <v>331.13521327311503</v>
      </c>
      <c r="H58" s="231">
        <v>305.00083741832242</v>
      </c>
      <c r="I58" s="231">
        <v>250.76610828121861</v>
      </c>
      <c r="J58" s="231">
        <v>298.0049574828389</v>
      </c>
      <c r="K58" s="231">
        <v>299.14845953679247</v>
      </c>
      <c r="L58" s="231">
        <v>304.41954605386081</v>
      </c>
      <c r="M58" s="231">
        <v>283.79800578516551</v>
      </c>
      <c r="N58" s="231">
        <v>284.63709696779853</v>
      </c>
      <c r="O58" s="231">
        <v>295.19246827634993</v>
      </c>
      <c r="P58" s="231">
        <v>297.22223890516261</v>
      </c>
      <c r="Q58" s="231">
        <v>295.05593393333811</v>
      </c>
      <c r="R58" s="231">
        <v>278.41732244983223</v>
      </c>
      <c r="S58" s="231">
        <v>252.04256427869029</v>
      </c>
      <c r="T58" s="231">
        <v>247.00825038654119</v>
      </c>
      <c r="U58" s="231">
        <v>206.58731170413361</v>
      </c>
      <c r="V58" s="231">
        <v>176.64654320223011</v>
      </c>
      <c r="W58" s="231">
        <v>174.7265245635372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43.739632871810528</v>
      </c>
      <c r="C60" s="231">
        <v>48.492210493059858</v>
      </c>
      <c r="D60" s="231">
        <v>43.034335300310431</v>
      </c>
      <c r="E60" s="231">
        <v>49.557753418249739</v>
      </c>
      <c r="F60" s="231">
        <v>18.553516368982141</v>
      </c>
      <c r="G60" s="231">
        <v>10.497420232626389</v>
      </c>
      <c r="H60" s="231">
        <v>8.7642964202641576</v>
      </c>
      <c r="I60" s="231">
        <v>6.0041662553854653</v>
      </c>
      <c r="J60" s="231">
        <v>6.9974658327524919</v>
      </c>
      <c r="K60" s="231">
        <v>7.9065343666808694</v>
      </c>
      <c r="L60" s="231">
        <v>7.0366566007922779</v>
      </c>
      <c r="M60" s="231">
        <v>7.9217296508295361</v>
      </c>
      <c r="N60" s="231">
        <v>5.2864863699655267</v>
      </c>
      <c r="O60" s="231">
        <v>3.5145960816062738</v>
      </c>
      <c r="P60" s="231">
        <v>1.754616899566553</v>
      </c>
      <c r="Q60" s="231">
        <v>13.044634502146559</v>
      </c>
      <c r="R60" s="231">
        <v>1.654827675370546</v>
      </c>
      <c r="S60" s="231">
        <v>0.82687456961474826</v>
      </c>
      <c r="T60" s="231">
        <v>0.82603789237413405</v>
      </c>
      <c r="U60" s="231">
        <v>1.6514182132030091</v>
      </c>
      <c r="V60" s="231">
        <v>0.82604280081365677</v>
      </c>
      <c r="W60" s="231">
        <v>1.6638634802942529</v>
      </c>
      <c r="DA60" s="73" t="s">
        <v>1905</v>
      </c>
    </row>
    <row r="61" spans="1:105" ht="12" customHeight="1" x14ac:dyDescent="0.25">
      <c r="A61" s="64" t="s">
        <v>160</v>
      </c>
      <c r="B61" s="231">
        <v>76.772419752439305</v>
      </c>
      <c r="C61" s="231">
        <v>78.844341124704272</v>
      </c>
      <c r="D61" s="231">
        <v>72.36171575719041</v>
      </c>
      <c r="E61" s="231">
        <v>116.796213672368</v>
      </c>
      <c r="F61" s="231">
        <v>79.223023982988352</v>
      </c>
      <c r="G61" s="231">
        <v>69.390646824315283</v>
      </c>
      <c r="H61" s="231">
        <v>68.638816281380286</v>
      </c>
      <c r="I61" s="231">
        <v>61.123567485906158</v>
      </c>
      <c r="J61" s="231">
        <v>54.703070015086681</v>
      </c>
      <c r="K61" s="231">
        <v>55.74870971384</v>
      </c>
      <c r="L61" s="231">
        <v>53.962049386226973</v>
      </c>
      <c r="M61" s="231">
        <v>48.509039199370847</v>
      </c>
      <c r="N61" s="231">
        <v>35.123320031541418</v>
      </c>
      <c r="O61" s="231">
        <v>30.222968924995911</v>
      </c>
      <c r="P61" s="231">
        <v>23.326651157335821</v>
      </c>
      <c r="Q61" s="231">
        <v>22.28700712306766</v>
      </c>
      <c r="R61" s="231">
        <v>22.201206143693192</v>
      </c>
      <c r="S61" s="231">
        <v>24.94560946329592</v>
      </c>
      <c r="T61" s="231">
        <v>29.744568064497528</v>
      </c>
      <c r="U61" s="231">
        <v>23.263205242010351</v>
      </c>
      <c r="V61" s="231">
        <v>24.39780921713519</v>
      </c>
      <c r="W61" s="231">
        <v>23.963723084858081</v>
      </c>
      <c r="DA61" s="73" t="s">
        <v>1906</v>
      </c>
    </row>
    <row r="62" spans="1:105" ht="12" customHeight="1" x14ac:dyDescent="0.25">
      <c r="A62" s="64" t="s">
        <v>70</v>
      </c>
      <c r="B62" s="231">
        <v>54.481891458167297</v>
      </c>
      <c r="C62" s="231">
        <v>49.233074251133111</v>
      </c>
      <c r="D62" s="231">
        <v>71.166991559983714</v>
      </c>
      <c r="E62" s="231">
        <v>38.730290362954882</v>
      </c>
      <c r="F62" s="231">
        <v>49.710814005232592</v>
      </c>
      <c r="G62" s="231">
        <v>47.649552556647578</v>
      </c>
      <c r="H62" s="231">
        <v>43.069984110017693</v>
      </c>
      <c r="I62" s="231">
        <v>46.088142144233068</v>
      </c>
      <c r="J62" s="231">
        <v>49.158049056185497</v>
      </c>
      <c r="K62" s="231">
        <v>26.18133450272753</v>
      </c>
      <c r="L62" s="231">
        <v>15.419819896248869</v>
      </c>
      <c r="M62" s="231">
        <v>5.4006098300820344</v>
      </c>
      <c r="N62" s="231">
        <v>6.1784319312788289</v>
      </c>
      <c r="O62" s="231">
        <v>10.78230470747974</v>
      </c>
      <c r="P62" s="231">
        <v>6.1578508141028339</v>
      </c>
      <c r="Q62" s="231">
        <v>7.0278507521735314</v>
      </c>
      <c r="R62" s="231">
        <v>6.974618039386649</v>
      </c>
      <c r="S62" s="231">
        <v>6.1955814492713568</v>
      </c>
      <c r="T62" s="231">
        <v>6.963019619646504</v>
      </c>
      <c r="U62" s="231">
        <v>7.7335783804589209</v>
      </c>
      <c r="V62" s="231">
        <v>7.7367037551509918</v>
      </c>
      <c r="W62" s="231">
        <v>7.7918594674339827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1.531411378386538</v>
      </c>
      <c r="I63" s="231">
        <v>0</v>
      </c>
      <c r="J63" s="231">
        <v>0.76307138501873673</v>
      </c>
      <c r="K63" s="231">
        <v>0.76648271081085695</v>
      </c>
      <c r="L63" s="231">
        <v>0.76742764308139177</v>
      </c>
      <c r="M63" s="231">
        <v>0.76795578637666895</v>
      </c>
      <c r="N63" s="231">
        <v>0.76873800077342236</v>
      </c>
      <c r="O63" s="231">
        <v>0.76660606667969333</v>
      </c>
      <c r="P63" s="231">
        <v>0.75373517221045216</v>
      </c>
      <c r="Q63" s="231">
        <v>0.73523362510709933</v>
      </c>
      <c r="R63" s="231">
        <v>0.75881421152699546</v>
      </c>
      <c r="S63" s="231">
        <v>0</v>
      </c>
      <c r="T63" s="231">
        <v>0.75755234375439806</v>
      </c>
      <c r="U63" s="231">
        <v>0.75725081711143405</v>
      </c>
      <c r="V63" s="231">
        <v>0.75755684524264577</v>
      </c>
      <c r="W63" s="231">
        <v>0.76295754154905315</v>
      </c>
      <c r="DA63" s="73" t="s">
        <v>1908</v>
      </c>
    </row>
    <row r="64" spans="1:105" ht="12" customHeight="1" x14ac:dyDescent="0.25">
      <c r="A64" s="64" t="s">
        <v>162</v>
      </c>
      <c r="B64" s="231">
        <v>1647.1897371798559</v>
      </c>
      <c r="C64" s="231">
        <v>1657.7762798016679</v>
      </c>
      <c r="D64" s="231">
        <v>1592.013371864597</v>
      </c>
      <c r="E64" s="231">
        <v>1239.88032921371</v>
      </c>
      <c r="F64" s="231">
        <v>1475.9991607500849</v>
      </c>
      <c r="G64" s="231">
        <v>1821.4254247733841</v>
      </c>
      <c r="H64" s="231">
        <v>1642.5206776338739</v>
      </c>
      <c r="I64" s="231">
        <v>1965.1199066955051</v>
      </c>
      <c r="J64" s="231">
        <v>1773.4320631513881</v>
      </c>
      <c r="K64" s="231">
        <v>1628.073607945315</v>
      </c>
      <c r="L64" s="231">
        <v>1764.121698279986</v>
      </c>
      <c r="M64" s="231">
        <v>1627.205021676886</v>
      </c>
      <c r="N64" s="231">
        <v>1595.5252242382201</v>
      </c>
      <c r="O64" s="231">
        <v>1578.20789691747</v>
      </c>
      <c r="P64" s="231">
        <v>1647.644305531488</v>
      </c>
      <c r="Q64" s="231">
        <v>1633.1957546004869</v>
      </c>
      <c r="R64" s="231">
        <v>1598.923668603207</v>
      </c>
      <c r="S64" s="231">
        <v>1640.964127552679</v>
      </c>
      <c r="T64" s="231">
        <v>1485.4240424047609</v>
      </c>
      <c r="U64" s="231">
        <v>1484.8022224302831</v>
      </c>
      <c r="V64" s="231">
        <v>1484.1973652683851</v>
      </c>
      <c r="W64" s="231">
        <v>1588.4731489187029</v>
      </c>
      <c r="DA64" s="73" t="s">
        <v>1909</v>
      </c>
    </row>
    <row r="65" spans="1:105" ht="12" customHeight="1" x14ac:dyDescent="0.25">
      <c r="A65" s="64" t="s">
        <v>36</v>
      </c>
      <c r="B65" s="231">
        <v>19.453954338094189</v>
      </c>
      <c r="C65" s="231">
        <v>17.39174016155658</v>
      </c>
      <c r="D65" s="231">
        <v>16.655449043240459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390.01107848924408</v>
      </c>
      <c r="F66" s="231">
        <v>514.64016346620497</v>
      </c>
      <c r="G66" s="231">
        <v>539.92803912345983</v>
      </c>
      <c r="H66" s="231">
        <v>615.91482260783323</v>
      </c>
      <c r="I66" s="231">
        <v>615.53039146763786</v>
      </c>
      <c r="J66" s="231">
        <v>507.98467853737412</v>
      </c>
      <c r="K66" s="231">
        <v>670.68370842842069</v>
      </c>
      <c r="L66" s="231">
        <v>799.55662460159419</v>
      </c>
      <c r="M66" s="231">
        <v>652.00974465105378</v>
      </c>
      <c r="N66" s="231">
        <v>500.10003949561798</v>
      </c>
      <c r="O66" s="231">
        <v>544.56256381767946</v>
      </c>
      <c r="P66" s="231">
        <v>573.67592438025338</v>
      </c>
      <c r="Q66" s="231">
        <v>537.03281703905259</v>
      </c>
      <c r="R66" s="231">
        <v>528.94239649852352</v>
      </c>
      <c r="S66" s="231">
        <v>621.3172834285599</v>
      </c>
      <c r="T66" s="231">
        <v>628.39778109181634</v>
      </c>
      <c r="U66" s="231">
        <v>642.37152740320118</v>
      </c>
      <c r="V66" s="231">
        <v>662.95910026842989</v>
      </c>
      <c r="W66" s="231">
        <v>580.40543525364626</v>
      </c>
      <c r="DA66" s="73" t="s">
        <v>1911</v>
      </c>
    </row>
    <row r="67" spans="1:105" ht="12" customHeight="1" x14ac:dyDescent="0.25">
      <c r="A67" s="64" t="s">
        <v>79</v>
      </c>
      <c r="B67" s="231">
        <v>37.547796381983872</v>
      </c>
      <c r="C67" s="231">
        <v>38.300128483908381</v>
      </c>
      <c r="D67" s="231">
        <v>37.747728522614771</v>
      </c>
      <c r="E67" s="231">
        <v>163.0436879372069</v>
      </c>
      <c r="F67" s="231">
        <v>195.27718879543539</v>
      </c>
      <c r="G67" s="231">
        <v>228.68931878584519</v>
      </c>
      <c r="H67" s="231">
        <v>300.98891298799572</v>
      </c>
      <c r="I67" s="231">
        <v>312.88558362705908</v>
      </c>
      <c r="J67" s="231">
        <v>341.92444897677711</v>
      </c>
      <c r="K67" s="231">
        <v>303.08832907504433</v>
      </c>
      <c r="L67" s="231">
        <v>338.69802663854551</v>
      </c>
      <c r="M67" s="231">
        <v>514.21922949387931</v>
      </c>
      <c r="N67" s="231">
        <v>569.96513476866949</v>
      </c>
      <c r="O67" s="231">
        <v>609.04199524218848</v>
      </c>
      <c r="P67" s="231">
        <v>551.06538039354336</v>
      </c>
      <c r="Q67" s="231">
        <v>531.89536000684916</v>
      </c>
      <c r="R67" s="231">
        <v>498.05417006947772</v>
      </c>
      <c r="S67" s="231">
        <v>496.02108010111613</v>
      </c>
      <c r="T67" s="231">
        <v>533.10642263193392</v>
      </c>
      <c r="U67" s="231">
        <v>513.76303815433062</v>
      </c>
      <c r="V67" s="231">
        <v>447.15695465718409</v>
      </c>
      <c r="W67" s="231">
        <v>527.6008886263138</v>
      </c>
      <c r="DA67" s="73" t="s">
        <v>1912</v>
      </c>
    </row>
    <row r="68" spans="1:105" ht="12" customHeight="1" x14ac:dyDescent="0.25">
      <c r="A68" s="60" t="s">
        <v>1913</v>
      </c>
      <c r="B68" s="264">
        <v>550.98861573352553</v>
      </c>
      <c r="C68" s="264">
        <v>583.3767696615306</v>
      </c>
      <c r="D68" s="264">
        <v>580.42946018513146</v>
      </c>
      <c r="E68" s="264">
        <v>532.9703207732681</v>
      </c>
      <c r="F68" s="264">
        <v>614.29587879512042</v>
      </c>
      <c r="G68" s="264">
        <v>617.19106467574522</v>
      </c>
      <c r="H68" s="264">
        <v>581.79747656187328</v>
      </c>
      <c r="I68" s="264">
        <v>582.1803270161912</v>
      </c>
      <c r="J68" s="264">
        <v>532.79037826155513</v>
      </c>
      <c r="K68" s="264">
        <v>534.38137332689575</v>
      </c>
      <c r="L68" s="264">
        <v>524.78670495674817</v>
      </c>
      <c r="M68" s="264">
        <v>522.63405025162047</v>
      </c>
      <c r="N68" s="264">
        <v>531.26984197126296</v>
      </c>
      <c r="O68" s="264">
        <v>475.91911824199929</v>
      </c>
      <c r="P68" s="264">
        <v>492.94782331372329</v>
      </c>
      <c r="Q68" s="264">
        <v>489.94851554046983</v>
      </c>
      <c r="R68" s="264">
        <v>485.90159106625168</v>
      </c>
      <c r="S68" s="264">
        <v>481.43005149261847</v>
      </c>
      <c r="T68" s="264">
        <v>474.13917240257331</v>
      </c>
      <c r="U68" s="264">
        <v>456.01335220093199</v>
      </c>
      <c r="V68" s="264">
        <v>453.60364116901508</v>
      </c>
      <c r="W68" s="264">
        <v>487.59970020598871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321.2512144546975</v>
      </c>
      <c r="C69" s="263">
        <f t="shared" si="3"/>
        <v>318.99901976540428</v>
      </c>
      <c r="D69" s="263">
        <f t="shared" si="3"/>
        <v>309.74952761557103</v>
      </c>
      <c r="E69" s="263">
        <f t="shared" si="3"/>
        <v>344.18401866249184</v>
      </c>
      <c r="F69" s="263">
        <f t="shared" si="3"/>
        <v>391.38965441261109</v>
      </c>
      <c r="G69" s="263">
        <f t="shared" si="3"/>
        <v>447.93545755007318</v>
      </c>
      <c r="H69" s="263">
        <f t="shared" si="3"/>
        <v>438.04684039089625</v>
      </c>
      <c r="I69" s="263">
        <f t="shared" si="3"/>
        <v>476.07949552982211</v>
      </c>
      <c r="J69" s="263">
        <f t="shared" si="3"/>
        <v>442.96277276583868</v>
      </c>
      <c r="K69" s="263">
        <f t="shared" si="3"/>
        <v>437.21746827236848</v>
      </c>
      <c r="L69" s="263">
        <f t="shared" si="3"/>
        <v>477.92963118494947</v>
      </c>
      <c r="M69" s="263">
        <f t="shared" si="3"/>
        <v>457.63571315280814</v>
      </c>
      <c r="N69" s="263">
        <f t="shared" si="3"/>
        <v>437.95886827372169</v>
      </c>
      <c r="O69" s="263">
        <f t="shared" si="3"/>
        <v>446.63506976622944</v>
      </c>
      <c r="P69" s="263">
        <f t="shared" si="3"/>
        <v>451.29828470330415</v>
      </c>
      <c r="Q69" s="263">
        <f t="shared" si="3"/>
        <v>442.59321060404477</v>
      </c>
      <c r="R69" s="263">
        <f t="shared" si="3"/>
        <v>427.81969245739424</v>
      </c>
      <c r="S69" s="263">
        <f t="shared" si="3"/>
        <v>442.60245766702968</v>
      </c>
      <c r="T69" s="263">
        <f t="shared" si="3"/>
        <v>426.92520191476706</v>
      </c>
      <c r="U69" s="263">
        <f t="shared" si="3"/>
        <v>419.13388154788828</v>
      </c>
      <c r="V69" s="263">
        <f t="shared" si="3"/>
        <v>408.35272477144463</v>
      </c>
      <c r="W69" s="263">
        <f t="shared" si="3"/>
        <v>423.59042381528548</v>
      </c>
      <c r="DA69" s="70"/>
    </row>
    <row r="70" spans="1:105" ht="12" customHeight="1" x14ac:dyDescent="0.25">
      <c r="A70" s="60" t="s">
        <v>1916</v>
      </c>
      <c r="B70" s="264">
        <v>252.15714682588299</v>
      </c>
      <c r="C70" s="264">
        <v>249.39771404893889</v>
      </c>
      <c r="D70" s="264">
        <v>241.78004059663499</v>
      </c>
      <c r="E70" s="264">
        <v>271.68150612020531</v>
      </c>
      <c r="F70" s="264">
        <v>308.71901380197681</v>
      </c>
      <c r="G70" s="264">
        <v>355.683488483095</v>
      </c>
      <c r="H70" s="264">
        <v>348.41680519777452</v>
      </c>
      <c r="I70" s="264">
        <v>380.04375102830909</v>
      </c>
      <c r="J70" s="264">
        <v>353.8462438510316</v>
      </c>
      <c r="K70" s="264">
        <v>349.01966939928951</v>
      </c>
      <c r="L70" s="264">
        <v>383.1312157283715</v>
      </c>
      <c r="M70" s="264">
        <v>366.31365587525761</v>
      </c>
      <c r="N70" s="264">
        <v>349.71818837711669</v>
      </c>
      <c r="O70" s="264">
        <v>358.43399667068491</v>
      </c>
      <c r="P70" s="264">
        <v>361.853415379593</v>
      </c>
      <c r="Q70" s="264">
        <v>354.69870235125842</v>
      </c>
      <c r="R70" s="264">
        <v>342.52481943061792</v>
      </c>
      <c r="S70" s="264">
        <v>354.93653076504228</v>
      </c>
      <c r="T70" s="264">
        <v>342.09322868412039</v>
      </c>
      <c r="U70" s="264">
        <v>336.10844777355118</v>
      </c>
      <c r="V70" s="264">
        <v>327.2124422016991</v>
      </c>
      <c r="W70" s="264">
        <v>338.96198010923843</v>
      </c>
      <c r="DA70" s="72" t="s">
        <v>1917</v>
      </c>
    </row>
    <row r="71" spans="1:105" ht="12" customHeight="1" x14ac:dyDescent="0.25">
      <c r="A71" s="64" t="s">
        <v>30</v>
      </c>
      <c r="B71" s="231">
        <v>32.918846427942533</v>
      </c>
      <c r="C71" s="231">
        <v>28.893307045402668</v>
      </c>
      <c r="D71" s="231">
        <v>27.932421524376391</v>
      </c>
      <c r="E71" s="231">
        <v>38.579248259270251</v>
      </c>
      <c r="F71" s="231">
        <v>36.488562608935837</v>
      </c>
      <c r="G71" s="231">
        <v>38.632441548529982</v>
      </c>
      <c r="H71" s="231">
        <v>35.583431032137533</v>
      </c>
      <c r="I71" s="231">
        <v>29.256045966142079</v>
      </c>
      <c r="J71" s="231">
        <v>34.767245039664452</v>
      </c>
      <c r="K71" s="231">
        <v>34.900653612625703</v>
      </c>
      <c r="L71" s="231">
        <v>35.515613706283673</v>
      </c>
      <c r="M71" s="231">
        <v>33.109767341602563</v>
      </c>
      <c r="N71" s="231">
        <v>33.207661312909757</v>
      </c>
      <c r="O71" s="231">
        <v>34.439121298907402</v>
      </c>
      <c r="P71" s="231">
        <v>34.675927872268872</v>
      </c>
      <c r="Q71" s="231">
        <v>34.423192292222687</v>
      </c>
      <c r="R71" s="231">
        <v>32.482020952480333</v>
      </c>
      <c r="S71" s="231">
        <v>29.404965832513799</v>
      </c>
      <c r="T71" s="231">
        <v>28.817629211763069</v>
      </c>
      <c r="U71" s="231">
        <v>24.10185303214886</v>
      </c>
      <c r="V71" s="231">
        <v>20.608763373593469</v>
      </c>
      <c r="W71" s="231">
        <v>20.384761199079289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5.102957168377884</v>
      </c>
      <c r="C73" s="231">
        <v>5.6574245575236359</v>
      </c>
      <c r="D73" s="231">
        <v>5.02067245170287</v>
      </c>
      <c r="E73" s="231">
        <v>5.7817378987957904</v>
      </c>
      <c r="F73" s="231">
        <v>2.1645769097145782</v>
      </c>
      <c r="G73" s="231">
        <v>1.2246990271397431</v>
      </c>
      <c r="H73" s="231">
        <v>1.0225012490308161</v>
      </c>
      <c r="I73" s="231">
        <v>0.70048606312830219</v>
      </c>
      <c r="J73" s="231">
        <v>0.81637101382112187</v>
      </c>
      <c r="K73" s="231">
        <v>0.92242900944609896</v>
      </c>
      <c r="L73" s="231">
        <v>0.82094327009243029</v>
      </c>
      <c r="M73" s="231">
        <v>0.92420179259677693</v>
      </c>
      <c r="N73" s="231">
        <v>0.61675674316264328</v>
      </c>
      <c r="O73" s="231">
        <v>0.410036209520731</v>
      </c>
      <c r="P73" s="231">
        <v>0.20470530494943059</v>
      </c>
      <c r="Q73" s="231">
        <v>1.521874025250429</v>
      </c>
      <c r="R73" s="231">
        <v>0.19306322879322979</v>
      </c>
      <c r="S73" s="231">
        <v>9.6468699788387041E-2</v>
      </c>
      <c r="T73" s="231">
        <v>9.6371087443648723E-2</v>
      </c>
      <c r="U73" s="231">
        <v>0.19266545820701719</v>
      </c>
      <c r="V73" s="231">
        <v>9.637166009492637E-2</v>
      </c>
      <c r="W73" s="231">
        <v>0.19411740603432909</v>
      </c>
      <c r="DA73" s="73" t="s">
        <v>1920</v>
      </c>
    </row>
    <row r="74" spans="1:105" ht="12" customHeight="1" x14ac:dyDescent="0.25">
      <c r="A74" s="64" t="s">
        <v>160</v>
      </c>
      <c r="B74" s="231">
        <v>8.9567823044512345</v>
      </c>
      <c r="C74" s="231">
        <v>9.1985064645488066</v>
      </c>
      <c r="D74" s="231">
        <v>8.4422001716721926</v>
      </c>
      <c r="E74" s="231">
        <v>13.6262249284429</v>
      </c>
      <c r="F74" s="231">
        <v>9.2426861313486182</v>
      </c>
      <c r="G74" s="231">
        <v>8.0955754628367647</v>
      </c>
      <c r="H74" s="231">
        <v>8.0078618994943476</v>
      </c>
      <c r="I74" s="231">
        <v>7.1310828733556972</v>
      </c>
      <c r="J74" s="231">
        <v>6.3820248350934294</v>
      </c>
      <c r="K74" s="231">
        <v>6.5040161332813167</v>
      </c>
      <c r="L74" s="231">
        <v>6.2955724283931307</v>
      </c>
      <c r="M74" s="231">
        <v>5.6593879065932517</v>
      </c>
      <c r="N74" s="231">
        <v>4.0977206703464883</v>
      </c>
      <c r="O74" s="231">
        <v>3.5260130412495152</v>
      </c>
      <c r="P74" s="231">
        <v>2.7214426350225049</v>
      </c>
      <c r="Q74" s="231">
        <v>2.6001508310245538</v>
      </c>
      <c r="R74" s="231">
        <v>2.590140716764199</v>
      </c>
      <c r="S74" s="231">
        <v>2.9103211040511829</v>
      </c>
      <c r="T74" s="231">
        <v>3.4701996075247021</v>
      </c>
      <c r="U74" s="231">
        <v>2.7140406115678668</v>
      </c>
      <c r="V74" s="231">
        <v>2.8464110753324321</v>
      </c>
      <c r="W74" s="231">
        <v>2.795767693233437</v>
      </c>
      <c r="DA74" s="73" t="s">
        <v>1921</v>
      </c>
    </row>
    <row r="75" spans="1:105" ht="12" customHeight="1" x14ac:dyDescent="0.25">
      <c r="A75" s="64" t="s">
        <v>70</v>
      </c>
      <c r="B75" s="231">
        <v>6.3562206701195034</v>
      </c>
      <c r="C75" s="231">
        <v>5.7438586626321824</v>
      </c>
      <c r="D75" s="231">
        <v>8.3028156819980783</v>
      </c>
      <c r="E75" s="231">
        <v>4.5185338756780586</v>
      </c>
      <c r="F75" s="231">
        <v>5.7995949672771197</v>
      </c>
      <c r="G75" s="231">
        <v>5.559114464942204</v>
      </c>
      <c r="H75" s="231">
        <v>5.024831479502053</v>
      </c>
      <c r="I75" s="231">
        <v>5.3769499168271766</v>
      </c>
      <c r="J75" s="231">
        <v>5.7351057232216274</v>
      </c>
      <c r="K75" s="231">
        <v>3.0544890253182042</v>
      </c>
      <c r="L75" s="231">
        <v>1.798978987895697</v>
      </c>
      <c r="M75" s="231">
        <v>0.63007114684290255</v>
      </c>
      <c r="N75" s="231">
        <v>0.72081705864919488</v>
      </c>
      <c r="O75" s="231">
        <v>1.2579355492059661</v>
      </c>
      <c r="P75" s="231">
        <v>0.71841592831199541</v>
      </c>
      <c r="Q75" s="231">
        <v>0.81991592108691003</v>
      </c>
      <c r="R75" s="231">
        <v>0.81370543792844019</v>
      </c>
      <c r="S75" s="231">
        <v>0.72281783574832303</v>
      </c>
      <c r="T75" s="231">
        <v>0.81235228895875677</v>
      </c>
      <c r="U75" s="231">
        <v>0.90225081105353822</v>
      </c>
      <c r="V75" s="231">
        <v>0.9026154381009468</v>
      </c>
      <c r="W75" s="231">
        <v>0.9090502712006292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0.17866466081176241</v>
      </c>
      <c r="I76" s="231">
        <v>0</v>
      </c>
      <c r="J76" s="231">
        <v>8.9024994918852379E-2</v>
      </c>
      <c r="K76" s="231">
        <v>8.9422982927933062E-2</v>
      </c>
      <c r="L76" s="231">
        <v>8.953322502616215E-2</v>
      </c>
      <c r="M76" s="231">
        <v>8.959484174394447E-2</v>
      </c>
      <c r="N76" s="231">
        <v>8.9686100090232396E-2</v>
      </c>
      <c r="O76" s="231">
        <v>8.943737444596403E-2</v>
      </c>
      <c r="P76" s="231">
        <v>8.7935770091219181E-2</v>
      </c>
      <c r="Q76" s="231">
        <v>8.577725626249473E-2</v>
      </c>
      <c r="R76" s="231">
        <v>8.8528324678149223E-2</v>
      </c>
      <c r="S76" s="231">
        <v>0</v>
      </c>
      <c r="T76" s="231">
        <v>8.8381106771346224E-2</v>
      </c>
      <c r="U76" s="231">
        <v>8.8345928663000395E-2</v>
      </c>
      <c r="V76" s="231">
        <v>8.8381631944975086E-2</v>
      </c>
      <c r="W76" s="231">
        <v>8.9011713180722665E-2</v>
      </c>
      <c r="DA76" s="73" t="s">
        <v>1923</v>
      </c>
    </row>
    <row r="77" spans="1:105" ht="12" customHeight="1" x14ac:dyDescent="0.25">
      <c r="A77" s="64" t="s">
        <v>162</v>
      </c>
      <c r="B77" s="231">
        <v>192.17213600431609</v>
      </c>
      <c r="C77" s="231">
        <v>193.40723264352741</v>
      </c>
      <c r="D77" s="231">
        <v>185.73489338420239</v>
      </c>
      <c r="E77" s="231">
        <v>144.65270507493241</v>
      </c>
      <c r="F77" s="231">
        <v>172.19990208750951</v>
      </c>
      <c r="G77" s="231">
        <v>212.49963289022759</v>
      </c>
      <c r="H77" s="231">
        <v>191.62741239061819</v>
      </c>
      <c r="I77" s="231">
        <v>229.2639891144749</v>
      </c>
      <c r="J77" s="231">
        <v>206.90040736766139</v>
      </c>
      <c r="K77" s="231">
        <v>189.94192092695289</v>
      </c>
      <c r="L77" s="231">
        <v>205.8141981326645</v>
      </c>
      <c r="M77" s="231">
        <v>189.8405858623029</v>
      </c>
      <c r="N77" s="231">
        <v>186.14460949445851</v>
      </c>
      <c r="O77" s="231">
        <v>184.12425464037111</v>
      </c>
      <c r="P77" s="231">
        <v>192.22516897867311</v>
      </c>
      <c r="Q77" s="231">
        <v>190.5395047033897</v>
      </c>
      <c r="R77" s="231">
        <v>186.54109467037361</v>
      </c>
      <c r="S77" s="231">
        <v>191.4458148811454</v>
      </c>
      <c r="T77" s="231">
        <v>173.29947161388839</v>
      </c>
      <c r="U77" s="231">
        <v>173.22692595019919</v>
      </c>
      <c r="V77" s="231">
        <v>173.1563592813111</v>
      </c>
      <c r="W77" s="231">
        <v>185.32186737384831</v>
      </c>
      <c r="DA77" s="73" t="s">
        <v>1924</v>
      </c>
    </row>
    <row r="78" spans="1:105" ht="12" customHeight="1" x14ac:dyDescent="0.25">
      <c r="A78" s="64" t="s">
        <v>36</v>
      </c>
      <c r="B78" s="231">
        <v>2.2696280061109841</v>
      </c>
      <c r="C78" s="231">
        <v>2.0290363521815959</v>
      </c>
      <c r="D78" s="231">
        <v>1.943135721711382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45.501292490411707</v>
      </c>
      <c r="F79" s="231">
        <v>60.041352404390437</v>
      </c>
      <c r="G79" s="231">
        <v>62.991604564403467</v>
      </c>
      <c r="H79" s="231">
        <v>71.856729304247054</v>
      </c>
      <c r="I79" s="231">
        <v>71.811879004557539</v>
      </c>
      <c r="J79" s="231">
        <v>59.264879162693489</v>
      </c>
      <c r="K79" s="231">
        <v>78.246432649982211</v>
      </c>
      <c r="L79" s="231">
        <v>93.28160620351909</v>
      </c>
      <c r="M79" s="231">
        <v>76.067803542622755</v>
      </c>
      <c r="N79" s="231">
        <v>58.345004607821963</v>
      </c>
      <c r="O79" s="231">
        <v>63.532299112062447</v>
      </c>
      <c r="P79" s="231">
        <v>66.928857844362724</v>
      </c>
      <c r="Q79" s="231">
        <v>62.653828654556008</v>
      </c>
      <c r="R79" s="231">
        <v>61.709946258160898</v>
      </c>
      <c r="S79" s="231">
        <v>72.487016399998467</v>
      </c>
      <c r="T79" s="231">
        <v>73.313074460711718</v>
      </c>
      <c r="U79" s="231">
        <v>74.943344863706585</v>
      </c>
      <c r="V79" s="231">
        <v>77.345228364649955</v>
      </c>
      <c r="W79" s="231">
        <v>67.713967446258579</v>
      </c>
      <c r="DA79" s="73" t="s">
        <v>1926</v>
      </c>
    </row>
    <row r="80" spans="1:105" ht="12" customHeight="1" x14ac:dyDescent="0.25">
      <c r="A80" s="64" t="s">
        <v>79</v>
      </c>
      <c r="B80" s="231">
        <v>4.380576244564776</v>
      </c>
      <c r="C80" s="231">
        <v>4.4683483231226324</v>
      </c>
      <c r="D80" s="231">
        <v>4.4039016609717123</v>
      </c>
      <c r="E80" s="231">
        <v>19.021763592674102</v>
      </c>
      <c r="F80" s="231">
        <v>22.782338692800739</v>
      </c>
      <c r="G80" s="231">
        <v>26.680420525015201</v>
      </c>
      <c r="H80" s="231">
        <v>35.115373181932753</v>
      </c>
      <c r="I80" s="231">
        <v>36.503318089823452</v>
      </c>
      <c r="J80" s="231">
        <v>39.891185713957228</v>
      </c>
      <c r="K80" s="231">
        <v>35.360305058755067</v>
      </c>
      <c r="L80" s="231">
        <v>39.514769774496877</v>
      </c>
      <c r="M80" s="231">
        <v>59.992243440952443</v>
      </c>
      <c r="N80" s="231">
        <v>66.495932389677947</v>
      </c>
      <c r="O80" s="231">
        <v>71.054899444921844</v>
      </c>
      <c r="P80" s="231">
        <v>64.290961045913221</v>
      </c>
      <c r="Q80" s="231">
        <v>62.054458667465582</v>
      </c>
      <c r="R80" s="231">
        <v>58.106319841438932</v>
      </c>
      <c r="S80" s="231">
        <v>57.869126011796737</v>
      </c>
      <c r="T80" s="231">
        <v>62.195749307058797</v>
      </c>
      <c r="U80" s="231">
        <v>59.939021118005073</v>
      </c>
      <c r="V80" s="231">
        <v>52.16831137667134</v>
      </c>
      <c r="W80" s="231">
        <v>61.553437006403144</v>
      </c>
      <c r="DA80" s="73" t="s">
        <v>1927</v>
      </c>
    </row>
    <row r="81" spans="1:105" ht="12" customHeight="1" x14ac:dyDescent="0.25">
      <c r="A81" s="61" t="s">
        <v>1928</v>
      </c>
      <c r="B81" s="265">
        <v>69.094067628814514</v>
      </c>
      <c r="C81" s="265">
        <v>69.601305716465404</v>
      </c>
      <c r="D81" s="265">
        <v>67.969487018936036</v>
      </c>
      <c r="E81" s="265">
        <v>72.502512542286539</v>
      </c>
      <c r="F81" s="265">
        <v>82.670640610634308</v>
      </c>
      <c r="G81" s="265">
        <v>92.251969066978191</v>
      </c>
      <c r="H81" s="265">
        <v>89.630035193121714</v>
      </c>
      <c r="I81" s="265">
        <v>96.035744501513037</v>
      </c>
      <c r="J81" s="265">
        <v>89.116528914807077</v>
      </c>
      <c r="K81" s="265">
        <v>88.197798873078938</v>
      </c>
      <c r="L81" s="265">
        <v>94.798415456577956</v>
      </c>
      <c r="M81" s="265">
        <v>91.322057277550513</v>
      </c>
      <c r="N81" s="265">
        <v>88.240679896605016</v>
      </c>
      <c r="O81" s="265">
        <v>88.201073095544544</v>
      </c>
      <c r="P81" s="265">
        <v>89.444869323711174</v>
      </c>
      <c r="Q81" s="265">
        <v>87.894508252786352</v>
      </c>
      <c r="R81" s="265">
        <v>85.294873026776301</v>
      </c>
      <c r="S81" s="265">
        <v>87.665926901987419</v>
      </c>
      <c r="T81" s="265">
        <v>84.831973230646682</v>
      </c>
      <c r="U81" s="265">
        <v>83.025433774337102</v>
      </c>
      <c r="V81" s="265">
        <v>81.140282569745537</v>
      </c>
      <c r="W81" s="265">
        <v>84.628443706047065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430.68159694553708</v>
      </c>
      <c r="C83" s="225">
        <v>432.02257118402019</v>
      </c>
      <c r="D83" s="225">
        <v>421.75350418363058</v>
      </c>
      <c r="E83" s="225">
        <v>454.88410682050619</v>
      </c>
      <c r="F83" s="225">
        <v>516.40759915081696</v>
      </c>
      <c r="G83" s="225">
        <v>581.91732057006516</v>
      </c>
      <c r="H83" s="225">
        <v>562.45357433709319</v>
      </c>
      <c r="I83" s="225">
        <v>603.95097040239659</v>
      </c>
      <c r="J83" s="225">
        <v>560.09670391121381</v>
      </c>
      <c r="K83" s="225">
        <v>551.06607913478501</v>
      </c>
      <c r="L83" s="225">
        <v>589.2403662170525</v>
      </c>
      <c r="M83" s="225">
        <v>567.76943820239967</v>
      </c>
      <c r="N83" s="225">
        <v>548.85966065990078</v>
      </c>
      <c r="O83" s="225">
        <v>548.55498232540356</v>
      </c>
      <c r="P83" s="225">
        <v>464.40240756663798</v>
      </c>
      <c r="Q83" s="225">
        <v>439.92309162128589</v>
      </c>
      <c r="R83" s="225">
        <v>475.55889939810828</v>
      </c>
      <c r="S83" s="225">
        <v>474.86624629788861</v>
      </c>
      <c r="T83" s="225">
        <v>446.56539600649671</v>
      </c>
      <c r="U83" s="225">
        <v>399.17598165663509</v>
      </c>
      <c r="V83" s="225">
        <v>369.04557179707638</v>
      </c>
      <c r="W83" s="225">
        <v>381.42582624141818</v>
      </c>
      <c r="DA83" s="89" t="s">
        <v>1930</v>
      </c>
    </row>
    <row r="84" spans="1:105" ht="12" customHeight="1" x14ac:dyDescent="0.25">
      <c r="A84" s="55" t="s">
        <v>92</v>
      </c>
      <c r="B84" s="261">
        <v>15.947173950068141</v>
      </c>
      <c r="C84" s="261">
        <v>15.996827219664629</v>
      </c>
      <c r="D84" s="261">
        <v>15.616586691809861</v>
      </c>
      <c r="E84" s="261">
        <v>16.843338628896181</v>
      </c>
      <c r="F84" s="261">
        <v>19.121415614693639</v>
      </c>
      <c r="G84" s="261">
        <v>21.547093726557289</v>
      </c>
      <c r="H84" s="261">
        <v>20.826394841118461</v>
      </c>
      <c r="I84" s="261">
        <v>22.362950380575491</v>
      </c>
      <c r="J84" s="261">
        <v>20.739125213334489</v>
      </c>
      <c r="K84" s="261">
        <v>20.404741424454269</v>
      </c>
      <c r="L84" s="261">
        <v>21.818249688652031</v>
      </c>
      <c r="M84" s="261">
        <v>21.023229361924599</v>
      </c>
      <c r="N84" s="261">
        <v>20.323042695102171</v>
      </c>
      <c r="O84" s="261">
        <v>20.311761139461719</v>
      </c>
      <c r="P84" s="261">
        <v>17.195779965570431</v>
      </c>
      <c r="Q84" s="261">
        <v>16.289365778550501</v>
      </c>
      <c r="R84" s="261">
        <v>17.608879845319699</v>
      </c>
      <c r="S84" s="261">
        <v>17.583232453941921</v>
      </c>
      <c r="T84" s="261">
        <v>16.535315417940382</v>
      </c>
      <c r="U84" s="261">
        <v>14.780591651266841</v>
      </c>
      <c r="V84" s="261">
        <v>13.66493012631341</v>
      </c>
      <c r="W84" s="261">
        <v>14.12334319195217</v>
      </c>
      <c r="DA84" s="67" t="s">
        <v>1931</v>
      </c>
    </row>
    <row r="85" spans="1:105" ht="12" customHeight="1" x14ac:dyDescent="0.25">
      <c r="A85" s="202" t="s">
        <v>93</v>
      </c>
      <c r="B85" s="226">
        <v>7.0317000226220916</v>
      </c>
      <c r="C85" s="226">
        <v>7.0535939894175952</v>
      </c>
      <c r="D85" s="226">
        <v>6.8859318483580028</v>
      </c>
      <c r="E85" s="226">
        <v>7.4268522428285646</v>
      </c>
      <c r="F85" s="226">
        <v>8.4313408150811053</v>
      </c>
      <c r="G85" s="226">
        <v>9.5009121941524892</v>
      </c>
      <c r="H85" s="226">
        <v>9.1831293452971696</v>
      </c>
      <c r="I85" s="226">
        <v>9.860653629875122</v>
      </c>
      <c r="J85" s="226">
        <v>9.1446489320537889</v>
      </c>
      <c r="K85" s="226">
        <v>8.9972067267329177</v>
      </c>
      <c r="L85" s="226">
        <v>9.6204749073181954</v>
      </c>
      <c r="M85" s="226">
        <v>9.2699209805260221</v>
      </c>
      <c r="N85" s="226">
        <v>8.9611827290746451</v>
      </c>
      <c r="O85" s="226">
        <v>8.9562082730800849</v>
      </c>
      <c r="P85" s="226">
        <v>7.5822566902137192</v>
      </c>
      <c r="Q85" s="226">
        <v>7.1825850819821087</v>
      </c>
      <c r="R85" s="226">
        <v>7.7644077373442846</v>
      </c>
      <c r="S85" s="226">
        <v>7.7530988519520498</v>
      </c>
      <c r="T85" s="226">
        <v>7.2910333932801947</v>
      </c>
      <c r="U85" s="226">
        <v>6.5173106516554196</v>
      </c>
      <c r="V85" s="226">
        <v>6.0253741370844454</v>
      </c>
      <c r="W85" s="226">
        <v>6.2275054472535754</v>
      </c>
      <c r="DA85" s="174" t="s">
        <v>1932</v>
      </c>
    </row>
    <row r="86" spans="1:105" ht="12" customHeight="1" x14ac:dyDescent="0.25">
      <c r="A86" s="202" t="s">
        <v>94</v>
      </c>
      <c r="B86" s="226">
        <v>54.542365285502157</v>
      </c>
      <c r="C86" s="226">
        <v>54.712188902930002</v>
      </c>
      <c r="D86" s="226">
        <v>53.411694042113723</v>
      </c>
      <c r="E86" s="226">
        <v>57.607418781604188</v>
      </c>
      <c r="F86" s="226">
        <v>65.398874966687671</v>
      </c>
      <c r="G86" s="226">
        <v>73.69515505095616</v>
      </c>
      <c r="H86" s="226">
        <v>71.230227911292545</v>
      </c>
      <c r="I86" s="226">
        <v>76.485539841602872</v>
      </c>
      <c r="J86" s="226">
        <v>70.9317492007808</v>
      </c>
      <c r="K86" s="226">
        <v>69.788093101226067</v>
      </c>
      <c r="L86" s="226">
        <v>74.622559967979001</v>
      </c>
      <c r="M86" s="226">
        <v>71.903439376108821</v>
      </c>
      <c r="N86" s="226">
        <v>69.508667921966378</v>
      </c>
      <c r="O86" s="226">
        <v>69.470082857888116</v>
      </c>
      <c r="P86" s="226">
        <v>58.812835126016452</v>
      </c>
      <c r="Q86" s="226">
        <v>55.712726364226043</v>
      </c>
      <c r="R86" s="226">
        <v>60.225715214440271</v>
      </c>
      <c r="S86" s="226">
        <v>60.137996262259307</v>
      </c>
      <c r="T86" s="226">
        <v>56.553920867743891</v>
      </c>
      <c r="U86" s="226">
        <v>50.552432142736791</v>
      </c>
      <c r="V86" s="226">
        <v>46.736657722797638</v>
      </c>
      <c r="W86" s="226">
        <v>48.304517517642942</v>
      </c>
      <c r="DA86" s="174" t="s">
        <v>1933</v>
      </c>
    </row>
    <row r="87" spans="1:105" ht="12" customHeight="1" x14ac:dyDescent="0.25">
      <c r="A87" s="202" t="s">
        <v>95</v>
      </c>
      <c r="B87" s="226">
        <v>24.08350717407852</v>
      </c>
      <c r="C87" s="226">
        <v>24.158493806712471</v>
      </c>
      <c r="D87" s="226">
        <v>23.584252533046151</v>
      </c>
      <c r="E87" s="226">
        <v>25.436899852887208</v>
      </c>
      <c r="F87" s="226">
        <v>28.877263869881059</v>
      </c>
      <c r="G87" s="226">
        <v>32.540535894879831</v>
      </c>
      <c r="H87" s="226">
        <v>31.45213259331916</v>
      </c>
      <c r="I87" s="226">
        <v>33.772646966194948</v>
      </c>
      <c r="J87" s="226">
        <v>31.320337535875431</v>
      </c>
      <c r="K87" s="226">
        <v>30.815349354044109</v>
      </c>
      <c r="L87" s="226">
        <v>32.950037075393062</v>
      </c>
      <c r="M87" s="226">
        <v>31.74939313670971</v>
      </c>
      <c r="N87" s="226">
        <v>30.691967497131738</v>
      </c>
      <c r="O87" s="226">
        <v>30.674930031618899</v>
      </c>
      <c r="P87" s="226">
        <v>25.969158639730111</v>
      </c>
      <c r="Q87" s="226">
        <v>24.600287098971162</v>
      </c>
      <c r="R87" s="226">
        <v>26.593024281925</v>
      </c>
      <c r="S87" s="226">
        <v>26.55429145464305</v>
      </c>
      <c r="T87" s="226">
        <v>24.971721556465301</v>
      </c>
      <c r="U87" s="226">
        <v>22.321728362967349</v>
      </c>
      <c r="V87" s="226">
        <v>20.636850376172429</v>
      </c>
      <c r="W87" s="226">
        <v>21.329148233433539</v>
      </c>
      <c r="DA87" s="174" t="s">
        <v>1934</v>
      </c>
    </row>
    <row r="88" spans="1:105" ht="12" customHeight="1" x14ac:dyDescent="0.25">
      <c r="A88" s="56" t="s">
        <v>96</v>
      </c>
      <c r="B88" s="262">
        <v>68.342486350034235</v>
      </c>
      <c r="C88" s="262">
        <v>68.040166853140789</v>
      </c>
      <c r="D88" s="262">
        <v>66.438973357820316</v>
      </c>
      <c r="E88" s="262">
        <v>75.565601209289639</v>
      </c>
      <c r="F88" s="262">
        <v>85.562169033453202</v>
      </c>
      <c r="G88" s="262">
        <v>97.654404306629672</v>
      </c>
      <c r="H88" s="262">
        <v>95.577868240493316</v>
      </c>
      <c r="I88" s="262">
        <v>103.8378116036524</v>
      </c>
      <c r="J88" s="262">
        <v>96.87740064595647</v>
      </c>
      <c r="K88" s="262">
        <v>95.324795440046046</v>
      </c>
      <c r="L88" s="262">
        <v>104.8538294496032</v>
      </c>
      <c r="M88" s="262">
        <v>100.1185673688055</v>
      </c>
      <c r="N88" s="262">
        <v>95.282510003666033</v>
      </c>
      <c r="O88" s="262">
        <v>98.697413788190659</v>
      </c>
      <c r="P88" s="262">
        <v>82.721245865495433</v>
      </c>
      <c r="Q88" s="262">
        <v>77.97534572052372</v>
      </c>
      <c r="R88" s="262">
        <v>83.712228771507711</v>
      </c>
      <c r="S88" s="262">
        <v>84.64416380129623</v>
      </c>
      <c r="T88" s="262">
        <v>79.500903660026623</v>
      </c>
      <c r="U88" s="262">
        <v>71.408224131917322</v>
      </c>
      <c r="V88" s="262">
        <v>65.512336611964386</v>
      </c>
      <c r="W88" s="262">
        <v>66.912365368313402</v>
      </c>
      <c r="DA88" s="68" t="s">
        <v>1935</v>
      </c>
    </row>
    <row r="89" spans="1:105" ht="12" customHeight="1" x14ac:dyDescent="0.25">
      <c r="A89" s="37" t="s">
        <v>160</v>
      </c>
      <c r="B89" s="228">
        <v>0.6759954550387095</v>
      </c>
      <c r="C89" s="228">
        <v>0.60245348460515891</v>
      </c>
      <c r="D89" s="228">
        <v>0.52673560606622738</v>
      </c>
      <c r="E89" s="228">
        <v>1.4076184492347541</v>
      </c>
      <c r="F89" s="228">
        <v>0.92423712208742514</v>
      </c>
      <c r="G89" s="228">
        <v>1.040030909023927</v>
      </c>
      <c r="H89" s="228">
        <v>1.1341835852841049</v>
      </c>
      <c r="I89" s="228">
        <v>1.1446413155012201</v>
      </c>
      <c r="J89" s="228">
        <v>1.069080502636687</v>
      </c>
      <c r="K89" s="228">
        <v>1.084112636166557</v>
      </c>
      <c r="L89" s="228">
        <v>1.2780762026248551</v>
      </c>
      <c r="M89" s="228">
        <v>1.088439308421669</v>
      </c>
      <c r="N89" s="228">
        <v>0.70036426152146047</v>
      </c>
      <c r="O89" s="228">
        <v>0.77285650185411736</v>
      </c>
      <c r="P89" s="228">
        <v>0.48233285827781469</v>
      </c>
      <c r="Q89" s="228">
        <v>0.4349233746115912</v>
      </c>
      <c r="R89" s="228">
        <v>0.45275165083137769</v>
      </c>
      <c r="S89" s="228">
        <v>0.53698361395084937</v>
      </c>
      <c r="T89" s="228">
        <v>0.61458263091215015</v>
      </c>
      <c r="U89" s="228">
        <v>0.45742881063878971</v>
      </c>
      <c r="V89" s="228">
        <v>0.43522092674214219</v>
      </c>
      <c r="W89" s="228">
        <v>0.39418222593209729</v>
      </c>
      <c r="DA89" s="69" t="s">
        <v>1936</v>
      </c>
    </row>
    <row r="90" spans="1:105" ht="12" customHeight="1" x14ac:dyDescent="0.25">
      <c r="A90" s="37" t="s">
        <v>162</v>
      </c>
      <c r="B90" s="228">
        <v>14.50381243043482</v>
      </c>
      <c r="C90" s="228">
        <v>12.667150009949911</v>
      </c>
      <c r="D90" s="228">
        <v>11.588588240616859</v>
      </c>
      <c r="E90" s="228">
        <v>14.942936687487689</v>
      </c>
      <c r="F90" s="228">
        <v>17.219403501033291</v>
      </c>
      <c r="G90" s="228">
        <v>27.299626490620309</v>
      </c>
      <c r="H90" s="228">
        <v>27.140910813862931</v>
      </c>
      <c r="I90" s="228">
        <v>36.800166083830632</v>
      </c>
      <c r="J90" s="228">
        <v>34.658779497074242</v>
      </c>
      <c r="K90" s="228">
        <v>31.66019769861358</v>
      </c>
      <c r="L90" s="228">
        <v>41.782734102038518</v>
      </c>
      <c r="M90" s="228">
        <v>36.511007797433912</v>
      </c>
      <c r="N90" s="228">
        <v>31.81501191826321</v>
      </c>
      <c r="O90" s="228">
        <v>40.357657695283621</v>
      </c>
      <c r="P90" s="228">
        <v>34.068884639801567</v>
      </c>
      <c r="Q90" s="228">
        <v>31.871260464442191</v>
      </c>
      <c r="R90" s="228">
        <v>32.607027106007543</v>
      </c>
      <c r="S90" s="228">
        <v>35.323684870215871</v>
      </c>
      <c r="T90" s="228">
        <v>30.691849820166539</v>
      </c>
      <c r="U90" s="228">
        <v>29.195947315702831</v>
      </c>
      <c r="V90" s="228">
        <v>26.475891627461479</v>
      </c>
      <c r="W90" s="228">
        <v>26.128990034515351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0.54580219207161051</v>
      </c>
      <c r="U92" s="228">
        <v>0.54393919135401603</v>
      </c>
      <c r="V92" s="228">
        <v>0.50612224236266257</v>
      </c>
      <c r="W92" s="228">
        <v>0.55887810497931545</v>
      </c>
      <c r="DA92" s="69" t="s">
        <v>1939</v>
      </c>
    </row>
    <row r="93" spans="1:105" ht="12" customHeight="1" x14ac:dyDescent="0.25">
      <c r="A93" s="37" t="s">
        <v>38</v>
      </c>
      <c r="B93" s="228">
        <v>53.162678464560713</v>
      </c>
      <c r="C93" s="228">
        <v>54.770563358585711</v>
      </c>
      <c r="D93" s="228">
        <v>54.323649511137234</v>
      </c>
      <c r="E93" s="228">
        <v>59.215046072567198</v>
      </c>
      <c r="F93" s="228">
        <v>67.418528410332485</v>
      </c>
      <c r="G93" s="228">
        <v>69.314746906985434</v>
      </c>
      <c r="H93" s="228">
        <v>67.30277384134628</v>
      </c>
      <c r="I93" s="228">
        <v>65.893004204320505</v>
      </c>
      <c r="J93" s="228">
        <v>61.149540646245548</v>
      </c>
      <c r="K93" s="228">
        <v>62.5804851052659</v>
      </c>
      <c r="L93" s="228">
        <v>61.793019144939869</v>
      </c>
      <c r="M93" s="228">
        <v>62.519120262949947</v>
      </c>
      <c r="N93" s="228">
        <v>62.767133823881373</v>
      </c>
      <c r="O93" s="228">
        <v>57.566899591052923</v>
      </c>
      <c r="P93" s="228">
        <v>48.170028367416052</v>
      </c>
      <c r="Q93" s="228">
        <v>45.66916188146994</v>
      </c>
      <c r="R93" s="228">
        <v>50.652450014668787</v>
      </c>
      <c r="S93" s="228">
        <v>48.783495317129507</v>
      </c>
      <c r="T93" s="228">
        <v>47.648669016876333</v>
      </c>
      <c r="U93" s="228">
        <v>41.210908814221689</v>
      </c>
      <c r="V93" s="228">
        <v>38.095101815398102</v>
      </c>
      <c r="W93" s="228">
        <v>39.830315002886643</v>
      </c>
      <c r="DA93" s="69" t="s">
        <v>1940</v>
      </c>
    </row>
    <row r="94" spans="1:105" ht="12" customHeight="1" x14ac:dyDescent="0.25">
      <c r="A94" s="132" t="s">
        <v>1941</v>
      </c>
      <c r="B94" s="318">
        <v>260.73436416323187</v>
      </c>
      <c r="C94" s="318">
        <v>262.06130041215471</v>
      </c>
      <c r="D94" s="318">
        <v>255.81606571048249</v>
      </c>
      <c r="E94" s="318">
        <v>272.00399610500051</v>
      </c>
      <c r="F94" s="318">
        <v>309.01653485102031</v>
      </c>
      <c r="G94" s="318">
        <v>346.97921939688968</v>
      </c>
      <c r="H94" s="318">
        <v>334.18382140557247</v>
      </c>
      <c r="I94" s="318">
        <v>357.63136798049578</v>
      </c>
      <c r="J94" s="318">
        <v>331.0834423832128</v>
      </c>
      <c r="K94" s="318">
        <v>325.73589308828161</v>
      </c>
      <c r="L94" s="318">
        <v>345.37521512810702</v>
      </c>
      <c r="M94" s="318">
        <v>333.7048879783249</v>
      </c>
      <c r="N94" s="318">
        <v>324.09228981295979</v>
      </c>
      <c r="O94" s="318">
        <v>320.44458623516408</v>
      </c>
      <c r="P94" s="318">
        <v>272.1211312796118</v>
      </c>
      <c r="Q94" s="318">
        <v>258.16278157703238</v>
      </c>
      <c r="R94" s="318">
        <v>279.65464354757142</v>
      </c>
      <c r="S94" s="318">
        <v>278.19346347379599</v>
      </c>
      <c r="T94" s="318">
        <v>261.71250111104018</v>
      </c>
      <c r="U94" s="318">
        <v>233.59569471609149</v>
      </c>
      <c r="V94" s="318">
        <v>216.46942282274409</v>
      </c>
      <c r="W94" s="318">
        <v>224.52894648282259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1</v>
      </c>
      <c r="E98" s="234">
        <f t="shared" si="4"/>
        <v>1</v>
      </c>
      <c r="F98" s="234">
        <f t="shared" si="4"/>
        <v>0.99999999999999978</v>
      </c>
      <c r="G98" s="234">
        <f t="shared" si="4"/>
        <v>1</v>
      </c>
      <c r="H98" s="234">
        <f t="shared" si="4"/>
        <v>1</v>
      </c>
      <c r="I98" s="234">
        <f t="shared" si="4"/>
        <v>0.99999999999999978</v>
      </c>
      <c r="J98" s="234">
        <f t="shared" si="4"/>
        <v>1.0000000000000002</v>
      </c>
      <c r="K98" s="234">
        <f t="shared" si="4"/>
        <v>1</v>
      </c>
      <c r="L98" s="234">
        <f t="shared" si="4"/>
        <v>1</v>
      </c>
      <c r="M98" s="234">
        <f t="shared" si="4"/>
        <v>1</v>
      </c>
      <c r="N98" s="234">
        <f t="shared" si="4"/>
        <v>1</v>
      </c>
      <c r="O98" s="234">
        <f t="shared" si="4"/>
        <v>0.99999999999999967</v>
      </c>
      <c r="P98" s="234">
        <f t="shared" si="4"/>
        <v>1</v>
      </c>
      <c r="Q98" s="234">
        <f t="shared" si="4"/>
        <v>0.99999999999999989</v>
      </c>
      <c r="R98" s="234">
        <f t="shared" si="4"/>
        <v>1</v>
      </c>
      <c r="S98" s="234">
        <f t="shared" si="4"/>
        <v>0.99999999999999978</v>
      </c>
      <c r="T98" s="234">
        <f t="shared" si="4"/>
        <v>1</v>
      </c>
      <c r="U98" s="234">
        <f t="shared" si="4"/>
        <v>1</v>
      </c>
      <c r="V98" s="234">
        <f t="shared" si="4"/>
        <v>1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4.9999999999996176E-3</v>
      </c>
      <c r="C99" s="268">
        <f t="shared" si="5"/>
        <v>4.9999999999995395E-3</v>
      </c>
      <c r="D99" s="268">
        <f t="shared" si="5"/>
        <v>4.9999999999995812E-3</v>
      </c>
      <c r="E99" s="268">
        <f t="shared" si="5"/>
        <v>4.999999999999556E-3</v>
      </c>
      <c r="F99" s="268">
        <f t="shared" si="5"/>
        <v>4.9999999999997173E-3</v>
      </c>
      <c r="G99" s="268">
        <f t="shared" si="5"/>
        <v>4.9999999999997408E-3</v>
      </c>
      <c r="H99" s="268">
        <f t="shared" si="5"/>
        <v>4.9999999999996887E-3</v>
      </c>
      <c r="I99" s="268">
        <f t="shared" si="5"/>
        <v>4.9999999999997755E-3</v>
      </c>
      <c r="J99" s="268">
        <f t="shared" si="5"/>
        <v>4.9999999999997659E-3</v>
      </c>
      <c r="K99" s="268">
        <f t="shared" si="5"/>
        <v>4.999999999999746E-3</v>
      </c>
      <c r="L99" s="268">
        <f t="shared" si="5"/>
        <v>4.9999999999997304E-3</v>
      </c>
      <c r="M99" s="268">
        <f t="shared" si="5"/>
        <v>4.9999999999997113E-3</v>
      </c>
      <c r="N99" s="268">
        <f t="shared" si="5"/>
        <v>4.9999999999997286E-3</v>
      </c>
      <c r="O99" s="268">
        <f t="shared" si="5"/>
        <v>4.9999999999997338E-3</v>
      </c>
      <c r="P99" s="268">
        <f t="shared" si="5"/>
        <v>4.9999999999997677E-3</v>
      </c>
      <c r="Q99" s="268">
        <f t="shared" si="5"/>
        <v>4.9999999999996636E-3</v>
      </c>
      <c r="R99" s="268">
        <f t="shared" si="5"/>
        <v>4.9999999999996826E-3</v>
      </c>
      <c r="S99" s="268">
        <f t="shared" si="5"/>
        <v>4.9999999999997156E-3</v>
      </c>
      <c r="T99" s="268">
        <f t="shared" si="5"/>
        <v>4.9999999999997217E-3</v>
      </c>
      <c r="U99" s="268">
        <f t="shared" si="5"/>
        <v>4.9999999999996948E-3</v>
      </c>
      <c r="V99" s="268">
        <f t="shared" si="5"/>
        <v>4.9999999999996055E-3</v>
      </c>
      <c r="W99" s="268">
        <f t="shared" si="5"/>
        <v>4.9999999999995846E-3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6.999999999999465E-3</v>
      </c>
      <c r="C100" s="269">
        <f t="shared" si="6"/>
        <v>6.9999999999993522E-3</v>
      </c>
      <c r="D100" s="269">
        <f t="shared" si="6"/>
        <v>6.9999999999994138E-3</v>
      </c>
      <c r="E100" s="269">
        <f t="shared" si="6"/>
        <v>6.9999999999993782E-3</v>
      </c>
      <c r="F100" s="269">
        <f t="shared" si="6"/>
        <v>6.9999999999996072E-3</v>
      </c>
      <c r="G100" s="269">
        <f t="shared" si="6"/>
        <v>6.9999999999996367E-3</v>
      </c>
      <c r="H100" s="269">
        <f t="shared" si="6"/>
        <v>6.9999999999995665E-3</v>
      </c>
      <c r="I100" s="269">
        <f t="shared" si="6"/>
        <v>6.9999999999996853E-3</v>
      </c>
      <c r="J100" s="269">
        <f t="shared" si="6"/>
        <v>6.9999999999996723E-3</v>
      </c>
      <c r="K100" s="269">
        <f t="shared" si="6"/>
        <v>6.9999999999996402E-3</v>
      </c>
      <c r="L100" s="269">
        <f t="shared" si="6"/>
        <v>6.9999999999996202E-3</v>
      </c>
      <c r="M100" s="269">
        <f t="shared" si="6"/>
        <v>6.9999999999995968E-3</v>
      </c>
      <c r="N100" s="269">
        <f t="shared" si="6"/>
        <v>6.9999999999996185E-3</v>
      </c>
      <c r="O100" s="269">
        <f t="shared" si="6"/>
        <v>6.9999999999996254E-3</v>
      </c>
      <c r="P100" s="269">
        <f t="shared" si="6"/>
        <v>6.9999999999996723E-3</v>
      </c>
      <c r="Q100" s="269">
        <f t="shared" si="6"/>
        <v>6.9999999999995266E-3</v>
      </c>
      <c r="R100" s="269">
        <f t="shared" si="6"/>
        <v>6.9999999999995535E-3</v>
      </c>
      <c r="S100" s="269">
        <f t="shared" si="6"/>
        <v>6.9999999999996046E-3</v>
      </c>
      <c r="T100" s="269">
        <f t="shared" si="6"/>
        <v>6.9999999999996116E-3</v>
      </c>
      <c r="U100" s="269">
        <f t="shared" si="6"/>
        <v>6.9999999999995725E-3</v>
      </c>
      <c r="V100" s="269">
        <f t="shared" si="6"/>
        <v>6.9999999999994494E-3</v>
      </c>
      <c r="W100" s="269">
        <f t="shared" si="6"/>
        <v>6.9999999999994207E-3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3.9999999999996934E-2</v>
      </c>
      <c r="C101" s="269">
        <f t="shared" si="7"/>
        <v>3.9999999999996316E-2</v>
      </c>
      <c r="D101" s="269">
        <f t="shared" si="7"/>
        <v>3.9999999999996656E-2</v>
      </c>
      <c r="E101" s="269">
        <f t="shared" si="7"/>
        <v>3.9999999999996441E-2</v>
      </c>
      <c r="F101" s="269">
        <f t="shared" si="7"/>
        <v>3.9999999999997739E-2</v>
      </c>
      <c r="G101" s="269">
        <f t="shared" si="7"/>
        <v>3.9999999999997933E-2</v>
      </c>
      <c r="H101" s="269">
        <f t="shared" si="7"/>
        <v>3.9999999999997503E-2</v>
      </c>
      <c r="I101" s="269">
        <f t="shared" si="7"/>
        <v>3.9999999999998211E-2</v>
      </c>
      <c r="J101" s="269">
        <f t="shared" si="7"/>
        <v>3.9999999999998127E-2</v>
      </c>
      <c r="K101" s="269">
        <f t="shared" si="7"/>
        <v>3.9999999999997968E-2</v>
      </c>
      <c r="L101" s="269">
        <f t="shared" si="7"/>
        <v>3.9999999999997829E-2</v>
      </c>
      <c r="M101" s="269">
        <f t="shared" si="7"/>
        <v>3.9999999999997697E-2</v>
      </c>
      <c r="N101" s="269">
        <f t="shared" si="7"/>
        <v>3.9999999999997829E-2</v>
      </c>
      <c r="O101" s="269">
        <f t="shared" si="7"/>
        <v>3.9999999999997864E-2</v>
      </c>
      <c r="P101" s="269">
        <f t="shared" si="7"/>
        <v>3.9999999999998141E-2</v>
      </c>
      <c r="Q101" s="269">
        <f t="shared" si="7"/>
        <v>3.9999999999997295E-2</v>
      </c>
      <c r="R101" s="269">
        <f t="shared" si="7"/>
        <v>3.9999999999997461E-2</v>
      </c>
      <c r="S101" s="269">
        <f t="shared" si="7"/>
        <v>3.9999999999997718E-2</v>
      </c>
      <c r="T101" s="269">
        <f t="shared" si="7"/>
        <v>3.999999999999778E-2</v>
      </c>
      <c r="U101" s="269">
        <f t="shared" si="7"/>
        <v>3.9999999999997544E-2</v>
      </c>
      <c r="V101" s="269">
        <f t="shared" si="7"/>
        <v>3.9999999999996844E-2</v>
      </c>
      <c r="W101" s="269">
        <f t="shared" si="7"/>
        <v>3.9999999999996684E-2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1.999999999999847E-2</v>
      </c>
      <c r="C102" s="269">
        <f t="shared" si="8"/>
        <v>1.9999999999998158E-2</v>
      </c>
      <c r="D102" s="269">
        <f t="shared" si="8"/>
        <v>1.9999999999998325E-2</v>
      </c>
      <c r="E102" s="269">
        <f t="shared" si="8"/>
        <v>1.9999999999998221E-2</v>
      </c>
      <c r="F102" s="269">
        <f t="shared" si="8"/>
        <v>1.999999999999888E-2</v>
      </c>
      <c r="G102" s="269">
        <f t="shared" si="8"/>
        <v>1.9999999999998956E-2</v>
      </c>
      <c r="H102" s="269">
        <f t="shared" si="8"/>
        <v>1.9999999999998758E-2</v>
      </c>
      <c r="I102" s="269">
        <f t="shared" si="8"/>
        <v>1.9999999999999105E-2</v>
      </c>
      <c r="J102" s="269">
        <f t="shared" si="8"/>
        <v>1.9999999999999074E-2</v>
      </c>
      <c r="K102" s="269">
        <f t="shared" si="8"/>
        <v>1.9999999999998973E-2</v>
      </c>
      <c r="L102" s="269">
        <f t="shared" si="8"/>
        <v>1.9999999999998921E-2</v>
      </c>
      <c r="M102" s="269">
        <f t="shared" si="8"/>
        <v>1.9999999999998849E-2</v>
      </c>
      <c r="N102" s="269">
        <f t="shared" si="8"/>
        <v>1.9999999999998904E-2</v>
      </c>
      <c r="O102" s="269">
        <f t="shared" si="8"/>
        <v>1.9999999999998925E-2</v>
      </c>
      <c r="P102" s="269">
        <f t="shared" si="8"/>
        <v>1.9999999999999071E-2</v>
      </c>
      <c r="Q102" s="269">
        <f t="shared" si="8"/>
        <v>1.9999999999998647E-2</v>
      </c>
      <c r="R102" s="269">
        <f t="shared" si="8"/>
        <v>1.9999999999998731E-2</v>
      </c>
      <c r="S102" s="269">
        <f t="shared" si="8"/>
        <v>1.9999999999998859E-2</v>
      </c>
      <c r="T102" s="269">
        <f t="shared" si="8"/>
        <v>1.999999999999889E-2</v>
      </c>
      <c r="U102" s="269">
        <f t="shared" si="8"/>
        <v>1.9999999999998772E-2</v>
      </c>
      <c r="V102" s="269">
        <f t="shared" si="8"/>
        <v>1.9999999999998429E-2</v>
      </c>
      <c r="W102" s="269">
        <f t="shared" si="8"/>
        <v>1.9999999999998335E-2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1.3393332122315514E-2</v>
      </c>
      <c r="C103" s="270">
        <f t="shared" si="9"/>
        <v>1.3661597682920693E-2</v>
      </c>
      <c r="D103" s="270">
        <f t="shared" si="9"/>
        <v>1.3814502224498112E-2</v>
      </c>
      <c r="E103" s="270">
        <f t="shared" si="9"/>
        <v>1.3511378032813532E-2</v>
      </c>
      <c r="F103" s="270">
        <f t="shared" si="9"/>
        <v>1.355565040065395E-2</v>
      </c>
      <c r="G103" s="270">
        <f t="shared" si="9"/>
        <v>1.290500196341219E-2</v>
      </c>
      <c r="H103" s="270">
        <f t="shared" si="9"/>
        <v>1.2862543244809102E-2</v>
      </c>
      <c r="I103" s="270">
        <f t="shared" si="9"/>
        <v>1.2489216267005604E-2</v>
      </c>
      <c r="J103" s="270">
        <f t="shared" si="9"/>
        <v>1.2471333362264778E-2</v>
      </c>
      <c r="K103" s="270">
        <f t="shared" si="9"/>
        <v>1.2583241964045771E-2</v>
      </c>
      <c r="L103" s="270">
        <f t="shared" si="9"/>
        <v>1.2288084742533808E-2</v>
      </c>
      <c r="M103" s="270">
        <f t="shared" si="9"/>
        <v>1.2419454146417798E-2</v>
      </c>
      <c r="N103" s="270">
        <f t="shared" si="9"/>
        <v>1.2588662018942511E-2</v>
      </c>
      <c r="O103" s="270">
        <f t="shared" si="9"/>
        <v>1.2250353111309413E-2</v>
      </c>
      <c r="P103" s="270">
        <f t="shared" si="9"/>
        <v>1.2266755962531441E-2</v>
      </c>
      <c r="Q103" s="270">
        <f t="shared" si="9"/>
        <v>1.2282852267048503E-2</v>
      </c>
      <c r="R103" s="270">
        <f t="shared" si="9"/>
        <v>1.2353200381406346E-2</v>
      </c>
      <c r="S103" s="270">
        <f t="shared" si="9"/>
        <v>1.2248273994911641E-2</v>
      </c>
      <c r="T103" s="270">
        <f t="shared" si="9"/>
        <v>1.2375380268525825E-2</v>
      </c>
      <c r="U103" s="270">
        <f t="shared" si="9"/>
        <v>1.2306807916820154E-2</v>
      </c>
      <c r="V103" s="270">
        <f t="shared" si="9"/>
        <v>1.2331217403438916E-2</v>
      </c>
      <c r="W103" s="270">
        <f t="shared" si="9"/>
        <v>1.2392373093137066E-2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4.4053700819045409E-2</v>
      </c>
      <c r="C104" s="271">
        <f t="shared" si="10"/>
        <v>4.5365455306325603E-2</v>
      </c>
      <c r="D104" s="271">
        <f t="shared" si="10"/>
        <v>4.5859192536637915E-2</v>
      </c>
      <c r="E104" s="271">
        <f t="shared" si="10"/>
        <v>4.1931176512665778E-2</v>
      </c>
      <c r="F104" s="271">
        <f t="shared" si="10"/>
        <v>4.2209144800807244E-2</v>
      </c>
      <c r="G104" s="271">
        <f t="shared" si="10"/>
        <v>3.9532653495689393E-2</v>
      </c>
      <c r="H104" s="271">
        <f t="shared" si="10"/>
        <v>3.8774052087734975E-2</v>
      </c>
      <c r="I104" s="271">
        <f t="shared" si="10"/>
        <v>3.7085276695563961E-2</v>
      </c>
      <c r="J104" s="271">
        <f t="shared" si="10"/>
        <v>3.6746343724462865E-2</v>
      </c>
      <c r="K104" s="271">
        <f t="shared" si="10"/>
        <v>3.7071362031423083E-2</v>
      </c>
      <c r="L104" s="271">
        <f t="shared" si="10"/>
        <v>3.489613515513993E-2</v>
      </c>
      <c r="M104" s="271">
        <f t="shared" si="10"/>
        <v>3.5689191562647889E-2</v>
      </c>
      <c r="N104" s="271">
        <f t="shared" si="10"/>
        <v>3.6916570110865361E-2</v>
      </c>
      <c r="O104" s="271">
        <f t="shared" si="10"/>
        <v>3.4291148706458358E-2</v>
      </c>
      <c r="P104" s="271">
        <f t="shared" si="10"/>
        <v>3.4790541378576574E-2</v>
      </c>
      <c r="Q104" s="271">
        <f t="shared" si="10"/>
        <v>3.5060799205957581E-2</v>
      </c>
      <c r="R104" s="271">
        <f t="shared" si="10"/>
        <v>3.5579421035635606E-2</v>
      </c>
      <c r="S104" s="271">
        <f t="shared" si="10"/>
        <v>3.4706518920085645E-2</v>
      </c>
      <c r="T104" s="271">
        <f t="shared" si="10"/>
        <v>3.5123453881942907E-2</v>
      </c>
      <c r="U104" s="271">
        <f t="shared" si="10"/>
        <v>3.4709494141004819E-2</v>
      </c>
      <c r="V104" s="271">
        <f t="shared" si="10"/>
        <v>3.5128991707270033E-2</v>
      </c>
      <c r="W104" s="271">
        <f t="shared" si="10"/>
        <v>3.5851447632022089E-2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0.77265585412743276</v>
      </c>
      <c r="C105" s="271">
        <f t="shared" si="11"/>
        <v>0.76816082410781517</v>
      </c>
      <c r="D105" s="271">
        <f t="shared" si="11"/>
        <v>0.76641698849078621</v>
      </c>
      <c r="E105" s="271">
        <f t="shared" si="11"/>
        <v>0.77937705320415918</v>
      </c>
      <c r="F105" s="271">
        <f t="shared" si="11"/>
        <v>0.77843710524119358</v>
      </c>
      <c r="G105" s="271">
        <f t="shared" si="11"/>
        <v>0.78771200343937042</v>
      </c>
      <c r="H105" s="271">
        <f t="shared" si="11"/>
        <v>0.79019884447249389</v>
      </c>
      <c r="I105" s="271">
        <f t="shared" si="11"/>
        <v>0.79601378104729181</v>
      </c>
      <c r="J105" s="271">
        <f t="shared" si="11"/>
        <v>0.79712378130335859</v>
      </c>
      <c r="K105" s="271">
        <f t="shared" si="11"/>
        <v>0.79596459149026166</v>
      </c>
      <c r="L105" s="271">
        <f t="shared" si="11"/>
        <v>0.80326881309090847</v>
      </c>
      <c r="M105" s="271">
        <f t="shared" si="11"/>
        <v>0.80058203970727682</v>
      </c>
      <c r="N105" s="271">
        <f t="shared" si="11"/>
        <v>0.79645794540160664</v>
      </c>
      <c r="O105" s="271">
        <f t="shared" si="11"/>
        <v>0.8052559455012176</v>
      </c>
      <c r="P105" s="271">
        <f t="shared" si="11"/>
        <v>0.80363038848428092</v>
      </c>
      <c r="Q105" s="271">
        <f t="shared" si="11"/>
        <v>0.80274346140264885</v>
      </c>
      <c r="R105" s="271">
        <f t="shared" si="11"/>
        <v>0.80100199850377274</v>
      </c>
      <c r="S105" s="271">
        <f t="shared" si="11"/>
        <v>0.80391960948481667</v>
      </c>
      <c r="T105" s="271">
        <f t="shared" si="11"/>
        <v>0.80244904611188461</v>
      </c>
      <c r="U105" s="271">
        <f t="shared" si="11"/>
        <v>0.80385148873994683</v>
      </c>
      <c r="V105" s="271">
        <f t="shared" si="11"/>
        <v>0.80247536487314142</v>
      </c>
      <c r="W105" s="271">
        <f t="shared" si="11"/>
        <v>0.80008629564813138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0.4055416806353892</v>
      </c>
      <c r="C106" s="320">
        <f t="shared" si="12"/>
        <v>0.39011536322177015</v>
      </c>
      <c r="D106" s="320">
        <f t="shared" si="12"/>
        <v>0.38425705068547172</v>
      </c>
      <c r="E106" s="320">
        <f t="shared" si="12"/>
        <v>0.4299505822652791</v>
      </c>
      <c r="F106" s="320">
        <f t="shared" si="12"/>
        <v>0.42669423190113476</v>
      </c>
      <c r="G106" s="320">
        <f t="shared" si="12"/>
        <v>0.45827322430862699</v>
      </c>
      <c r="H106" s="320">
        <f t="shared" si="12"/>
        <v>0.46708174374137051</v>
      </c>
      <c r="I106" s="320">
        <f t="shared" si="12"/>
        <v>0.48696980858426003</v>
      </c>
      <c r="J106" s="320">
        <f t="shared" si="12"/>
        <v>0.49090425026616941</v>
      </c>
      <c r="K106" s="320">
        <f t="shared" si="12"/>
        <v>0.48703657456173732</v>
      </c>
      <c r="L106" s="320">
        <f t="shared" si="12"/>
        <v>0.51246768679807686</v>
      </c>
      <c r="M106" s="320">
        <f t="shared" si="12"/>
        <v>0.50317211001854556</v>
      </c>
      <c r="N106" s="320">
        <f t="shared" si="12"/>
        <v>0.48881986114439657</v>
      </c>
      <c r="O106" s="320">
        <f t="shared" si="12"/>
        <v>0.51949637294739914</v>
      </c>
      <c r="P106" s="320">
        <f t="shared" si="12"/>
        <v>0.51370921032947725</v>
      </c>
      <c r="Q106" s="320">
        <f t="shared" si="12"/>
        <v>0.51057013468633705</v>
      </c>
      <c r="R106" s="320">
        <f t="shared" si="12"/>
        <v>0.50450682320681073</v>
      </c>
      <c r="S106" s="320">
        <f t="shared" si="12"/>
        <v>0.51469861848410414</v>
      </c>
      <c r="T106" s="320">
        <f t="shared" si="12"/>
        <v>0.50975359709569501</v>
      </c>
      <c r="U106" s="320">
        <f t="shared" si="12"/>
        <v>0.51460570423157459</v>
      </c>
      <c r="V106" s="320">
        <f t="shared" si="12"/>
        <v>0.50973376731255893</v>
      </c>
      <c r="W106" s="320">
        <f t="shared" si="12"/>
        <v>0.50132423204794851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0.36711417349204356</v>
      </c>
      <c r="C107" s="320">
        <f t="shared" si="13"/>
        <v>0.37804546088604501</v>
      </c>
      <c r="D107" s="320">
        <f t="shared" si="13"/>
        <v>0.38215993780531438</v>
      </c>
      <c r="E107" s="320">
        <f t="shared" si="13"/>
        <v>0.34942647093888007</v>
      </c>
      <c r="F107" s="320">
        <f t="shared" si="13"/>
        <v>0.35174287334005877</v>
      </c>
      <c r="G107" s="320">
        <f t="shared" si="13"/>
        <v>0.32943877913074349</v>
      </c>
      <c r="H107" s="320">
        <f t="shared" si="13"/>
        <v>0.32311710073112349</v>
      </c>
      <c r="I107" s="320">
        <f t="shared" si="13"/>
        <v>0.30904397246303167</v>
      </c>
      <c r="J107" s="320">
        <f t="shared" si="13"/>
        <v>0.30621953103718924</v>
      </c>
      <c r="K107" s="320">
        <f t="shared" si="13"/>
        <v>0.3089280169285244</v>
      </c>
      <c r="L107" s="320">
        <f t="shared" si="13"/>
        <v>0.2908011262928315</v>
      </c>
      <c r="M107" s="320">
        <f t="shared" si="13"/>
        <v>0.29740992968873131</v>
      </c>
      <c r="N107" s="320">
        <f t="shared" si="13"/>
        <v>0.30763808425721006</v>
      </c>
      <c r="O107" s="320">
        <f t="shared" si="13"/>
        <v>0.28575957255381834</v>
      </c>
      <c r="P107" s="320">
        <f t="shared" si="13"/>
        <v>0.28992117815480362</v>
      </c>
      <c r="Q107" s="320">
        <f t="shared" si="13"/>
        <v>0.29217332671631174</v>
      </c>
      <c r="R107" s="320">
        <f t="shared" si="13"/>
        <v>0.29649517529696201</v>
      </c>
      <c r="S107" s="320">
        <f t="shared" si="13"/>
        <v>0.28922099100071241</v>
      </c>
      <c r="T107" s="320">
        <f t="shared" si="13"/>
        <v>0.2926954490161896</v>
      </c>
      <c r="U107" s="320">
        <f t="shared" si="13"/>
        <v>0.28924578450837218</v>
      </c>
      <c r="V107" s="320">
        <f t="shared" si="13"/>
        <v>0.29274159756058249</v>
      </c>
      <c r="W107" s="320">
        <f t="shared" si="13"/>
        <v>0.29876206360018287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9.7897112931211713E-2</v>
      </c>
      <c r="C108" s="321">
        <f t="shared" si="14"/>
        <v>0.10081212290294538</v>
      </c>
      <c r="D108" s="321">
        <f t="shared" si="14"/>
        <v>0.10190931674808384</v>
      </c>
      <c r="E108" s="321">
        <f t="shared" si="14"/>
        <v>9.318039225036806E-2</v>
      </c>
      <c r="F108" s="321">
        <f t="shared" si="14"/>
        <v>9.3798099557349052E-2</v>
      </c>
      <c r="G108" s="321">
        <f t="shared" si="14"/>
        <v>8.7850341101531629E-2</v>
      </c>
      <c r="H108" s="321">
        <f t="shared" si="14"/>
        <v>8.6164560194966322E-2</v>
      </c>
      <c r="I108" s="321">
        <f t="shared" si="14"/>
        <v>8.2411725990141793E-2</v>
      </c>
      <c r="J108" s="321">
        <f t="shared" si="14"/>
        <v>8.165854160991716E-2</v>
      </c>
      <c r="K108" s="321">
        <f t="shared" si="14"/>
        <v>8.2380804514273209E-2</v>
      </c>
      <c r="L108" s="321">
        <f t="shared" si="14"/>
        <v>7.7546967011421775E-2</v>
      </c>
      <c r="M108" s="321">
        <f t="shared" si="14"/>
        <v>7.9309314583661722E-2</v>
      </c>
      <c r="N108" s="321">
        <f t="shared" si="14"/>
        <v>8.2036822468589413E-2</v>
      </c>
      <c r="O108" s="321">
        <f t="shared" si="14"/>
        <v>7.6202552681018276E-2</v>
      </c>
      <c r="P108" s="321">
        <f t="shared" si="14"/>
        <v>7.731231417461433E-2</v>
      </c>
      <c r="Q108" s="321">
        <f t="shared" si="14"/>
        <v>7.7912887124349864E-2</v>
      </c>
      <c r="R108" s="321">
        <f t="shared" si="14"/>
        <v>7.9065380079189909E-2</v>
      </c>
      <c r="S108" s="321">
        <f t="shared" si="14"/>
        <v>7.7125597600190041E-2</v>
      </c>
      <c r="T108" s="321">
        <f t="shared" si="14"/>
        <v>7.805211973765061E-2</v>
      </c>
      <c r="U108" s="321">
        <f t="shared" si="14"/>
        <v>7.7132209202232654E-2</v>
      </c>
      <c r="V108" s="321">
        <f t="shared" si="14"/>
        <v>7.8064426016155361E-2</v>
      </c>
      <c r="W108" s="321">
        <f t="shared" si="14"/>
        <v>7.9669883626715454E-2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1.0000000000000002</v>
      </c>
      <c r="D110" s="234">
        <f t="shared" si="15"/>
        <v>0.99999999999999989</v>
      </c>
      <c r="E110" s="234">
        <f t="shared" si="15"/>
        <v>0.99999999999999978</v>
      </c>
      <c r="F110" s="234">
        <f t="shared" si="15"/>
        <v>1</v>
      </c>
      <c r="G110" s="234">
        <f t="shared" si="15"/>
        <v>1.0000000000000002</v>
      </c>
      <c r="H110" s="234">
        <f t="shared" si="15"/>
        <v>1.0000000000000002</v>
      </c>
      <c r="I110" s="234">
        <f t="shared" si="15"/>
        <v>1</v>
      </c>
      <c r="J110" s="234">
        <f t="shared" si="15"/>
        <v>1</v>
      </c>
      <c r="K110" s="234">
        <f t="shared" si="15"/>
        <v>1</v>
      </c>
      <c r="L110" s="234">
        <f t="shared" si="15"/>
        <v>1</v>
      </c>
      <c r="M110" s="234">
        <f t="shared" si="15"/>
        <v>0.99999999999999989</v>
      </c>
      <c r="N110" s="234">
        <f t="shared" si="15"/>
        <v>0.99999999999999989</v>
      </c>
      <c r="O110" s="234">
        <f t="shared" si="15"/>
        <v>0.99999999999999989</v>
      </c>
      <c r="P110" s="234">
        <f t="shared" si="15"/>
        <v>1.0000000000000002</v>
      </c>
      <c r="Q110" s="234">
        <f t="shared" si="15"/>
        <v>1</v>
      </c>
      <c r="R110" s="234">
        <f t="shared" si="15"/>
        <v>1</v>
      </c>
      <c r="S110" s="234">
        <f t="shared" si="15"/>
        <v>1</v>
      </c>
      <c r="T110" s="234">
        <f t="shared" si="15"/>
        <v>1.0000000000000002</v>
      </c>
      <c r="U110" s="234">
        <f t="shared" si="15"/>
        <v>1.0000000000000002</v>
      </c>
      <c r="V110" s="234">
        <f t="shared" si="15"/>
        <v>1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5.2781221197543259E-3</v>
      </c>
      <c r="C111" s="301">
        <f t="shared" si="16"/>
        <v>5.278122119754378E-3</v>
      </c>
      <c r="D111" s="301">
        <f t="shared" si="16"/>
        <v>5.2781221197543363E-3</v>
      </c>
      <c r="E111" s="301">
        <f t="shared" si="16"/>
        <v>5.2781221197544369E-3</v>
      </c>
      <c r="F111" s="301">
        <f t="shared" si="16"/>
        <v>5.2781221197542427E-3</v>
      </c>
      <c r="G111" s="301">
        <f t="shared" si="16"/>
        <v>5.2781221197542539E-3</v>
      </c>
      <c r="H111" s="301">
        <f t="shared" si="16"/>
        <v>5.2781221197543329E-3</v>
      </c>
      <c r="I111" s="301">
        <f t="shared" si="16"/>
        <v>5.2781221197542383E-3</v>
      </c>
      <c r="J111" s="301">
        <f t="shared" si="16"/>
        <v>5.2781221197542617E-3</v>
      </c>
      <c r="K111" s="301">
        <f t="shared" si="16"/>
        <v>5.2781221197542782E-3</v>
      </c>
      <c r="L111" s="301">
        <f t="shared" si="16"/>
        <v>5.2781221197543337E-3</v>
      </c>
      <c r="M111" s="301">
        <f t="shared" si="16"/>
        <v>5.2781221197543467E-3</v>
      </c>
      <c r="N111" s="301">
        <f t="shared" si="16"/>
        <v>5.2781221197542999E-3</v>
      </c>
      <c r="O111" s="301">
        <f t="shared" si="16"/>
        <v>5.2781221197543424E-3</v>
      </c>
      <c r="P111" s="301">
        <f t="shared" si="16"/>
        <v>5.2781221197542357E-3</v>
      </c>
      <c r="Q111" s="301">
        <f t="shared" si="16"/>
        <v>5.2781221197543459E-3</v>
      </c>
      <c r="R111" s="301">
        <f t="shared" si="16"/>
        <v>5.2781221197543459E-3</v>
      </c>
      <c r="S111" s="301">
        <f t="shared" si="16"/>
        <v>5.278122119754306E-3</v>
      </c>
      <c r="T111" s="301">
        <f t="shared" si="16"/>
        <v>5.2781221197542843E-3</v>
      </c>
      <c r="U111" s="301">
        <f t="shared" si="16"/>
        <v>5.2781221197543016E-3</v>
      </c>
      <c r="V111" s="301">
        <f t="shared" si="16"/>
        <v>5.2781221197543858E-3</v>
      </c>
      <c r="W111" s="301">
        <f t="shared" si="16"/>
        <v>5.2781221197543788E-3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7.4900519068709171E-3</v>
      </c>
      <c r="C112" s="235">
        <f t="shared" si="17"/>
        <v>7.4900519068709908E-3</v>
      </c>
      <c r="D112" s="235">
        <f t="shared" si="17"/>
        <v>7.4900519068709292E-3</v>
      </c>
      <c r="E112" s="235">
        <f t="shared" si="17"/>
        <v>7.4900519068710723E-3</v>
      </c>
      <c r="F112" s="235">
        <f t="shared" si="17"/>
        <v>7.4900519068707965E-3</v>
      </c>
      <c r="G112" s="235">
        <f t="shared" si="17"/>
        <v>7.4900519068708104E-3</v>
      </c>
      <c r="H112" s="235">
        <f t="shared" si="17"/>
        <v>7.4900519068709258E-3</v>
      </c>
      <c r="I112" s="235">
        <f t="shared" si="17"/>
        <v>7.4900519068707896E-3</v>
      </c>
      <c r="J112" s="235">
        <f t="shared" si="17"/>
        <v>7.4900519068708225E-3</v>
      </c>
      <c r="K112" s="235">
        <f t="shared" si="17"/>
        <v>7.4900519068708451E-3</v>
      </c>
      <c r="L112" s="235">
        <f t="shared" si="17"/>
        <v>7.4900519068709266E-3</v>
      </c>
      <c r="M112" s="235">
        <f t="shared" si="17"/>
        <v>7.4900519068709466E-3</v>
      </c>
      <c r="N112" s="235">
        <f t="shared" si="17"/>
        <v>7.4900519068708806E-3</v>
      </c>
      <c r="O112" s="235">
        <f t="shared" si="17"/>
        <v>7.4900519068709362E-3</v>
      </c>
      <c r="P112" s="235">
        <f t="shared" si="17"/>
        <v>7.4900519068707896E-3</v>
      </c>
      <c r="Q112" s="235">
        <f t="shared" si="17"/>
        <v>7.490051906870944E-3</v>
      </c>
      <c r="R112" s="235">
        <f t="shared" si="17"/>
        <v>7.4900519068709414E-3</v>
      </c>
      <c r="S112" s="235">
        <f t="shared" si="17"/>
        <v>7.4900519068708911E-3</v>
      </c>
      <c r="T112" s="235">
        <f t="shared" si="17"/>
        <v>7.4900519068708546E-3</v>
      </c>
      <c r="U112" s="235">
        <f t="shared" si="17"/>
        <v>7.4900519068708798E-3</v>
      </c>
      <c r="V112" s="235">
        <f t="shared" si="17"/>
        <v>7.4900519068710012E-3</v>
      </c>
      <c r="W112" s="235">
        <f t="shared" si="17"/>
        <v>7.4900519068709899E-3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2.6652580694168621E-2</v>
      </c>
      <c r="C113" s="235">
        <f t="shared" si="18"/>
        <v>2.6652580694168898E-2</v>
      </c>
      <c r="D113" s="235">
        <f t="shared" si="18"/>
        <v>2.6652580694168673E-2</v>
      </c>
      <c r="E113" s="235">
        <f t="shared" si="18"/>
        <v>2.6652580694169183E-2</v>
      </c>
      <c r="F113" s="235">
        <f t="shared" si="18"/>
        <v>2.6652580694168197E-2</v>
      </c>
      <c r="G113" s="235">
        <f t="shared" si="18"/>
        <v>2.665258069416827E-2</v>
      </c>
      <c r="H113" s="235">
        <f t="shared" si="18"/>
        <v>2.6652580694168662E-2</v>
      </c>
      <c r="I113" s="235">
        <f t="shared" si="18"/>
        <v>2.6652580694168187E-2</v>
      </c>
      <c r="J113" s="235">
        <f t="shared" si="18"/>
        <v>2.6652580694168298E-2</v>
      </c>
      <c r="K113" s="235">
        <f t="shared" si="18"/>
        <v>2.6652580694168374E-2</v>
      </c>
      <c r="L113" s="235">
        <f t="shared" si="18"/>
        <v>2.6652580694168676E-2</v>
      </c>
      <c r="M113" s="235">
        <f t="shared" si="18"/>
        <v>2.6652580694168742E-2</v>
      </c>
      <c r="N113" s="235">
        <f t="shared" si="18"/>
        <v>2.6652580694168506E-2</v>
      </c>
      <c r="O113" s="235">
        <f t="shared" si="18"/>
        <v>2.665258069416869E-2</v>
      </c>
      <c r="P113" s="235">
        <f t="shared" si="18"/>
        <v>2.6652580694168163E-2</v>
      </c>
      <c r="Q113" s="235">
        <f t="shared" si="18"/>
        <v>2.6652580694168721E-2</v>
      </c>
      <c r="R113" s="235">
        <f t="shared" si="18"/>
        <v>2.6652580694168714E-2</v>
      </c>
      <c r="S113" s="235">
        <f t="shared" si="18"/>
        <v>2.6652580694168527E-2</v>
      </c>
      <c r="T113" s="235">
        <f t="shared" si="18"/>
        <v>2.6652580694168412E-2</v>
      </c>
      <c r="U113" s="235">
        <f t="shared" si="18"/>
        <v>2.6652580694168499E-2</v>
      </c>
      <c r="V113" s="235">
        <f t="shared" si="18"/>
        <v>2.6652580694168947E-2</v>
      </c>
      <c r="W113" s="235">
        <f t="shared" si="18"/>
        <v>2.6652580694168895E-2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2.1112488479017304E-2</v>
      </c>
      <c r="C114" s="235">
        <f t="shared" si="19"/>
        <v>2.1112488479017515E-2</v>
      </c>
      <c r="D114" s="235">
        <f t="shared" si="19"/>
        <v>2.1112488479017338E-2</v>
      </c>
      <c r="E114" s="235">
        <f t="shared" si="19"/>
        <v>2.1112488479017744E-2</v>
      </c>
      <c r="F114" s="235">
        <f t="shared" si="19"/>
        <v>2.111248847901696E-2</v>
      </c>
      <c r="G114" s="235">
        <f t="shared" si="19"/>
        <v>2.1112488479017023E-2</v>
      </c>
      <c r="H114" s="235">
        <f t="shared" si="19"/>
        <v>2.1112488479017311E-2</v>
      </c>
      <c r="I114" s="235">
        <f t="shared" si="19"/>
        <v>2.1112488479016939E-2</v>
      </c>
      <c r="J114" s="235">
        <f t="shared" si="19"/>
        <v>2.1112488479017047E-2</v>
      </c>
      <c r="K114" s="235">
        <f t="shared" si="19"/>
        <v>2.1112488479017109E-2</v>
      </c>
      <c r="L114" s="235">
        <f t="shared" si="19"/>
        <v>2.1112488479017338E-2</v>
      </c>
      <c r="M114" s="235">
        <f t="shared" si="19"/>
        <v>2.1112488479017387E-2</v>
      </c>
      <c r="N114" s="235">
        <f t="shared" si="19"/>
        <v>2.11124884790172E-2</v>
      </c>
      <c r="O114" s="235">
        <f t="shared" si="19"/>
        <v>2.111248847901737E-2</v>
      </c>
      <c r="P114" s="235">
        <f t="shared" si="19"/>
        <v>2.1112488479016943E-2</v>
      </c>
      <c r="Q114" s="235">
        <f t="shared" si="19"/>
        <v>2.111248847901738E-2</v>
      </c>
      <c r="R114" s="235">
        <f t="shared" si="19"/>
        <v>2.1112488479017373E-2</v>
      </c>
      <c r="S114" s="235">
        <f t="shared" si="19"/>
        <v>2.111248847901722E-2</v>
      </c>
      <c r="T114" s="235">
        <f t="shared" si="19"/>
        <v>2.111248847901713E-2</v>
      </c>
      <c r="U114" s="235">
        <f t="shared" si="19"/>
        <v>2.11124884790172E-2</v>
      </c>
      <c r="V114" s="235">
        <f t="shared" si="19"/>
        <v>2.1112488479017543E-2</v>
      </c>
      <c r="W114" s="235">
        <f t="shared" si="19"/>
        <v>2.1112488479017508E-2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1.7097094573969376E-2</v>
      </c>
      <c r="C115" s="302">
        <f t="shared" si="20"/>
        <v>1.7800088873919064E-2</v>
      </c>
      <c r="D115" s="302">
        <f t="shared" si="20"/>
        <v>1.8140886276015251E-2</v>
      </c>
      <c r="E115" s="302">
        <f t="shared" si="20"/>
        <v>1.6704242034513091E-2</v>
      </c>
      <c r="F115" s="302">
        <f t="shared" si="20"/>
        <v>1.6828845149155214E-2</v>
      </c>
      <c r="G115" s="302">
        <f t="shared" si="20"/>
        <v>1.540140364022387E-2</v>
      </c>
      <c r="H115" s="302">
        <f t="shared" si="20"/>
        <v>1.518511668501759E-2</v>
      </c>
      <c r="I115" s="302">
        <f t="shared" si="20"/>
        <v>1.4397016063617372E-2</v>
      </c>
      <c r="J115" s="302">
        <f t="shared" si="20"/>
        <v>1.430905900622155E-2</v>
      </c>
      <c r="K115" s="302">
        <f t="shared" si="20"/>
        <v>1.4503131301394292E-2</v>
      </c>
      <c r="L115" s="302">
        <f t="shared" si="20"/>
        <v>1.374683822574484E-2</v>
      </c>
      <c r="M115" s="302">
        <f t="shared" si="20"/>
        <v>1.4044362197784032E-2</v>
      </c>
      <c r="N115" s="302">
        <f t="shared" si="20"/>
        <v>1.4478339492991458E-2</v>
      </c>
      <c r="O115" s="302">
        <f t="shared" si="20"/>
        <v>1.3593774599502671E-2</v>
      </c>
      <c r="P115" s="302">
        <f t="shared" si="20"/>
        <v>1.370339784234237E-2</v>
      </c>
      <c r="Q115" s="302">
        <f t="shared" si="20"/>
        <v>1.3771470968457124E-2</v>
      </c>
      <c r="R115" s="302">
        <f t="shared" si="20"/>
        <v>1.3948265716840857E-2</v>
      </c>
      <c r="S115" s="302">
        <f t="shared" si="20"/>
        <v>1.366722715807319E-2</v>
      </c>
      <c r="T115" s="302">
        <f t="shared" si="20"/>
        <v>1.3887427790943605E-2</v>
      </c>
      <c r="U115" s="302">
        <f t="shared" si="20"/>
        <v>1.373338997253786E-2</v>
      </c>
      <c r="V115" s="302">
        <f t="shared" si="20"/>
        <v>1.3838674516175382E-2</v>
      </c>
      <c r="W115" s="302">
        <f t="shared" si="20"/>
        <v>1.4044590072509806E-2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9.6383212925034878E-2</v>
      </c>
      <c r="C116" s="303">
        <f t="shared" si="21"/>
        <v>9.9947301957151263E-2</v>
      </c>
      <c r="D116" s="303">
        <f t="shared" si="21"/>
        <v>0.10132700031635411</v>
      </c>
      <c r="E116" s="303">
        <f t="shared" si="21"/>
        <v>9.0907192939303258E-2</v>
      </c>
      <c r="F116" s="303">
        <f t="shared" si="21"/>
        <v>9.1604074688953457E-2</v>
      </c>
      <c r="G116" s="303">
        <f t="shared" si="21"/>
        <v>8.5128573624961165E-2</v>
      </c>
      <c r="H116" s="303">
        <f t="shared" si="21"/>
        <v>8.3381651145408131E-2</v>
      </c>
      <c r="I116" s="303">
        <f t="shared" si="21"/>
        <v>7.9628527295809368E-2</v>
      </c>
      <c r="J116" s="303">
        <f t="shared" si="21"/>
        <v>7.8895735099982156E-2</v>
      </c>
      <c r="K116" s="303">
        <f t="shared" si="21"/>
        <v>7.9597070364550979E-2</v>
      </c>
      <c r="L116" s="303">
        <f t="shared" si="21"/>
        <v>7.5014721787269381E-2</v>
      </c>
      <c r="M116" s="303">
        <f t="shared" si="21"/>
        <v>7.6653523475551266E-2</v>
      </c>
      <c r="N116" s="303">
        <f t="shared" si="21"/>
        <v>7.9261488823213294E-2</v>
      </c>
      <c r="O116" s="303">
        <f t="shared" si="21"/>
        <v>7.3787069604536792E-2</v>
      </c>
      <c r="P116" s="303">
        <f t="shared" si="21"/>
        <v>7.4799221110053229E-2</v>
      </c>
      <c r="Q116" s="303">
        <f t="shared" si="21"/>
        <v>7.5352557419268176E-2</v>
      </c>
      <c r="R116" s="303">
        <f t="shared" si="21"/>
        <v>7.6425247035726632E-2</v>
      </c>
      <c r="S116" s="303">
        <f t="shared" si="21"/>
        <v>7.4628204900952247E-2</v>
      </c>
      <c r="T116" s="303">
        <f t="shared" si="21"/>
        <v>7.5480150976427643E-2</v>
      </c>
      <c r="U116" s="303">
        <f t="shared" si="21"/>
        <v>7.463341544511197E-2</v>
      </c>
      <c r="V116" s="303">
        <f t="shared" si="21"/>
        <v>7.549218507145751E-2</v>
      </c>
      <c r="W116" s="303">
        <f t="shared" si="21"/>
        <v>7.699394773948938E-2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1.9616419195156422E-2</v>
      </c>
      <c r="C117" s="304">
        <f t="shared" si="22"/>
        <v>1.9260355284967268E-2</v>
      </c>
      <c r="D117" s="304">
        <f t="shared" si="22"/>
        <v>1.9120342460093656E-2</v>
      </c>
      <c r="E117" s="304">
        <f t="shared" si="22"/>
        <v>2.0141705035264364E-2</v>
      </c>
      <c r="F117" s="304">
        <f t="shared" si="22"/>
        <v>2.0072491739463988E-2</v>
      </c>
      <c r="G117" s="304">
        <f t="shared" si="22"/>
        <v>2.0724176042517754E-2</v>
      </c>
      <c r="H117" s="304">
        <f t="shared" si="22"/>
        <v>2.0894632633358355E-2</v>
      </c>
      <c r="I117" s="304">
        <f t="shared" si="22"/>
        <v>2.127109763427841E-2</v>
      </c>
      <c r="J117" s="304">
        <f t="shared" si="22"/>
        <v>2.134251228330817E-2</v>
      </c>
      <c r="K117" s="304">
        <f t="shared" si="22"/>
        <v>2.127067973910866E-2</v>
      </c>
      <c r="L117" s="304">
        <f t="shared" si="22"/>
        <v>2.1723793810990936E-2</v>
      </c>
      <c r="M117" s="304">
        <f t="shared" si="22"/>
        <v>2.1560887579397357E-2</v>
      </c>
      <c r="N117" s="304">
        <f t="shared" si="22"/>
        <v>2.13028930433991E-2</v>
      </c>
      <c r="O117" s="304">
        <f t="shared" si="22"/>
        <v>2.1843616260541588E-2</v>
      </c>
      <c r="P117" s="304">
        <f t="shared" si="22"/>
        <v>2.1745352633716554E-2</v>
      </c>
      <c r="Q117" s="304">
        <f t="shared" si="22"/>
        <v>2.1691374452204069E-2</v>
      </c>
      <c r="R117" s="304">
        <f t="shared" si="22"/>
        <v>2.1585312058774831E-2</v>
      </c>
      <c r="S117" s="304">
        <f t="shared" si="22"/>
        <v>2.1762515010941161E-2</v>
      </c>
      <c r="T117" s="304">
        <f t="shared" si="22"/>
        <v>2.167574940929828E-2</v>
      </c>
      <c r="U117" s="304">
        <f t="shared" si="22"/>
        <v>2.1759929678179298E-2</v>
      </c>
      <c r="V117" s="304">
        <f t="shared" si="22"/>
        <v>2.1676167889025613E-2</v>
      </c>
      <c r="W117" s="304">
        <f t="shared" si="22"/>
        <v>2.1528999428467033E-2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7.6766793729878449E-2</v>
      </c>
      <c r="C118" s="304">
        <f t="shared" si="23"/>
        <v>8.0686946672183998E-2</v>
      </c>
      <c r="D118" s="304">
        <f t="shared" si="23"/>
        <v>8.2206657856260468E-2</v>
      </c>
      <c r="E118" s="304">
        <f t="shared" si="23"/>
        <v>7.0765487904038901E-2</v>
      </c>
      <c r="F118" s="304">
        <f t="shared" si="23"/>
        <v>7.1531582949489469E-2</v>
      </c>
      <c r="G118" s="304">
        <f t="shared" si="23"/>
        <v>6.4404397582443401E-2</v>
      </c>
      <c r="H118" s="304">
        <f t="shared" si="23"/>
        <v>6.2487018512049769E-2</v>
      </c>
      <c r="I118" s="304">
        <f t="shared" si="23"/>
        <v>5.8357429661530957E-2</v>
      </c>
      <c r="J118" s="304">
        <f t="shared" si="23"/>
        <v>5.755322281667398E-2</v>
      </c>
      <c r="K118" s="304">
        <f t="shared" si="23"/>
        <v>5.8326390625442315E-2</v>
      </c>
      <c r="L118" s="304">
        <f t="shared" si="23"/>
        <v>5.3290927976278442E-2</v>
      </c>
      <c r="M118" s="304">
        <f t="shared" si="23"/>
        <v>5.5092635896153909E-2</v>
      </c>
      <c r="N118" s="304">
        <f t="shared" si="23"/>
        <v>5.7958595779814194E-2</v>
      </c>
      <c r="O118" s="304">
        <f t="shared" si="23"/>
        <v>5.1943453343995201E-2</v>
      </c>
      <c r="P118" s="304">
        <f t="shared" si="23"/>
        <v>5.3053868476336682E-2</v>
      </c>
      <c r="Q118" s="304">
        <f t="shared" si="23"/>
        <v>5.3661182967064111E-2</v>
      </c>
      <c r="R118" s="304">
        <f t="shared" si="23"/>
        <v>5.4839934976951811E-2</v>
      </c>
      <c r="S118" s="304">
        <f t="shared" si="23"/>
        <v>5.2865689890011086E-2</v>
      </c>
      <c r="T118" s="304">
        <f t="shared" si="23"/>
        <v>5.3804401567129359E-2</v>
      </c>
      <c r="U118" s="304">
        <f t="shared" si="23"/>
        <v>5.2873485766932675E-2</v>
      </c>
      <c r="V118" s="304">
        <f t="shared" si="23"/>
        <v>5.3816017182431904E-2</v>
      </c>
      <c r="W118" s="304">
        <f t="shared" si="23"/>
        <v>5.5464948311022347E-2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0.73851601670952904</v>
      </c>
      <c r="C119" s="303">
        <f t="shared" si="24"/>
        <v>0.73549515706312463</v>
      </c>
      <c r="D119" s="303">
        <f t="shared" si="24"/>
        <v>0.73426470618888384</v>
      </c>
      <c r="E119" s="303">
        <f t="shared" si="24"/>
        <v>0.74254638879433765</v>
      </c>
      <c r="F119" s="303">
        <f t="shared" si="24"/>
        <v>0.74196715046534989</v>
      </c>
      <c r="G119" s="303">
        <f t="shared" si="24"/>
        <v>0.74758919797758516</v>
      </c>
      <c r="H119" s="303">
        <f t="shared" si="24"/>
        <v>0.74895580934440131</v>
      </c>
      <c r="I119" s="303">
        <f t="shared" si="24"/>
        <v>0.7521794063121815</v>
      </c>
      <c r="J119" s="303">
        <f t="shared" si="24"/>
        <v>0.7527502042937998</v>
      </c>
      <c r="K119" s="303">
        <f t="shared" si="24"/>
        <v>0.75210621063875638</v>
      </c>
      <c r="L119" s="303">
        <f t="shared" si="24"/>
        <v>0.75585895304009854</v>
      </c>
      <c r="M119" s="303">
        <f t="shared" si="24"/>
        <v>0.75449279919035472</v>
      </c>
      <c r="N119" s="303">
        <f t="shared" si="24"/>
        <v>0.75235383742347983</v>
      </c>
      <c r="O119" s="303">
        <f t="shared" si="24"/>
        <v>0.7568202902756459</v>
      </c>
      <c r="P119" s="303">
        <f t="shared" si="24"/>
        <v>0.75604243822117911</v>
      </c>
      <c r="Q119" s="303">
        <f t="shared" si="24"/>
        <v>0.75560995242114148</v>
      </c>
      <c r="R119" s="303">
        <f t="shared" si="24"/>
        <v>0.75473168643330135</v>
      </c>
      <c r="S119" s="303">
        <f t="shared" si="24"/>
        <v>0.75618955679426214</v>
      </c>
      <c r="T119" s="303">
        <f t="shared" si="24"/>
        <v>0.75542108969166688</v>
      </c>
      <c r="U119" s="303">
        <f t="shared" si="24"/>
        <v>0.7561272321003043</v>
      </c>
      <c r="V119" s="303">
        <f t="shared" si="24"/>
        <v>0.75545634419235774</v>
      </c>
      <c r="W119" s="303">
        <f t="shared" si="24"/>
        <v>0.75426375557994674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0.58849257585469261</v>
      </c>
      <c r="C120" s="304">
        <f t="shared" si="25"/>
        <v>0.57781065854901814</v>
      </c>
      <c r="D120" s="304">
        <f t="shared" si="25"/>
        <v>0.57361027380280949</v>
      </c>
      <c r="E120" s="304">
        <f t="shared" si="25"/>
        <v>0.60425115105793092</v>
      </c>
      <c r="F120" s="304">
        <f t="shared" si="25"/>
        <v>0.60217475218391969</v>
      </c>
      <c r="G120" s="304">
        <f t="shared" si="25"/>
        <v>0.62172528127553262</v>
      </c>
      <c r="H120" s="304">
        <f t="shared" si="25"/>
        <v>0.62683897900075092</v>
      </c>
      <c r="I120" s="304">
        <f t="shared" si="25"/>
        <v>0.63813292902835239</v>
      </c>
      <c r="J120" s="304">
        <f t="shared" si="25"/>
        <v>0.64027536849924527</v>
      </c>
      <c r="K120" s="304">
        <f t="shared" si="25"/>
        <v>0.63812039217325989</v>
      </c>
      <c r="L120" s="304">
        <f t="shared" si="25"/>
        <v>0.65171381432972852</v>
      </c>
      <c r="M120" s="304">
        <f t="shared" si="25"/>
        <v>0.64682662738192098</v>
      </c>
      <c r="N120" s="304">
        <f t="shared" si="25"/>
        <v>0.6390867913019731</v>
      </c>
      <c r="O120" s="304">
        <f t="shared" si="25"/>
        <v>0.65530848781624729</v>
      </c>
      <c r="P120" s="304">
        <f t="shared" si="25"/>
        <v>0.65236057901149691</v>
      </c>
      <c r="Q120" s="304">
        <f t="shared" si="25"/>
        <v>0.65074123356612179</v>
      </c>
      <c r="R120" s="304">
        <f t="shared" si="25"/>
        <v>0.64755936176324469</v>
      </c>
      <c r="S120" s="304">
        <f t="shared" si="25"/>
        <v>0.65287545032823491</v>
      </c>
      <c r="T120" s="304">
        <f t="shared" si="25"/>
        <v>0.65027248227894863</v>
      </c>
      <c r="U120" s="304">
        <f t="shared" si="25"/>
        <v>0.65279789034537905</v>
      </c>
      <c r="V120" s="304">
        <f t="shared" si="25"/>
        <v>0.65028503667076865</v>
      </c>
      <c r="W120" s="304">
        <f t="shared" si="25"/>
        <v>0.64586998285401098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0.15002344085483654</v>
      </c>
      <c r="C121" s="304">
        <f t="shared" si="26"/>
        <v>0.15768449851410657</v>
      </c>
      <c r="D121" s="304">
        <f t="shared" si="26"/>
        <v>0.16065443238607435</v>
      </c>
      <c r="E121" s="304">
        <f t="shared" si="26"/>
        <v>0.13829523773640667</v>
      </c>
      <c r="F121" s="304">
        <f t="shared" si="26"/>
        <v>0.1397923982814302</v>
      </c>
      <c r="G121" s="304">
        <f t="shared" si="26"/>
        <v>0.1258639167020526</v>
      </c>
      <c r="H121" s="304">
        <f t="shared" si="26"/>
        <v>0.12211683034365042</v>
      </c>
      <c r="I121" s="304">
        <f t="shared" si="26"/>
        <v>0.11404647728382908</v>
      </c>
      <c r="J121" s="304">
        <f t="shared" si="26"/>
        <v>0.1124748357945545</v>
      </c>
      <c r="K121" s="304">
        <f t="shared" si="26"/>
        <v>0.11398581846549652</v>
      </c>
      <c r="L121" s="304">
        <f t="shared" si="26"/>
        <v>0.10414513871037009</v>
      </c>
      <c r="M121" s="304">
        <f t="shared" si="26"/>
        <v>0.10766617180843376</v>
      </c>
      <c r="N121" s="304">
        <f t="shared" si="26"/>
        <v>0.11326704612150672</v>
      </c>
      <c r="O121" s="304">
        <f t="shared" si="26"/>
        <v>0.10151180245939866</v>
      </c>
      <c r="P121" s="304">
        <f t="shared" si="26"/>
        <v>0.10368185920968219</v>
      </c>
      <c r="Q121" s="304">
        <f t="shared" si="26"/>
        <v>0.10486871885501958</v>
      </c>
      <c r="R121" s="304">
        <f t="shared" si="26"/>
        <v>0.10717232467005675</v>
      </c>
      <c r="S121" s="304">
        <f t="shared" si="26"/>
        <v>0.10331410646602718</v>
      </c>
      <c r="T121" s="304">
        <f t="shared" si="26"/>
        <v>0.10514860741271818</v>
      </c>
      <c r="U121" s="304">
        <f t="shared" si="26"/>
        <v>0.10332934175492527</v>
      </c>
      <c r="V121" s="304">
        <f t="shared" si="26"/>
        <v>0.10517130752158904</v>
      </c>
      <c r="W121" s="304">
        <f t="shared" si="26"/>
        <v>0.10839377272593566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8.7470432591655142E-2</v>
      </c>
      <c r="C122" s="303">
        <f t="shared" si="27"/>
        <v>8.6224208905993291E-2</v>
      </c>
      <c r="D122" s="303">
        <f t="shared" si="27"/>
        <v>8.5734164018935452E-2</v>
      </c>
      <c r="E122" s="303">
        <f t="shared" si="27"/>
        <v>8.9308933032033355E-2</v>
      </c>
      <c r="F122" s="303">
        <f t="shared" si="27"/>
        <v>8.9066686496731315E-2</v>
      </c>
      <c r="G122" s="303">
        <f t="shared" si="27"/>
        <v>9.1347581557419538E-2</v>
      </c>
      <c r="H122" s="303">
        <f t="shared" si="27"/>
        <v>9.1944179625361958E-2</v>
      </c>
      <c r="I122" s="303">
        <f t="shared" si="27"/>
        <v>9.3261807128581731E-2</v>
      </c>
      <c r="J122" s="303">
        <f t="shared" si="27"/>
        <v>9.351175840018601E-2</v>
      </c>
      <c r="K122" s="303">
        <f t="shared" si="27"/>
        <v>9.3260344495487812E-2</v>
      </c>
      <c r="L122" s="303">
        <f t="shared" si="27"/>
        <v>9.4846243747075981E-2</v>
      </c>
      <c r="M122" s="303">
        <f t="shared" si="27"/>
        <v>9.4276071936498521E-2</v>
      </c>
      <c r="N122" s="303">
        <f t="shared" si="27"/>
        <v>9.3373091060504412E-2</v>
      </c>
      <c r="O122" s="303">
        <f t="shared" si="27"/>
        <v>9.5265622320503229E-2</v>
      </c>
      <c r="P122" s="303">
        <f t="shared" si="27"/>
        <v>9.4921699626615258E-2</v>
      </c>
      <c r="Q122" s="303">
        <f t="shared" si="27"/>
        <v>9.4732775991321946E-2</v>
      </c>
      <c r="R122" s="303">
        <f t="shared" si="27"/>
        <v>9.4361557614319622E-2</v>
      </c>
      <c r="S122" s="303">
        <f t="shared" si="27"/>
        <v>9.4981767946901621E-2</v>
      </c>
      <c r="T122" s="303">
        <f t="shared" si="27"/>
        <v>9.4678088341151462E-2</v>
      </c>
      <c r="U122" s="303">
        <f t="shared" si="27"/>
        <v>9.4972719282235094E-2</v>
      </c>
      <c r="V122" s="303">
        <f t="shared" si="27"/>
        <v>9.4679553020197524E-2</v>
      </c>
      <c r="W122" s="303">
        <f t="shared" si="27"/>
        <v>9.4164463408242458E-2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6.8657467183047299E-2</v>
      </c>
      <c r="C123" s="304">
        <f t="shared" si="28"/>
        <v>6.7411243497385281E-2</v>
      </c>
      <c r="D123" s="304">
        <f t="shared" si="28"/>
        <v>6.6921198610327581E-2</v>
      </c>
      <c r="E123" s="304">
        <f t="shared" si="28"/>
        <v>7.0495967623425138E-2</v>
      </c>
      <c r="F123" s="304">
        <f t="shared" si="28"/>
        <v>7.0253721088123791E-2</v>
      </c>
      <c r="G123" s="304">
        <f t="shared" si="28"/>
        <v>7.2534616148811959E-2</v>
      </c>
      <c r="H123" s="304">
        <f t="shared" si="28"/>
        <v>7.3131214216754101E-2</v>
      </c>
      <c r="I123" s="304">
        <f t="shared" si="28"/>
        <v>7.4448841719974207E-2</v>
      </c>
      <c r="J123" s="304">
        <f t="shared" si="28"/>
        <v>7.4698792991578417E-2</v>
      </c>
      <c r="K123" s="304">
        <f t="shared" si="28"/>
        <v>7.4447379086880136E-2</v>
      </c>
      <c r="L123" s="304">
        <f t="shared" si="28"/>
        <v>7.603327833846811E-2</v>
      </c>
      <c r="M123" s="304">
        <f t="shared" si="28"/>
        <v>7.5463106527890608E-2</v>
      </c>
      <c r="N123" s="304">
        <f t="shared" si="28"/>
        <v>7.4560125651896667E-2</v>
      </c>
      <c r="O123" s="304">
        <f t="shared" si="28"/>
        <v>7.6452656911895345E-2</v>
      </c>
      <c r="P123" s="304">
        <f t="shared" si="28"/>
        <v>7.6108734218007748E-2</v>
      </c>
      <c r="Q123" s="304">
        <f t="shared" si="28"/>
        <v>7.5919810582714034E-2</v>
      </c>
      <c r="R123" s="304">
        <f t="shared" si="28"/>
        <v>7.5548592205711723E-2</v>
      </c>
      <c r="S123" s="304">
        <f t="shared" si="28"/>
        <v>7.6168802538293875E-2</v>
      </c>
      <c r="T123" s="304">
        <f t="shared" si="28"/>
        <v>7.5865122932543785E-2</v>
      </c>
      <c r="U123" s="304">
        <f t="shared" si="28"/>
        <v>7.6159753873627348E-2</v>
      </c>
      <c r="V123" s="304">
        <f t="shared" si="28"/>
        <v>7.5866587611589473E-2</v>
      </c>
      <c r="W123" s="304">
        <f t="shared" si="28"/>
        <v>7.5351497999634448E-2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1.8812965408607833E-2</v>
      </c>
      <c r="C124" s="305">
        <f t="shared" si="29"/>
        <v>1.8812965408608023E-2</v>
      </c>
      <c r="D124" s="305">
        <f t="shared" si="29"/>
        <v>1.8812965408607871E-2</v>
      </c>
      <c r="E124" s="305">
        <f t="shared" si="29"/>
        <v>1.8812965408608228E-2</v>
      </c>
      <c r="F124" s="305">
        <f t="shared" si="29"/>
        <v>1.8812965408607534E-2</v>
      </c>
      <c r="G124" s="305">
        <f t="shared" si="29"/>
        <v>1.8812965408607576E-2</v>
      </c>
      <c r="H124" s="305">
        <f t="shared" si="29"/>
        <v>1.8812965408607853E-2</v>
      </c>
      <c r="I124" s="305">
        <f t="shared" si="29"/>
        <v>1.881296540860752E-2</v>
      </c>
      <c r="J124" s="305">
        <f t="shared" si="29"/>
        <v>1.8812965408607597E-2</v>
      </c>
      <c r="K124" s="305">
        <f t="shared" si="29"/>
        <v>1.8812965408607666E-2</v>
      </c>
      <c r="L124" s="305">
        <f t="shared" si="29"/>
        <v>1.8812965408607864E-2</v>
      </c>
      <c r="M124" s="305">
        <f t="shared" si="29"/>
        <v>1.8812965408607905E-2</v>
      </c>
      <c r="N124" s="305">
        <f t="shared" si="29"/>
        <v>1.8812965408607742E-2</v>
      </c>
      <c r="O124" s="305">
        <f t="shared" si="29"/>
        <v>1.8812965408607888E-2</v>
      </c>
      <c r="P124" s="305">
        <f t="shared" si="29"/>
        <v>1.881296540860751E-2</v>
      </c>
      <c r="Q124" s="305">
        <f t="shared" si="29"/>
        <v>1.8812965408607905E-2</v>
      </c>
      <c r="R124" s="305">
        <f t="shared" si="29"/>
        <v>1.8812965408607902E-2</v>
      </c>
      <c r="S124" s="305">
        <f t="shared" si="29"/>
        <v>1.881296540860776E-2</v>
      </c>
      <c r="T124" s="305">
        <f t="shared" si="29"/>
        <v>1.8812965408607683E-2</v>
      </c>
      <c r="U124" s="305">
        <f t="shared" si="29"/>
        <v>1.8812965408607742E-2</v>
      </c>
      <c r="V124" s="305">
        <f t="shared" si="29"/>
        <v>1.8812965408608051E-2</v>
      </c>
      <c r="W124" s="305">
        <f t="shared" si="29"/>
        <v>1.8812965408608016E-2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0.99999999999999989</v>
      </c>
      <c r="C126" s="234">
        <f t="shared" si="30"/>
        <v>1</v>
      </c>
      <c r="D126" s="234">
        <f t="shared" si="30"/>
        <v>1</v>
      </c>
      <c r="E126" s="234">
        <f t="shared" si="30"/>
        <v>1.0000000000000002</v>
      </c>
      <c r="F126" s="234">
        <f t="shared" si="30"/>
        <v>1</v>
      </c>
      <c r="G126" s="234">
        <f t="shared" si="30"/>
        <v>0.99999999999999989</v>
      </c>
      <c r="H126" s="234">
        <f t="shared" si="30"/>
        <v>0.99999999999999989</v>
      </c>
      <c r="I126" s="234">
        <f t="shared" si="30"/>
        <v>1</v>
      </c>
      <c r="J126" s="234">
        <f t="shared" si="30"/>
        <v>0.99999999999999989</v>
      </c>
      <c r="K126" s="234">
        <f t="shared" si="30"/>
        <v>1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1.0000000000000002</v>
      </c>
      <c r="S126" s="234">
        <f t="shared" si="30"/>
        <v>0.99999999999999989</v>
      </c>
      <c r="T126" s="234">
        <f t="shared" si="30"/>
        <v>0.99999999999999967</v>
      </c>
      <c r="U126" s="234">
        <f t="shared" si="30"/>
        <v>1.0000000000000002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3.7027758007697691E-2</v>
      </c>
      <c r="C127" s="301">
        <f t="shared" si="31"/>
        <v>3.7027758007696254E-2</v>
      </c>
      <c r="D127" s="301">
        <f t="shared" si="31"/>
        <v>3.7027758007697385E-2</v>
      </c>
      <c r="E127" s="301">
        <f t="shared" si="31"/>
        <v>3.7027758007694991E-2</v>
      </c>
      <c r="F127" s="301">
        <f t="shared" si="31"/>
        <v>3.7027758007699696E-2</v>
      </c>
      <c r="G127" s="301">
        <f t="shared" si="31"/>
        <v>3.7027758007699536E-2</v>
      </c>
      <c r="H127" s="301">
        <f t="shared" si="31"/>
        <v>3.7027758007697635E-2</v>
      </c>
      <c r="I127" s="301">
        <f t="shared" si="31"/>
        <v>3.7027758007699939E-2</v>
      </c>
      <c r="J127" s="301">
        <f t="shared" si="31"/>
        <v>3.7027758007699405E-2</v>
      </c>
      <c r="K127" s="301">
        <f t="shared" si="31"/>
        <v>3.7027758007698898E-2</v>
      </c>
      <c r="L127" s="301">
        <f t="shared" si="31"/>
        <v>3.7027758007697427E-2</v>
      </c>
      <c r="M127" s="301">
        <f t="shared" si="31"/>
        <v>3.7027758007697122E-2</v>
      </c>
      <c r="N127" s="301">
        <f t="shared" si="31"/>
        <v>3.7027758007698225E-2</v>
      </c>
      <c r="O127" s="301">
        <f t="shared" si="31"/>
        <v>3.7027758007697309E-2</v>
      </c>
      <c r="P127" s="301">
        <f t="shared" si="31"/>
        <v>3.7027758007699335E-2</v>
      </c>
      <c r="Q127" s="301">
        <f t="shared" si="31"/>
        <v>3.7027758007696115E-2</v>
      </c>
      <c r="R127" s="301">
        <f t="shared" si="31"/>
        <v>3.7027758007696629E-2</v>
      </c>
      <c r="S127" s="301">
        <f t="shared" si="31"/>
        <v>3.7027758007697545E-2</v>
      </c>
      <c r="T127" s="301">
        <f t="shared" si="31"/>
        <v>3.7027758007697989E-2</v>
      </c>
      <c r="U127" s="301">
        <f t="shared" si="31"/>
        <v>3.7027758007697149E-2</v>
      </c>
      <c r="V127" s="301">
        <f t="shared" si="31"/>
        <v>3.7027758007694554E-2</v>
      </c>
      <c r="W127" s="301">
        <f t="shared" si="31"/>
        <v>3.702775800769452E-2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1.6326910814142129E-2</v>
      </c>
      <c r="C128" s="235">
        <f t="shared" si="32"/>
        <v>1.6326910814141501E-2</v>
      </c>
      <c r="D128" s="235">
        <f t="shared" si="32"/>
        <v>1.6326910814142004E-2</v>
      </c>
      <c r="E128" s="235">
        <f t="shared" si="32"/>
        <v>1.6326910814140939E-2</v>
      </c>
      <c r="F128" s="235">
        <f t="shared" si="32"/>
        <v>1.6326910814143017E-2</v>
      </c>
      <c r="G128" s="235">
        <f t="shared" si="32"/>
        <v>1.6326910814142954E-2</v>
      </c>
      <c r="H128" s="235">
        <f t="shared" si="32"/>
        <v>1.6326910814142108E-2</v>
      </c>
      <c r="I128" s="235">
        <f t="shared" si="32"/>
        <v>1.6326910814143121E-2</v>
      </c>
      <c r="J128" s="235">
        <f t="shared" si="32"/>
        <v>1.6326910814142895E-2</v>
      </c>
      <c r="K128" s="235">
        <f t="shared" si="32"/>
        <v>1.6326910814142663E-2</v>
      </c>
      <c r="L128" s="235">
        <f t="shared" si="32"/>
        <v>1.6326910814142014E-2</v>
      </c>
      <c r="M128" s="235">
        <f t="shared" si="32"/>
        <v>1.6326910814141886E-2</v>
      </c>
      <c r="N128" s="235">
        <f t="shared" si="32"/>
        <v>1.6326910814142368E-2</v>
      </c>
      <c r="O128" s="235">
        <f t="shared" si="32"/>
        <v>1.6326910814141962E-2</v>
      </c>
      <c r="P128" s="235">
        <f t="shared" si="32"/>
        <v>1.6326910814142854E-2</v>
      </c>
      <c r="Q128" s="235">
        <f t="shared" si="32"/>
        <v>1.6326910814141442E-2</v>
      </c>
      <c r="R128" s="235">
        <f t="shared" si="32"/>
        <v>1.6326910814141671E-2</v>
      </c>
      <c r="S128" s="235">
        <f t="shared" si="32"/>
        <v>1.632691081414207E-2</v>
      </c>
      <c r="T128" s="235">
        <f t="shared" si="32"/>
        <v>1.6326910814142268E-2</v>
      </c>
      <c r="U128" s="235">
        <f t="shared" si="32"/>
        <v>1.6326910814141889E-2</v>
      </c>
      <c r="V128" s="235">
        <f t="shared" si="32"/>
        <v>1.6326910814140758E-2</v>
      </c>
      <c r="W128" s="235">
        <f t="shared" si="32"/>
        <v>1.6326910814140734E-2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0.12664196861980023</v>
      </c>
      <c r="C129" s="235">
        <f t="shared" si="33"/>
        <v>0.12664196861979538</v>
      </c>
      <c r="D129" s="235">
        <f t="shared" si="33"/>
        <v>0.12664196861979926</v>
      </c>
      <c r="E129" s="235">
        <f t="shared" si="33"/>
        <v>0.12664196861979096</v>
      </c>
      <c r="F129" s="235">
        <f t="shared" si="33"/>
        <v>0.12664196861980706</v>
      </c>
      <c r="G129" s="235">
        <f t="shared" si="33"/>
        <v>0.12664196861980664</v>
      </c>
      <c r="H129" s="235">
        <f t="shared" si="33"/>
        <v>0.12664196861980007</v>
      </c>
      <c r="I129" s="235">
        <f t="shared" si="33"/>
        <v>0.12664196861980795</v>
      </c>
      <c r="J129" s="235">
        <f t="shared" si="33"/>
        <v>0.12664196861980614</v>
      </c>
      <c r="K129" s="235">
        <f t="shared" si="33"/>
        <v>0.12664196861980437</v>
      </c>
      <c r="L129" s="235">
        <f t="shared" si="33"/>
        <v>0.12664196861979929</v>
      </c>
      <c r="M129" s="235">
        <f t="shared" si="33"/>
        <v>0.12664196861979832</v>
      </c>
      <c r="N129" s="235">
        <f t="shared" si="33"/>
        <v>0.12664196861980209</v>
      </c>
      <c r="O129" s="235">
        <f t="shared" si="33"/>
        <v>0.12664196861979893</v>
      </c>
      <c r="P129" s="235">
        <f t="shared" si="33"/>
        <v>0.12664196861980584</v>
      </c>
      <c r="Q129" s="235">
        <f t="shared" si="33"/>
        <v>0.1266419686197949</v>
      </c>
      <c r="R129" s="235">
        <f t="shared" si="33"/>
        <v>0.12664196861979668</v>
      </c>
      <c r="S129" s="235">
        <f t="shared" si="33"/>
        <v>0.12664196861979976</v>
      </c>
      <c r="T129" s="235">
        <f t="shared" si="33"/>
        <v>0.12664196861980129</v>
      </c>
      <c r="U129" s="235">
        <f t="shared" si="33"/>
        <v>0.12664196861979837</v>
      </c>
      <c r="V129" s="235">
        <f t="shared" si="33"/>
        <v>0.12664196861978955</v>
      </c>
      <c r="W129" s="235">
        <f t="shared" si="33"/>
        <v>0.12664196861978944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5.5919517678216603E-2</v>
      </c>
      <c r="C130" s="235">
        <f t="shared" si="34"/>
        <v>5.5919517678214431E-2</v>
      </c>
      <c r="D130" s="235">
        <f t="shared" si="34"/>
        <v>5.591951767821618E-2</v>
      </c>
      <c r="E130" s="235">
        <f t="shared" si="34"/>
        <v>5.5919517678212523E-2</v>
      </c>
      <c r="F130" s="235">
        <f t="shared" si="34"/>
        <v>5.5919517678219614E-2</v>
      </c>
      <c r="G130" s="235">
        <f t="shared" si="34"/>
        <v>5.5919517678219413E-2</v>
      </c>
      <c r="H130" s="235">
        <f t="shared" si="34"/>
        <v>5.5919517678216533E-2</v>
      </c>
      <c r="I130" s="235">
        <f t="shared" si="34"/>
        <v>5.591951767822001E-2</v>
      </c>
      <c r="J130" s="235">
        <f t="shared" si="34"/>
        <v>5.5919517678219212E-2</v>
      </c>
      <c r="K130" s="235">
        <f t="shared" si="34"/>
        <v>5.59195176782184E-2</v>
      </c>
      <c r="L130" s="235">
        <f t="shared" si="34"/>
        <v>5.5919517678216214E-2</v>
      </c>
      <c r="M130" s="235">
        <f t="shared" si="34"/>
        <v>5.5919517678215742E-2</v>
      </c>
      <c r="N130" s="235">
        <f t="shared" si="34"/>
        <v>5.5919517678217422E-2</v>
      </c>
      <c r="O130" s="235">
        <f t="shared" si="34"/>
        <v>5.5919517678216055E-2</v>
      </c>
      <c r="P130" s="235">
        <f t="shared" si="34"/>
        <v>5.5919517678219073E-2</v>
      </c>
      <c r="Q130" s="235">
        <f t="shared" si="34"/>
        <v>5.5919517678214244E-2</v>
      </c>
      <c r="R130" s="235">
        <f t="shared" si="34"/>
        <v>5.5919517678215035E-2</v>
      </c>
      <c r="S130" s="235">
        <f t="shared" si="34"/>
        <v>5.5919517678216409E-2</v>
      </c>
      <c r="T130" s="235">
        <f t="shared" si="34"/>
        <v>5.5919517678217075E-2</v>
      </c>
      <c r="U130" s="235">
        <f t="shared" si="34"/>
        <v>5.5919517678215791E-2</v>
      </c>
      <c r="V130" s="235">
        <f t="shared" si="34"/>
        <v>5.5919517678211891E-2</v>
      </c>
      <c r="W130" s="235">
        <f t="shared" si="34"/>
        <v>5.5919517678211836E-2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0.15868448253821407</v>
      </c>
      <c r="C131" s="302">
        <f t="shared" si="35"/>
        <v>0.15749215756636717</v>
      </c>
      <c r="D131" s="302">
        <f t="shared" si="35"/>
        <v>0.15753034106123973</v>
      </c>
      <c r="E131" s="302">
        <f t="shared" si="35"/>
        <v>0.16612055703038059</v>
      </c>
      <c r="F131" s="302">
        <f t="shared" si="35"/>
        <v>0.1656872772092278</v>
      </c>
      <c r="G131" s="302">
        <f t="shared" si="35"/>
        <v>0.16781491262532663</v>
      </c>
      <c r="H131" s="302">
        <f t="shared" si="35"/>
        <v>0.16993023531433901</v>
      </c>
      <c r="I131" s="302">
        <f t="shared" si="35"/>
        <v>0.1719308630872271</v>
      </c>
      <c r="J131" s="302">
        <f t="shared" si="35"/>
        <v>0.17296548965464617</v>
      </c>
      <c r="K131" s="302">
        <f t="shared" si="35"/>
        <v>0.17298251343960983</v>
      </c>
      <c r="L131" s="302">
        <f t="shared" si="35"/>
        <v>0.17794746500951575</v>
      </c>
      <c r="M131" s="302">
        <f t="shared" si="35"/>
        <v>0.17633666173682813</v>
      </c>
      <c r="N131" s="302">
        <f t="shared" si="35"/>
        <v>0.17360086162846564</v>
      </c>
      <c r="O131" s="302">
        <f t="shared" si="35"/>
        <v>0.17992255465404416</v>
      </c>
      <c r="P131" s="302">
        <f t="shared" si="35"/>
        <v>0.17812406765704719</v>
      </c>
      <c r="Q131" s="302">
        <f t="shared" si="35"/>
        <v>0.17724767625439838</v>
      </c>
      <c r="R131" s="302">
        <f t="shared" si="35"/>
        <v>0.17602914986441889</v>
      </c>
      <c r="S131" s="302">
        <f t="shared" si="35"/>
        <v>0.17824843197677614</v>
      </c>
      <c r="T131" s="302">
        <f t="shared" si="35"/>
        <v>0.17802746108628181</v>
      </c>
      <c r="U131" s="302">
        <f t="shared" si="35"/>
        <v>0.17888908003824128</v>
      </c>
      <c r="V131" s="302">
        <f t="shared" si="35"/>
        <v>0.17751828396951214</v>
      </c>
      <c r="W131" s="302">
        <f t="shared" si="35"/>
        <v>0.17542693956429198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0.60539936234192915</v>
      </c>
      <c r="C132" s="237">
        <f t="shared" si="36"/>
        <v>0.60659168731378521</v>
      </c>
      <c r="D132" s="237">
        <f t="shared" si="36"/>
        <v>0.60655350381890538</v>
      </c>
      <c r="E132" s="237">
        <f t="shared" si="36"/>
        <v>0.59796328784978026</v>
      </c>
      <c r="F132" s="237">
        <f t="shared" si="36"/>
        <v>0.59839656767090288</v>
      </c>
      <c r="G132" s="237">
        <f t="shared" si="36"/>
        <v>0.59626893225480471</v>
      </c>
      <c r="H132" s="237">
        <f t="shared" si="36"/>
        <v>0.59415360956580454</v>
      </c>
      <c r="I132" s="237">
        <f t="shared" si="36"/>
        <v>0.59215298179290188</v>
      </c>
      <c r="J132" s="237">
        <f t="shared" si="36"/>
        <v>0.59111835522548606</v>
      </c>
      <c r="K132" s="237">
        <f t="shared" si="36"/>
        <v>0.5911013314405259</v>
      </c>
      <c r="L132" s="237">
        <f t="shared" si="36"/>
        <v>0.58613637987062928</v>
      </c>
      <c r="M132" s="237">
        <f t="shared" si="36"/>
        <v>0.58774718314331864</v>
      </c>
      <c r="N132" s="237">
        <f t="shared" si="36"/>
        <v>0.59048298325167425</v>
      </c>
      <c r="O132" s="237">
        <f t="shared" si="36"/>
        <v>0.58416129022610153</v>
      </c>
      <c r="P132" s="237">
        <f t="shared" si="36"/>
        <v>0.58595977722308568</v>
      </c>
      <c r="Q132" s="237">
        <f t="shared" si="36"/>
        <v>0.58683616862575494</v>
      </c>
      <c r="R132" s="237">
        <f t="shared" si="36"/>
        <v>0.58805469501573138</v>
      </c>
      <c r="S132" s="237">
        <f t="shared" si="36"/>
        <v>0.58583541290336794</v>
      </c>
      <c r="T132" s="237">
        <f t="shared" si="36"/>
        <v>0.58605638379385927</v>
      </c>
      <c r="U132" s="237">
        <f t="shared" si="36"/>
        <v>0.5851947648419058</v>
      </c>
      <c r="V132" s="237">
        <f t="shared" si="36"/>
        <v>0.58656556091065115</v>
      </c>
      <c r="W132" s="237">
        <f t="shared" si="36"/>
        <v>0.58865690531587156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216.02479501865145</v>
      </c>
      <c r="C136" s="322">
        <f t="shared" si="37"/>
        <v>220.85492815813069</v>
      </c>
      <c r="D136" s="322">
        <f t="shared" si="37"/>
        <v>210.52945765870641</v>
      </c>
      <c r="E136" s="322">
        <f t="shared" si="37"/>
        <v>216.57082633675907</v>
      </c>
      <c r="F136" s="322">
        <f t="shared" si="37"/>
        <v>233.05965903108216</v>
      </c>
      <c r="G136" s="322">
        <f t="shared" si="37"/>
        <v>244.96179612429111</v>
      </c>
      <c r="H136" s="322">
        <f t="shared" si="37"/>
        <v>223.624816818949</v>
      </c>
      <c r="I136" s="322">
        <f t="shared" si="37"/>
        <v>238.7514679870298</v>
      </c>
      <c r="J136" s="322">
        <f t="shared" si="37"/>
        <v>227.4436403536138</v>
      </c>
      <c r="K136" s="322">
        <f t="shared" si="37"/>
        <v>244.94213983775404</v>
      </c>
      <c r="L136" s="322">
        <f t="shared" si="37"/>
        <v>231.80185963237</v>
      </c>
      <c r="M136" s="322">
        <f t="shared" si="37"/>
        <v>226.90208517334648</v>
      </c>
      <c r="N136" s="322">
        <f t="shared" si="37"/>
        <v>227.55463634456748</v>
      </c>
      <c r="O136" s="322">
        <f t="shared" si="37"/>
        <v>229.50292490677873</v>
      </c>
      <c r="P136" s="322">
        <f t="shared" si="37"/>
        <v>236.61658795581113</v>
      </c>
      <c r="Q136" s="322">
        <f t="shared" si="37"/>
        <v>223.75482536695341</v>
      </c>
      <c r="R136" s="322">
        <f t="shared" si="37"/>
        <v>218.72074730060868</v>
      </c>
      <c r="S136" s="322">
        <f t="shared" si="37"/>
        <v>228.97070396436033</v>
      </c>
      <c r="T136" s="322">
        <f t="shared" si="37"/>
        <v>223.32764489562419</v>
      </c>
      <c r="U136" s="322">
        <f t="shared" si="37"/>
        <v>230.97745401361976</v>
      </c>
      <c r="V136" s="322">
        <f t="shared" si="37"/>
        <v>232.95970543987104</v>
      </c>
      <c r="W136" s="322">
        <f t="shared" si="37"/>
        <v>215.7896296638128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1.0801239750931748</v>
      </c>
      <c r="C137" s="275">
        <f>IF(C$6=0,0,C$6/PPA!C$10*1000)</f>
        <v>1.1042746407905517</v>
      </c>
      <c r="D137" s="275">
        <f>IF(D$6=0,0,D$6/PPA!D$10*1000)</f>
        <v>1.0526472882934437</v>
      </c>
      <c r="E137" s="275">
        <f>IF(E$6=0,0,E$6/PPA!E$10*1000)</f>
        <v>1.0828541316836993</v>
      </c>
      <c r="F137" s="275">
        <f>IF(F$6=0,0,F$6/PPA!F$10*1000)</f>
        <v>1.1652982951553452</v>
      </c>
      <c r="G137" s="275">
        <f>IF(G$6=0,0,G$6/PPA!G$10*1000)</f>
        <v>1.2248089806213922</v>
      </c>
      <c r="H137" s="275">
        <f>IF(H$6=0,0,H$6/PPA!H$10*1000)</f>
        <v>1.1181240840946758</v>
      </c>
      <c r="I137" s="275">
        <f>IF(I$6=0,0,I$6/PPA!I$10*1000)</f>
        <v>1.1937573399350956</v>
      </c>
      <c r="J137" s="275">
        <f>IF(J$6=0,0,J$6/PPA!J$10*1000)</f>
        <v>1.1372182017680155</v>
      </c>
      <c r="K137" s="275">
        <f>IF(K$6=0,0,K$6/PPA!K$10*1000)</f>
        <v>1.224710699188708</v>
      </c>
      <c r="L137" s="275">
        <f>IF(L$6=0,0,L$6/PPA!L$10*1000)</f>
        <v>1.1590092981617874</v>
      </c>
      <c r="M137" s="275">
        <f>IF(M$6=0,0,M$6/PPA!M$10*1000)</f>
        <v>1.1345104258666667</v>
      </c>
      <c r="N137" s="275">
        <f>IF(N$6=0,0,N$6/PPA!N$10*1000)</f>
        <v>1.1377731817227754</v>
      </c>
      <c r="O137" s="275">
        <f>IF(O$6=0,0,O$6/PPA!O$10*1000)</f>
        <v>1.147514624533833</v>
      </c>
      <c r="P137" s="275">
        <f>IF(P$6=0,0,P$6/PPA!P$10*1000)</f>
        <v>1.1830829397790008</v>
      </c>
      <c r="Q137" s="275">
        <f>IF(Q$6=0,0,Q$6/PPA!Q$10*1000)</f>
        <v>1.118774126834692</v>
      </c>
      <c r="R137" s="275">
        <f>IF(R$6=0,0,R$6/PPA!R$10*1000)</f>
        <v>1.0936037365029738</v>
      </c>
      <c r="S137" s="275">
        <f>IF(S$6=0,0,S$6/PPA!S$10*1000)</f>
        <v>1.1448535198217364</v>
      </c>
      <c r="T137" s="275">
        <f>IF(T$6=0,0,T$6/PPA!T$10*1000)</f>
        <v>1.116638224478059</v>
      </c>
      <c r="U137" s="275">
        <f>IF(U$6=0,0,U$6/PPA!U$10*1000)</f>
        <v>1.1548872700680284</v>
      </c>
      <c r="V137" s="275">
        <f>IF(V$6=0,0,V$6/PPA!V$10*1000)</f>
        <v>1.1647985271992634</v>
      </c>
      <c r="W137" s="275">
        <f>IF(W$6=0,0,W$6/PPA!W$10*1000)</f>
        <v>1.0789481483189745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1.5121735651304447</v>
      </c>
      <c r="C138" s="276">
        <f>IF(C$7=0,0,C$7/PPA!C$10*1000)</f>
        <v>1.5459844971067718</v>
      </c>
      <c r="D138" s="276">
        <f>IF(D$7=0,0,D$7/PPA!D$10*1000)</f>
        <v>1.4737062036108213</v>
      </c>
      <c r="E138" s="276">
        <f>IF(E$7=0,0,E$7/PPA!E$10*1000)</f>
        <v>1.5159957843571787</v>
      </c>
      <c r="F138" s="276">
        <f>IF(F$7=0,0,F$7/PPA!F$10*1000)</f>
        <v>1.631417613217484</v>
      </c>
      <c r="G138" s="276">
        <f>IF(G$7=0,0,G$7/PPA!G$10*1000)</f>
        <v>1.714732572869949</v>
      </c>
      <c r="H138" s="276">
        <f>IF(H$7=0,0,H$7/PPA!H$10*1000)</f>
        <v>1.5653737177325464</v>
      </c>
      <c r="I138" s="276">
        <f>IF(I$7=0,0,I$7/PPA!I$10*1000)</f>
        <v>1.6712602759091337</v>
      </c>
      <c r="J138" s="276">
        <f>IF(J$7=0,0,J$7/PPA!J$10*1000)</f>
        <v>1.5921054824752219</v>
      </c>
      <c r="K138" s="276">
        <f>IF(K$7=0,0,K$7/PPA!K$10*1000)</f>
        <v>1.7145949788641903</v>
      </c>
      <c r="L138" s="276">
        <f>IF(L$7=0,0,L$7/PPA!L$10*1000)</f>
        <v>1.6226130174265021</v>
      </c>
      <c r="M138" s="276">
        <f>IF(M$7=0,0,M$7/PPA!M$10*1000)</f>
        <v>1.5883145962133338</v>
      </c>
      <c r="N138" s="276">
        <f>IF(N$7=0,0,N$7/PPA!N$10*1000)</f>
        <v>1.5928824544118856</v>
      </c>
      <c r="O138" s="276">
        <f>IF(O$7=0,0,O$7/PPA!O$10*1000)</f>
        <v>1.6065204743473656</v>
      </c>
      <c r="P138" s="276">
        <f>IF(P$7=0,0,P$7/PPA!P$10*1000)</f>
        <v>1.6563161156906006</v>
      </c>
      <c r="Q138" s="276">
        <f>IF(Q$7=0,0,Q$7/PPA!Q$10*1000)</f>
        <v>1.5662837775685683</v>
      </c>
      <c r="R138" s="276">
        <f>IF(R$7=0,0,R$7/PPA!R$10*1000)</f>
        <v>1.5310452311041631</v>
      </c>
      <c r="S138" s="276">
        <f>IF(S$7=0,0,S$7/PPA!S$10*1000)</f>
        <v>1.6027949277504316</v>
      </c>
      <c r="T138" s="276">
        <f>IF(T$7=0,0,T$7/PPA!T$10*1000)</f>
        <v>1.5632935142692825</v>
      </c>
      <c r="U138" s="276">
        <f>IF(U$7=0,0,U$7/PPA!U$10*1000)</f>
        <v>1.6168421780952393</v>
      </c>
      <c r="V138" s="276">
        <f>IF(V$7=0,0,V$7/PPA!V$10*1000)</f>
        <v>1.6307179380789689</v>
      </c>
      <c r="W138" s="276">
        <f>IF(W$7=0,0,W$7/PPA!W$10*1000)</f>
        <v>1.5105274076465645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8.6409918007453967</v>
      </c>
      <c r="C139" s="276">
        <f>IF(C$8=0,0,C$8/PPA!C$10*1000)</f>
        <v>8.8341971263244137</v>
      </c>
      <c r="D139" s="276">
        <f>IF(D$8=0,0,D$8/PPA!D$10*1000)</f>
        <v>8.4211783063475512</v>
      </c>
      <c r="E139" s="276">
        <f>IF(E$8=0,0,E$8/PPA!E$10*1000)</f>
        <v>8.6628330534695923</v>
      </c>
      <c r="F139" s="276">
        <f>IF(F$8=0,0,F$8/PPA!F$10*1000)</f>
        <v>9.3223863612427618</v>
      </c>
      <c r="G139" s="276">
        <f>IF(G$8=0,0,G$8/PPA!G$10*1000)</f>
        <v>9.7984718449711394</v>
      </c>
      <c r="H139" s="276">
        <f>IF(H$8=0,0,H$8/PPA!H$10*1000)</f>
        <v>8.9449926727574027</v>
      </c>
      <c r="I139" s="276">
        <f>IF(I$8=0,0,I$8/PPA!I$10*1000)</f>
        <v>9.5500587194807665</v>
      </c>
      <c r="J139" s="276">
        <f>IF(J$8=0,0,J$8/PPA!J$10*1000)</f>
        <v>9.0977456141441237</v>
      </c>
      <c r="K139" s="276">
        <f>IF(K$8=0,0,K$8/PPA!K$10*1000)</f>
        <v>9.7976855935096641</v>
      </c>
      <c r="L139" s="276">
        <f>IF(L$8=0,0,L$8/PPA!L$10*1000)</f>
        <v>9.272074385294296</v>
      </c>
      <c r="M139" s="276">
        <f>IF(M$8=0,0,M$8/PPA!M$10*1000)</f>
        <v>9.0760834069333356</v>
      </c>
      <c r="N139" s="276">
        <f>IF(N$8=0,0,N$8/PPA!N$10*1000)</f>
        <v>9.1021854537822033</v>
      </c>
      <c r="O139" s="276">
        <f>IF(O$8=0,0,O$8/PPA!O$10*1000)</f>
        <v>9.1801169962706624</v>
      </c>
      <c r="P139" s="276">
        <f>IF(P$8=0,0,P$8/PPA!P$10*1000)</f>
        <v>9.4646635182320065</v>
      </c>
      <c r="Q139" s="276">
        <f>IF(Q$8=0,0,Q$8/PPA!Q$10*1000)</f>
        <v>8.9501930146775326</v>
      </c>
      <c r="R139" s="276">
        <f>IF(R$8=0,0,R$8/PPA!R$10*1000)</f>
        <v>8.7488298920237906</v>
      </c>
      <c r="S139" s="276">
        <f>IF(S$8=0,0,S$8/PPA!S$10*1000)</f>
        <v>9.1588281585738898</v>
      </c>
      <c r="T139" s="276">
        <f>IF(T$8=0,0,T$8/PPA!T$10*1000)</f>
        <v>8.9331057958244724</v>
      </c>
      <c r="U139" s="276">
        <f>IF(U$8=0,0,U$8/PPA!U$10*1000)</f>
        <v>9.2390981605442235</v>
      </c>
      <c r="V139" s="276">
        <f>IF(V$8=0,0,V$8/PPA!V$10*1000)</f>
        <v>9.3183882175941068</v>
      </c>
      <c r="W139" s="276">
        <f>IF(W$8=0,0,W$8/PPA!W$10*1000)</f>
        <v>8.6315851865517974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4.3204959003726993</v>
      </c>
      <c r="C140" s="276">
        <f>IF(C$9=0,0,C$9/PPA!C$10*1000)</f>
        <v>4.4170985631622068</v>
      </c>
      <c r="D140" s="276">
        <f>IF(D$9=0,0,D$9/PPA!D$10*1000)</f>
        <v>4.2105891531737747</v>
      </c>
      <c r="E140" s="276">
        <f>IF(E$9=0,0,E$9/PPA!E$10*1000)</f>
        <v>4.3314165267347962</v>
      </c>
      <c r="F140" s="276">
        <f>IF(F$9=0,0,F$9/PPA!F$10*1000)</f>
        <v>4.6611931806213835</v>
      </c>
      <c r="G140" s="276">
        <f>IF(G$9=0,0,G$9/PPA!G$10*1000)</f>
        <v>4.8992359224855679</v>
      </c>
      <c r="H140" s="276">
        <f>IF(H$9=0,0,H$9/PPA!H$10*1000)</f>
        <v>4.4724963363787031</v>
      </c>
      <c r="I140" s="276">
        <f>IF(I$9=0,0,I$9/PPA!I$10*1000)</f>
        <v>4.7750293597403832</v>
      </c>
      <c r="J140" s="276">
        <f>IF(J$9=0,0,J$9/PPA!J$10*1000)</f>
        <v>4.5488728070720645</v>
      </c>
      <c r="K140" s="276">
        <f>IF(K$9=0,0,K$9/PPA!K$10*1000)</f>
        <v>4.8988427967548303</v>
      </c>
      <c r="L140" s="276">
        <f>IF(L$9=0,0,L$9/PPA!L$10*1000)</f>
        <v>4.6360371926471506</v>
      </c>
      <c r="M140" s="276">
        <f>IF(M$9=0,0,M$9/PPA!M$10*1000)</f>
        <v>4.5380417034666678</v>
      </c>
      <c r="N140" s="276">
        <f>IF(N$9=0,0,N$9/PPA!N$10*1000)</f>
        <v>4.5510927268910999</v>
      </c>
      <c r="O140" s="276">
        <f>IF(O$9=0,0,O$9/PPA!O$10*1000)</f>
        <v>4.5900584981353303</v>
      </c>
      <c r="P140" s="276">
        <f>IF(P$9=0,0,P$9/PPA!P$10*1000)</f>
        <v>4.7323317591160032</v>
      </c>
      <c r="Q140" s="276">
        <f>IF(Q$9=0,0,Q$9/PPA!Q$10*1000)</f>
        <v>4.4750965073387663</v>
      </c>
      <c r="R140" s="276">
        <f>IF(R$9=0,0,R$9/PPA!R$10*1000)</f>
        <v>4.3744149460118953</v>
      </c>
      <c r="S140" s="276">
        <f>IF(S$9=0,0,S$9/PPA!S$10*1000)</f>
        <v>4.5794140792869449</v>
      </c>
      <c r="T140" s="276">
        <f>IF(T$9=0,0,T$9/PPA!T$10*1000)</f>
        <v>4.4665528979122362</v>
      </c>
      <c r="U140" s="276">
        <f>IF(U$9=0,0,U$9/PPA!U$10*1000)</f>
        <v>4.6195490802721118</v>
      </c>
      <c r="V140" s="276">
        <f>IF(V$9=0,0,V$9/PPA!V$10*1000)</f>
        <v>4.6591941087970552</v>
      </c>
      <c r="W140" s="276">
        <f>IF(W$9=0,0,W$9/PPA!W$10*1000)</f>
        <v>4.3157925932758969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2.893291826339929</v>
      </c>
      <c r="C141" s="277">
        <f>IF(C$10=0,0,C$10/PPA!C$10*1000)</f>
        <v>3.0172311747867346</v>
      </c>
      <c r="D141" s="277">
        <f>IF(D$10=0,0,D$10/PPA!D$10*1000)</f>
        <v>2.9083596611485802</v>
      </c>
      <c r="E141" s="277">
        <f>IF(E$10=0,0,E$10/PPA!E$10*1000)</f>
        <v>2.9261703055147605</v>
      </c>
      <c r="F141" s="277">
        <f>IF(F$10=0,0,F$10/PPA!F$10*1000)</f>
        <v>3.1592752603209626</v>
      </c>
      <c r="G141" s="277">
        <f>IF(G$10=0,0,G$10/PPA!G$10*1000)</f>
        <v>3.1612324599449542</v>
      </c>
      <c r="H141" s="277">
        <f>IF(H$10=0,0,H$10/PPA!H$10*1000)</f>
        <v>2.876383876946246</v>
      </c>
      <c r="I141" s="277">
        <f>IF(I$10=0,0,I$10/PPA!I$10*1000)</f>
        <v>2.9818187177550808</v>
      </c>
      <c r="J141" s="277">
        <f>IF(J$10=0,0,J$10/PPA!J$10*1000)</f>
        <v>2.8365254599769747</v>
      </c>
      <c r="K141" s="277">
        <f>IF(K$10=0,0,K$10/PPA!K$10*1000)</f>
        <v>3.0821662127695939</v>
      </c>
      <c r="L141" s="277">
        <f>IF(L$10=0,0,L$10/PPA!L$10*1000)</f>
        <v>2.8484008946394894</v>
      </c>
      <c r="M141" s="277">
        <f>IF(M$10=0,0,M$10/PPA!M$10*1000)</f>
        <v>2.8180000425369625</v>
      </c>
      <c r="N141" s="277">
        <f>IF(N$10=0,0,N$10/PPA!N$10*1000)</f>
        <v>2.8646084077851315</v>
      </c>
      <c r="O141" s="277">
        <f>IF(O$10=0,0,O$10/PPA!O$10*1000)</f>
        <v>2.8114918701863685</v>
      </c>
      <c r="P141" s="277">
        <f>IF(P$10=0,0,P$10/PPA!P$10*1000)</f>
        <v>2.9025179411407915</v>
      </c>
      <c r="Q141" s="277">
        <f>IF(Q$10=0,0,Q$10/PPA!Q$10*1000)</f>
        <v>2.748347464021526</v>
      </c>
      <c r="R141" s="277">
        <f>IF(R$10=0,0,R$10/PPA!R$10*1000)</f>
        <v>2.70190121897536</v>
      </c>
      <c r="S141" s="277">
        <f>IF(S$10=0,0,S$10/PPA!S$10*1000)</f>
        <v>2.8044959189632861</v>
      </c>
      <c r="T141" s="277">
        <f>IF(T$10=0,0,T$10/PPA!T$10*1000)</f>
        <v>2.7637645300576499</v>
      </c>
      <c r="U141" s="277">
        <f>IF(U$10=0,0,U$10/PPA!U$10*1000)</f>
        <v>2.8425951596617782</v>
      </c>
      <c r="V141" s="277">
        <f>IF(V$10=0,0,V$10/PPA!V$10*1000)</f>
        <v>2.8726767740201411</v>
      </c>
      <c r="W141" s="277">
        <f>IF(W$10=0,0,W$10/PPA!W$10*1000)</f>
        <v>2.6741456004238455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9.516691689247283</v>
      </c>
      <c r="C142" s="278">
        <f>IF(C$16=0,0,C$16/PPA!C$10*1000)</f>
        <v>10.019184372539428</v>
      </c>
      <c r="D142" s="278">
        <f>IF(D$16=0,0,D$16/PPA!D$10*1000)</f>
        <v>9.6547109334045764</v>
      </c>
      <c r="E142" s="278">
        <f>IF(E$16=0,0,E$16/PPA!E$10*1000)</f>
        <v>9.0810695466205313</v>
      </c>
      <c r="F142" s="278">
        <f>IF(F$16=0,0,F$16/PPA!F$10*1000)</f>
        <v>9.8372488952697132</v>
      </c>
      <c r="G142" s="278">
        <f>IF(G$16=0,0,G$16/PPA!G$10*1000)</f>
        <v>9.6839898058633107</v>
      </c>
      <c r="H142" s="278">
        <f>IF(H$16=0,0,H$16/PPA!H$10*1000)</f>
        <v>8.6708402954481212</v>
      </c>
      <c r="I142" s="278">
        <f>IF(I$16=0,0,I$16/PPA!I$10*1000)</f>
        <v>8.854164251771083</v>
      </c>
      <c r="J142" s="278">
        <f>IF(J$16=0,0,J$16/PPA!J$10*1000)</f>
        <v>8.3577221863770035</v>
      </c>
      <c r="K142" s="278">
        <f>IF(K$16=0,0,K$16/PPA!K$10*1000)</f>
        <v>9.0803387426768385</v>
      </c>
      <c r="L142" s="278">
        <f>IF(L$16=0,0,L$16/PPA!L$10*1000)</f>
        <v>8.0889890229439594</v>
      </c>
      <c r="M142" s="278">
        <f>IF(M$16=0,0,M$16/PPA!M$10*1000)</f>
        <v>8.0979519837158094</v>
      </c>
      <c r="N142" s="278">
        <f>IF(N$16=0,0,N$16/PPA!N$10*1000)</f>
        <v>8.4005366866666957</v>
      </c>
      <c r="O142" s="278">
        <f>IF(O$16=0,0,O$16/PPA!O$10*1000)</f>
        <v>7.8699189265454983</v>
      </c>
      <c r="P142" s="278">
        <f>IF(P$16=0,0,P$16/PPA!P$10*1000)</f>
        <v>8.2320191941342511</v>
      </c>
      <c r="Q142" s="278">
        <f>IF(Q$16=0,0,Q$16/PPA!Q$10*1000)</f>
        <v>7.8450230035548589</v>
      </c>
      <c r="R142" s="278">
        <f>IF(R$16=0,0,R$16/PPA!R$10*1000)</f>
        <v>7.7819575574372148</v>
      </c>
      <c r="S142" s="278">
        <f>IF(S$16=0,0,S$16/PPA!S$10*1000)</f>
        <v>7.9467760692844003</v>
      </c>
      <c r="T142" s="278">
        <f>IF(T$16=0,0,T$16/PPA!T$10*1000)</f>
        <v>7.8440382360543781</v>
      </c>
      <c r="U142" s="278">
        <f>IF(U$16=0,0,U$16/PPA!U$10*1000)</f>
        <v>8.0171105867899435</v>
      </c>
      <c r="V142" s="278">
        <f>IF(V$16=0,0,V$16/PPA!V$10*1000)</f>
        <v>8.1836395605252967</v>
      </c>
      <c r="W142" s="278">
        <f>IF(W$16=0,0,W$16/PPA!W$10*1000)</f>
        <v>7.7363706074256235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166.91282250783973</v>
      </c>
      <c r="C143" s="278">
        <f>IF(C$17=0,0,C$17/PPA!C$10*1000)</f>
        <v>169.65210362222197</v>
      </c>
      <c r="D143" s="278">
        <f>IF(D$17=0,0,D$17/PPA!D$10*1000)</f>
        <v>161.35335292738424</v>
      </c>
      <c r="E143" s="278">
        <f>IF(E$17=0,0,E$17/PPA!E$10*1000)</f>
        <v>168.79033244033297</v>
      </c>
      <c r="F143" s="278">
        <f>IF(F$17=0,0,F$17/PPA!F$10*1000)</f>
        <v>181.42228632465523</v>
      </c>
      <c r="G143" s="278">
        <f>IF(G$17=0,0,G$17/PPA!G$10*1000)</f>
        <v>192.95934719117199</v>
      </c>
      <c r="H143" s="278">
        <f>IF(H$17=0,0,H$17/PPA!H$10*1000)</f>
        <v>176.70807184570666</v>
      </c>
      <c r="I143" s="278">
        <f>IF(I$17=0,0,I$17/PPA!I$10*1000)</f>
        <v>190.04945876294704</v>
      </c>
      <c r="J143" s="278">
        <f>IF(J$17=0,0,J$17/PPA!J$10*1000)</f>
        <v>181.30073463207378</v>
      </c>
      <c r="K143" s="278">
        <f>IF(K$17=0,0,K$17/PPA!K$10*1000)</f>
        <v>194.96527027470844</v>
      </c>
      <c r="L143" s="278">
        <f>IF(L$17=0,0,L$17/PPA!L$10*1000)</f>
        <v>186.19920465915919</v>
      </c>
      <c r="M143" s="278">
        <f>IF(M$17=0,0,M$17/PPA!M$10*1000)</f>
        <v>181.65373416191196</v>
      </c>
      <c r="N143" s="278">
        <f>IF(N$17=0,0,N$17/PPA!N$10*1000)</f>
        <v>181.23769812960396</v>
      </c>
      <c r="O143" s="278">
        <f>IF(O$17=0,0,O$17/PPA!O$10*1000)</f>
        <v>184.8085947911031</v>
      </c>
      <c r="P143" s="278">
        <f>IF(P$17=0,0,P$17/PPA!P$10*1000)</f>
        <v>190.15228050075353</v>
      </c>
      <c r="Q143" s="278">
        <f>IF(Q$17=0,0,Q$17/PPA!Q$10*1000)</f>
        <v>179.61772302061343</v>
      </c>
      <c r="R143" s="278">
        <f>IF(R$17=0,0,R$17/PPA!R$10*1000)</f>
        <v>175.19575570202619</v>
      </c>
      <c r="S143" s="278">
        <f>IF(S$17=0,0,S$17/PPA!S$10*1000)</f>
        <v>184.07403891449212</v>
      </c>
      <c r="T143" s="278">
        <f>IF(T$17=0,0,T$17/PPA!T$10*1000)</f>
        <v>179.20905561690734</v>
      </c>
      <c r="U143" s="278">
        <f>IF(U$17=0,0,U$17/PPA!U$10*1000)</f>
        <v>185.67157027421084</v>
      </c>
      <c r="V143" s="278">
        <f>IF(V$17=0,0,V$17/PPA!V$10*1000)</f>
        <v>186.94442462360007</v>
      </c>
      <c r="W143" s="278">
        <f>IF(W$17=0,0,W$17/PPA!W$10*1000)</f>
        <v>172.6503254370021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21.148203753882783</v>
      </c>
      <c r="C144" s="279">
        <f>IF(C$30=0,0,C$30/PPA!C$10*1000)</f>
        <v>22.264854161198642</v>
      </c>
      <c r="D144" s="279">
        <f>IF(D$30=0,0,D$30/PPA!D$10*1000)</f>
        <v>21.454913185343418</v>
      </c>
      <c r="E144" s="279">
        <f>IF(E$30=0,0,E$30/PPA!E$10*1000)</f>
        <v>20.18015454804555</v>
      </c>
      <c r="F144" s="279">
        <f>IF(F$30=0,0,F$30/PPA!F$10*1000)</f>
        <v>21.860553100599276</v>
      </c>
      <c r="G144" s="279">
        <f>IF(G$30=0,0,G$30/PPA!G$10*1000)</f>
        <v>21.519977346362825</v>
      </c>
      <c r="H144" s="279">
        <f>IF(H$30=0,0,H$30/PPA!H$10*1000)</f>
        <v>19.268533989884652</v>
      </c>
      <c r="I144" s="279">
        <f>IF(I$30=0,0,I$30/PPA!I$10*1000)</f>
        <v>19.675920559491214</v>
      </c>
      <c r="J144" s="279">
        <f>IF(J$30=0,0,J$30/PPA!J$10*1000)</f>
        <v>18.572715969726602</v>
      </c>
      <c r="K144" s="279">
        <f>IF(K$30=0,0,K$30/PPA!K$10*1000)</f>
        <v>20.178530539281791</v>
      </c>
      <c r="L144" s="279">
        <f>IF(L$30=0,0,L$30/PPA!L$10*1000)</f>
        <v>17.975531162097617</v>
      </c>
      <c r="M144" s="279">
        <f>IF(M$30=0,0,M$30/PPA!M$10*1000)</f>
        <v>17.995448852701738</v>
      </c>
      <c r="N144" s="279">
        <f>IF(N$30=0,0,N$30/PPA!N$10*1000)</f>
        <v>18.667859303703707</v>
      </c>
      <c r="O144" s="279">
        <f>IF(O$30=0,0,O$30/PPA!O$10*1000)</f>
        <v>17.488708725656593</v>
      </c>
      <c r="P144" s="279">
        <f>IF(P$30=0,0,P$30/PPA!P$10*1000)</f>
        <v>18.293375986964936</v>
      </c>
      <c r="Q144" s="279">
        <f>IF(Q$30=0,0,Q$30/PPA!Q$10*1000)</f>
        <v>17.433384452344058</v>
      </c>
      <c r="R144" s="279">
        <f>IF(R$30=0,0,R$30/PPA!R$10*1000)</f>
        <v>17.293239016527078</v>
      </c>
      <c r="S144" s="279">
        <f>IF(S$30=0,0,S$30/PPA!S$10*1000)</f>
        <v>17.65950237618749</v>
      </c>
      <c r="T144" s="279">
        <f>IF(T$30=0,0,T$30/PPA!T$10*1000)</f>
        <v>17.431196080120774</v>
      </c>
      <c r="U144" s="279">
        <f>IF(U$30=0,0,U$30/PPA!U$10*1000)</f>
        <v>17.815801303977594</v>
      </c>
      <c r="V144" s="279">
        <f>IF(V$30=0,0,V$30/PPA!V$10*1000)</f>
        <v>18.185865690056158</v>
      </c>
      <c r="W144" s="279">
        <f>IF(W$30=0,0,W$30/PPA!W$10*1000)</f>
        <v>17.19193468316799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201.99557250495286</v>
      </c>
      <c r="C146" s="322">
        <f t="shared" si="38"/>
        <v>206.92687813604536</v>
      </c>
      <c r="D146" s="322">
        <f t="shared" si="38"/>
        <v>195.01816942869343</v>
      </c>
      <c r="E146" s="322">
        <f t="shared" si="38"/>
        <v>199.57839529748406</v>
      </c>
      <c r="F146" s="322">
        <f t="shared" si="38"/>
        <v>215.50409219398847</v>
      </c>
      <c r="G146" s="322">
        <f t="shared" si="38"/>
        <v>226.1929904680635</v>
      </c>
      <c r="H146" s="322">
        <f t="shared" si="38"/>
        <v>210.2873140875482</v>
      </c>
      <c r="I146" s="322">
        <f t="shared" si="38"/>
        <v>218.92884096344406</v>
      </c>
      <c r="J146" s="322">
        <f t="shared" si="38"/>
        <v>207.50718628183716</v>
      </c>
      <c r="K146" s="322">
        <f t="shared" si="38"/>
        <v>224.63531903152168</v>
      </c>
      <c r="L146" s="322">
        <f t="shared" si="38"/>
        <v>218.4029892625673</v>
      </c>
      <c r="M146" s="322">
        <f t="shared" si="38"/>
        <v>213.78527861323278</v>
      </c>
      <c r="N146" s="322">
        <f t="shared" si="38"/>
        <v>207.51309302984251</v>
      </c>
      <c r="O146" s="322">
        <f t="shared" si="38"/>
        <v>209.2903508294342</v>
      </c>
      <c r="P146" s="322">
        <f t="shared" si="38"/>
        <v>210.93287166999173</v>
      </c>
      <c r="Q146" s="322">
        <f t="shared" si="38"/>
        <v>206.71730217567094</v>
      </c>
      <c r="R146" s="322">
        <f t="shared" si="38"/>
        <v>200.35505656212067</v>
      </c>
      <c r="S146" s="322">
        <f t="shared" si="38"/>
        <v>203.26575979774401</v>
      </c>
      <c r="T146" s="322">
        <f t="shared" si="38"/>
        <v>198.80604343331413</v>
      </c>
      <c r="U146" s="322">
        <f t="shared" si="38"/>
        <v>199.87295832084303</v>
      </c>
      <c r="V146" s="322">
        <f t="shared" si="38"/>
        <v>202.11411653375163</v>
      </c>
      <c r="W146" s="322">
        <f t="shared" si="38"/>
        <v>194.52914608798596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1.066157299330831</v>
      </c>
      <c r="C147" s="275">
        <f>IF(C$33=0,0,C$33/PPA!C$11*1000)</f>
        <v>1.0921853326615796</v>
      </c>
      <c r="D147" s="275">
        <f>IF(D$33=0,0,D$33/PPA!D$11*1000)</f>
        <v>1.0293297138155857</v>
      </c>
      <c r="E147" s="275">
        <f>IF(E$33=0,0,E$33/PPA!E$11*1000)</f>
        <v>1.0533991428447458</v>
      </c>
      <c r="F147" s="275">
        <f>IF(F$33=0,0,F$33/PPA!F$11*1000)</f>
        <v>1.1374569159066481</v>
      </c>
      <c r="G147" s="275">
        <f>IF(G$33=0,0,G$33/PPA!G$11*1000)</f>
        <v>1.1938742263228488</v>
      </c>
      <c r="H147" s="275">
        <f>IF(H$33=0,0,H$33/PPA!H$11*1000)</f>
        <v>1.109922123989215</v>
      </c>
      <c r="I147" s="275">
        <f>IF(I$33=0,0,I$33/PPA!I$11*1000)</f>
        <v>1.155533158141312</v>
      </c>
      <c r="J147" s="275">
        <f>IF(J$33=0,0,J$33/PPA!J$11*1000)</f>
        <v>1.0952482699221329</v>
      </c>
      <c r="K147" s="275">
        <f>IF(K$33=0,0,K$33/PPA!K$11*1000)</f>
        <v>1.1856526462583334</v>
      </c>
      <c r="L147" s="275">
        <f>IF(L$33=0,0,L$33/PPA!L$11*1000)</f>
        <v>1.1527576486472249</v>
      </c>
      <c r="M147" s="275">
        <f>IF(M$33=0,0,M$33/PPA!M$11*1000)</f>
        <v>1.1283848079263499</v>
      </c>
      <c r="N147" s="275">
        <f>IF(N$33=0,0,N$33/PPA!N$11*1000)</f>
        <v>1.0952794464594438</v>
      </c>
      <c r="O147" s="275">
        <f>IF(O$33=0,0,O$33/PPA!O$11*1000)</f>
        <v>1.1046600301639833</v>
      </c>
      <c r="P147" s="275">
        <f>IF(P$33=0,0,P$33/PPA!P$11*1000)</f>
        <v>1.1133294557446651</v>
      </c>
      <c r="Q147" s="275">
        <f>IF(Q$33=0,0,Q$33/PPA!Q$11*1000)</f>
        <v>1.0910791651493519</v>
      </c>
      <c r="R147" s="275">
        <f>IF(R$33=0,0,R$33/PPA!R$11*1000)</f>
        <v>1.0574984558451623</v>
      </c>
      <c r="S147" s="275">
        <f>IF(S$33=0,0,S$33/PPA!S$11*1000)</f>
        <v>1.072861502977138</v>
      </c>
      <c r="T147" s="275">
        <f>IF(T$33=0,0,T$33/PPA!T$11*1000)</f>
        <v>1.0493225753862061</v>
      </c>
      <c r="U147" s="275">
        <f>IF(U$33=0,0,U$33/PPA!U$11*1000)</f>
        <v>1.0549538824539713</v>
      </c>
      <c r="V147" s="275">
        <f>IF(V$33=0,0,V$33/PPA!V$11*1000)</f>
        <v>1.0667829891914102</v>
      </c>
      <c r="W147" s="275">
        <f>IF(W$33=0,0,W$33/PPA!W$11*1000)</f>
        <v>1.0267485889039296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1.5129573230202058</v>
      </c>
      <c r="C148" s="276">
        <f>IF(C$34=0,0,C$34/PPA!C$11*1000)</f>
        <v>1.5498930581657475</v>
      </c>
      <c r="D148" s="276">
        <f>IF(D$34=0,0,D$34/PPA!D$11*1000)</f>
        <v>1.4606962118038633</v>
      </c>
      <c r="E148" s="276">
        <f>IF(E$34=0,0,E$34/PPA!E$11*1000)</f>
        <v>1.4948525402681894</v>
      </c>
      <c r="F148" s="276">
        <f>IF(F$34=0,0,F$34/PPA!F$11*1000)</f>
        <v>1.6141368366760434</v>
      </c>
      <c r="G148" s="276">
        <f>IF(G$34=0,0,G$34/PPA!G$11*1000)</f>
        <v>1.69419723957613</v>
      </c>
      <c r="H148" s="276">
        <f>IF(H$34=0,0,H$34/PPA!H$11*1000)</f>
        <v>1.5750628978722052</v>
      </c>
      <c r="I148" s="276">
        <f>IF(I$34=0,0,I$34/PPA!I$11*1000)</f>
        <v>1.6397883827272559</v>
      </c>
      <c r="J148" s="276">
        <f>IF(J$34=0,0,J$34/PPA!J$11*1000)</f>
        <v>1.5542395962996736</v>
      </c>
      <c r="K148" s="276">
        <f>IF(K$34=0,0,K$34/PPA!K$11*1000)</f>
        <v>1.6825301996625892</v>
      </c>
      <c r="L148" s="276">
        <f>IF(L$34=0,0,L$34/PPA!L$11*1000)</f>
        <v>1.6358497261924028</v>
      </c>
      <c r="M148" s="276">
        <f>IF(M$34=0,0,M$34/PPA!M$11*1000)</f>
        <v>1.6012628337379808</v>
      </c>
      <c r="N148" s="276">
        <f>IF(N$34=0,0,N$34/PPA!N$11*1000)</f>
        <v>1.5542838381488469</v>
      </c>
      <c r="O148" s="276">
        <f>IF(O$34=0,0,O$34/PPA!O$11*1000)</f>
        <v>1.5675955913196908</v>
      </c>
      <c r="P148" s="276">
        <f>IF(P$34=0,0,P$34/PPA!P$11*1000)</f>
        <v>1.5798981576735531</v>
      </c>
      <c r="Q148" s="276">
        <f>IF(Q$34=0,0,Q$34/PPA!Q$11*1000)</f>
        <v>1.5483233233441009</v>
      </c>
      <c r="R148" s="276">
        <f>IF(R$34=0,0,R$34/PPA!R$11*1000)</f>
        <v>1.5006697734543475</v>
      </c>
      <c r="S148" s="276">
        <f>IF(S$34=0,0,S$34/PPA!S$11*1000)</f>
        <v>1.5224710917746527</v>
      </c>
      <c r="T148" s="276">
        <f>IF(T$34=0,0,T$34/PPA!T$11*1000)</f>
        <v>1.489067584715144</v>
      </c>
      <c r="U148" s="276">
        <f>IF(U$34=0,0,U$34/PPA!U$11*1000)</f>
        <v>1.4970588326029541</v>
      </c>
      <c r="V148" s="276">
        <f>IF(V$34=0,0,V$34/PPA!V$11*1000)</f>
        <v>1.513845223949174</v>
      </c>
      <c r="W148" s="276">
        <f>IF(W$34=0,0,W$34/PPA!W$11*1000)</f>
        <v>1.4570334015983044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5.3837032960530475</v>
      </c>
      <c r="C149" s="276">
        <f>IF(C$35=0,0,C$35/PPA!C$11*1000)</f>
        <v>5.5151353173134021</v>
      </c>
      <c r="D149" s="276">
        <f>IF(D$35=0,0,D$35/PPA!D$11*1000)</f>
        <v>5.1977374975273101</v>
      </c>
      <c r="E149" s="276">
        <f>IF(E$35=0,0,E$35/PPA!E$11*1000)</f>
        <v>5.3192792854789905</v>
      </c>
      <c r="F149" s="276">
        <f>IF(F$35=0,0,F$35/PPA!F$11*1000)</f>
        <v>5.7437402071237411</v>
      </c>
      <c r="G149" s="276">
        <f>IF(G$35=0,0,G$35/PPA!G$11*1000)</f>
        <v>6.028626930905296</v>
      </c>
      <c r="H149" s="276">
        <f>IF(H$35=0,0,H$35/PPA!H$11*1000)</f>
        <v>5.6046996076783682</v>
      </c>
      <c r="I149" s="276">
        <f>IF(I$35=0,0,I$35/PPA!I$11*1000)</f>
        <v>5.8350186000589064</v>
      </c>
      <c r="J149" s="276">
        <f>IF(J$35=0,0,J$35/PPA!J$11*1000)</f>
        <v>5.530602026996478</v>
      </c>
      <c r="K149" s="276">
        <f>IF(K$35=0,0,K$35/PPA!K$11*1000)</f>
        <v>5.9871109672478875</v>
      </c>
      <c r="L149" s="276">
        <f>IF(L$35=0,0,L$35/PPA!L$11*1000)</f>
        <v>5.8210032951682305</v>
      </c>
      <c r="M149" s="276">
        <f>IF(M$35=0,0,M$35/PPA!M$11*1000)</f>
        <v>5.6979293894645338</v>
      </c>
      <c r="N149" s="276">
        <f>IF(N$35=0,0,N$35/PPA!N$11*1000)</f>
        <v>5.5307594570743754</v>
      </c>
      <c r="O149" s="276">
        <f>IF(O$35=0,0,O$35/PPA!O$11*1000)</f>
        <v>5.5781279639923707</v>
      </c>
      <c r="P149" s="276">
        <f>IF(P$35=0,0,P$35/PPA!P$11*1000)</f>
        <v>5.6219053832370722</v>
      </c>
      <c r="Q149" s="276">
        <f>IF(Q$35=0,0,Q$35/PPA!Q$11*1000)</f>
        <v>5.5095495771179293</v>
      </c>
      <c r="R149" s="276">
        <f>IF(R$35=0,0,R$35/PPA!R$11*1000)</f>
        <v>5.3399793125066592</v>
      </c>
      <c r="S149" s="276">
        <f>IF(S$35=0,0,S$35/PPA!S$11*1000)</f>
        <v>5.4175570653708487</v>
      </c>
      <c r="T149" s="276">
        <f>IF(T$35=0,0,T$35/PPA!T$11*1000)</f>
        <v>5.2986941150947535</v>
      </c>
      <c r="U149" s="276">
        <f>IF(U$35=0,0,U$35/PPA!U$11*1000)</f>
        <v>5.3271301502284452</v>
      </c>
      <c r="V149" s="276">
        <f>IF(V$35=0,0,V$35/PPA!V$11*1000)</f>
        <v>5.3868628003464814</v>
      </c>
      <c r="W149" s="276">
        <f>IF(W$35=0,0,W$35/PPA!W$11*1000)</f>
        <v>5.1847037634778141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4.2646291973233241</v>
      </c>
      <c r="C150" s="276">
        <f>IF(C$36=0,0,C$36/PPA!C$11*1000)</f>
        <v>4.3687413306463192</v>
      </c>
      <c r="D150" s="276">
        <f>IF(D$36=0,0,D$36/PPA!D$11*1000)</f>
        <v>4.1173188552623419</v>
      </c>
      <c r="E150" s="276">
        <f>IF(E$36=0,0,E$36/PPA!E$11*1000)</f>
        <v>4.2135965713789822</v>
      </c>
      <c r="F150" s="276">
        <f>IF(F$36=0,0,F$36/PPA!F$11*1000)</f>
        <v>4.5498276636265906</v>
      </c>
      <c r="G150" s="276">
        <f>IF(G$36=0,0,G$36/PPA!G$11*1000)</f>
        <v>4.7754969052913969</v>
      </c>
      <c r="H150" s="276">
        <f>IF(H$36=0,0,H$36/PPA!H$11*1000)</f>
        <v>4.4396884959568554</v>
      </c>
      <c r="I150" s="276">
        <f>IF(I$36=0,0,I$36/PPA!I$11*1000)</f>
        <v>4.6221326325652443</v>
      </c>
      <c r="J150" s="276">
        <f>IF(J$36=0,0,J$36/PPA!J$11*1000)</f>
        <v>4.3809930796885315</v>
      </c>
      <c r="K150" s="276">
        <f>IF(K$36=0,0,K$36/PPA!K$11*1000)</f>
        <v>4.7426105850333338</v>
      </c>
      <c r="L150" s="276">
        <f>IF(L$36=0,0,L$36/PPA!L$11*1000)</f>
        <v>4.6110305945889003</v>
      </c>
      <c r="M150" s="276">
        <f>IF(M$36=0,0,M$36/PPA!M$11*1000)</f>
        <v>4.5135392317053995</v>
      </c>
      <c r="N150" s="276">
        <f>IF(N$36=0,0,N$36/PPA!N$11*1000)</f>
        <v>4.381117785837775</v>
      </c>
      <c r="O150" s="276">
        <f>IF(O$36=0,0,O$36/PPA!O$11*1000)</f>
        <v>4.4186401206559331</v>
      </c>
      <c r="P150" s="276">
        <f>IF(P$36=0,0,P$36/PPA!P$11*1000)</f>
        <v>4.4533178229786605</v>
      </c>
      <c r="Q150" s="276">
        <f>IF(Q$36=0,0,Q$36/PPA!Q$11*1000)</f>
        <v>4.3643166605974066</v>
      </c>
      <c r="R150" s="276">
        <f>IF(R$36=0,0,R$36/PPA!R$11*1000)</f>
        <v>4.2299938233806476</v>
      </c>
      <c r="S150" s="276">
        <f>IF(S$36=0,0,S$36/PPA!S$11*1000)</f>
        <v>4.2914460119085511</v>
      </c>
      <c r="T150" s="276">
        <f>IF(T$36=0,0,T$36/PPA!T$11*1000)</f>
        <v>4.1972903015448226</v>
      </c>
      <c r="U150" s="276">
        <f>IF(U$36=0,0,U$36/PPA!U$11*1000)</f>
        <v>4.2198155298158833</v>
      </c>
      <c r="V150" s="276">
        <f>IF(V$36=0,0,V$36/PPA!V$11*1000)</f>
        <v>4.2671319567656401</v>
      </c>
      <c r="W150" s="276">
        <f>IF(W$36=0,0,W$36/PPA!W$11*1000)</f>
        <v>4.1069943556157167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3.4535374066402689</v>
      </c>
      <c r="C151" s="277">
        <f>IF(C$37=0,0,C$37/PPA!C$11*1000)</f>
        <v>3.6833168212242273</v>
      </c>
      <c r="D151" s="277">
        <f>IF(D$37=0,0,D$37/PPA!D$11*1000)</f>
        <v>3.5378024333626019</v>
      </c>
      <c r="E151" s="277">
        <f>IF(E$37=0,0,E$37/PPA!E$11*1000)</f>
        <v>3.3338058199089033</v>
      </c>
      <c r="F151" s="277">
        <f>IF(F$37=0,0,F$37/PPA!F$11*1000)</f>
        <v>3.6266849965419015</v>
      </c>
      <c r="G151" s="277">
        <f>IF(G$37=0,0,G$37/PPA!G$11*1000)</f>
        <v>3.4836895467879558</v>
      </c>
      <c r="H151" s="277">
        <f>IF(H$37=0,0,H$37/PPA!H$11*1000)</f>
        <v>3.1932374017983616</v>
      </c>
      <c r="I151" s="277">
        <f>IF(I$37=0,0,I$37/PPA!I$11*1000)</f>
        <v>3.1519220401398371</v>
      </c>
      <c r="J151" s="277">
        <f>IF(J$37=0,0,J$37/PPA!J$11*1000)</f>
        <v>2.9692325727218147</v>
      </c>
      <c r="K151" s="277">
        <f>IF(K$37=0,0,K$37/PPA!K$11*1000)</f>
        <v>3.2579155268447546</v>
      </c>
      <c r="L151" s="277">
        <f>IF(L$37=0,0,L$37/PPA!L$11*1000)</f>
        <v>3.0023505614116002</v>
      </c>
      <c r="M151" s="277">
        <f>IF(M$37=0,0,M$37/PPA!M$11*1000)</f>
        <v>3.0024778853984135</v>
      </c>
      <c r="N151" s="277">
        <f>IF(N$37=0,0,N$37/PPA!N$11*1000)</f>
        <v>3.0044450101267803</v>
      </c>
      <c r="O151" s="277">
        <f>IF(O$37=0,0,O$37/PPA!O$11*1000)</f>
        <v>2.8450458550261657</v>
      </c>
      <c r="P151" s="277">
        <f>IF(P$37=0,0,P$37/PPA!P$11*1000)</f>
        <v>2.8904970585216447</v>
      </c>
      <c r="Q151" s="277">
        <f>IF(Q$37=0,0,Q$37/PPA!Q$11*1000)</f>
        <v>2.8468013255900311</v>
      </c>
      <c r="R151" s="277">
        <f>IF(R$37=0,0,R$37/PPA!R$11*1000)</f>
        <v>2.7946055666411391</v>
      </c>
      <c r="S151" s="277">
        <f>IF(S$37=0,0,S$37/PPA!S$11*1000)</f>
        <v>2.7780793126141083</v>
      </c>
      <c r="T151" s="277">
        <f>IF(T$37=0,0,T$37/PPA!T$11*1000)</f>
        <v>2.7609045725833474</v>
      </c>
      <c r="U151" s="277">
        <f>IF(U$37=0,0,U$37/PPA!U$11*1000)</f>
        <v>2.7449332815849425</v>
      </c>
      <c r="V151" s="277">
        <f>IF(V$37=0,0,V$37/PPA!V$11*1000)</f>
        <v>2.7969914738349302</v>
      </c>
      <c r="W151" s="277">
        <f>IF(W$37=0,0,W$37/PPA!W$11*1000)</f>
        <v>2.7320821139611371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19.468982274659204</v>
      </c>
      <c r="C152" s="278">
        <f>IF(C$43=0,0,C$43/PPA!C$11*1000)</f>
        <v>20.681783172113967</v>
      </c>
      <c r="D152" s="278">
        <f>IF(D$43=0,0,D$43/PPA!D$11*1000)</f>
        <v>19.760606115396019</v>
      </c>
      <c r="E152" s="278">
        <f>IF(E$43=0,0,E$43/PPA!E$11*1000)</f>
        <v>18.143111687824923</v>
      </c>
      <c r="F152" s="278">
        <f>IF(F$43=0,0,F$43/PPA!F$11*1000)</f>
        <v>19.741052957113229</v>
      </c>
      <c r="G152" s="278">
        <f>IF(G$43=0,0,G$43/PPA!G$11*1000)</f>
        <v>19.255486642510679</v>
      </c>
      <c r="H152" s="278">
        <f>IF(H$43=0,0,H$43/PPA!H$11*1000)</f>
        <v>17.534103463552807</v>
      </c>
      <c r="I152" s="278">
        <f>IF(I$43=0,0,I$43/PPA!I$11*1000)</f>
        <v>17.432981188497514</v>
      </c>
      <c r="J152" s="278">
        <f>IF(J$43=0,0,J$43/PPA!J$11*1000)</f>
        <v>16.371432000234474</v>
      </c>
      <c r="K152" s="278">
        <f>IF(K$43=0,0,K$43/PPA!K$11*1000)</f>
        <v>17.880313295315386</v>
      </c>
      <c r="L152" s="278">
        <f>IF(L$43=0,0,L$43/PPA!L$11*1000)</f>
        <v>16.383439477039467</v>
      </c>
      <c r="M152" s="278">
        <f>IF(M$43=0,0,M$43/PPA!M$11*1000)</f>
        <v>16.387394872906707</v>
      </c>
      <c r="N152" s="278">
        <f>IF(N$43=0,0,N$43/PPA!N$11*1000)</f>
        <v>16.447796703855285</v>
      </c>
      <c r="O152" s="278">
        <f>IF(O$43=0,0,O$43/PPA!O$11*1000)</f>
        <v>15.442921684209386</v>
      </c>
      <c r="P152" s="278">
        <f>IF(P$43=0,0,P$43/PPA!P$11*1000)</f>
        <v>15.777614507422197</v>
      </c>
      <c r="Q152" s="278">
        <f>IF(Q$43=0,0,Q$43/PPA!Q$11*1000)</f>
        <v>15.576677381748453</v>
      </c>
      <c r="R152" s="278">
        <f>IF(R$43=0,0,R$43/PPA!R$11*1000)</f>
        <v>15.312184692617059</v>
      </c>
      <c r="S152" s="278">
        <f>IF(S$43=0,0,S$43/PPA!S$11*1000)</f>
        <v>15.169358771533778</v>
      </c>
      <c r="T152" s="278">
        <f>IF(T$43=0,0,T$43/PPA!T$11*1000)</f>
        <v>15.005910173372779</v>
      </c>
      <c r="U152" s="278">
        <f>IF(U$43=0,0,U$43/PPA!U$11*1000)</f>
        <v>14.917201534603027</v>
      </c>
      <c r="V152" s="278">
        <f>IF(V$43=0,0,V$43/PPA!V$11*1000)</f>
        <v>15.258036290920108</v>
      </c>
      <c r="W152" s="278">
        <f>IF(W$43=0,0,W$43/PPA!W$11*1000)</f>
        <v>14.977566907705883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149.17696559931872</v>
      </c>
      <c r="C153" s="278">
        <f>IF(C$56=0,0,C$56/PPA!C$11*1000)</f>
        <v>152.19371673525274</v>
      </c>
      <c r="D153" s="278">
        <f>IF(D$56=0,0,D$56/PPA!D$11*1000)</f>
        <v>143.19495887705355</v>
      </c>
      <c r="E153" s="278">
        <f>IF(E$56=0,0,E$56/PPA!E$11*1000)</f>
        <v>148.19621670951562</v>
      </c>
      <c r="F153" s="278">
        <f>IF(F$56=0,0,F$56/PPA!F$11*1000)</f>
        <v>159.89695719879569</v>
      </c>
      <c r="G153" s="278">
        <f>IF(G$56=0,0,G$56/PPA!G$11*1000)</f>
        <v>169.09943633217114</v>
      </c>
      <c r="H153" s="278">
        <f>IF(H$56=0,0,H$56/PPA!H$11*1000)</f>
        <v>157.49590551729995</v>
      </c>
      <c r="I153" s="278">
        <f>IF(I$56=0,0,I$56/PPA!I$11*1000)</f>
        <v>164.67376562049733</v>
      </c>
      <c r="J153" s="278">
        <f>IF(J$56=0,0,J$56/PPA!J$11*1000)</f>
        <v>156.20107686608449</v>
      </c>
      <c r="K153" s="278">
        <f>IF(K$56=0,0,K$56/PPA!K$11*1000)</f>
        <v>168.94961857242586</v>
      </c>
      <c r="L153" s="278">
        <f>IF(L$56=0,0,L$56/PPA!L$11*1000)</f>
        <v>165.08185480483201</v>
      </c>
      <c r="M153" s="278">
        <f>IF(M$56=0,0,M$56/PPA!M$11*1000)</f>
        <v>161.29945328658786</v>
      </c>
      <c r="N153" s="278">
        <f>IF(N$56=0,0,N$56/PPA!N$11*1000)</f>
        <v>156.12327185661761</v>
      </c>
      <c r="O153" s="278">
        <f>IF(O$56=0,0,O$56/PPA!O$11*1000)</f>
        <v>158.39518406662418</v>
      </c>
      <c r="P153" s="278">
        <f>IF(P$56=0,0,P$56/PPA!P$11*1000)</f>
        <v>159.4742025983756</v>
      </c>
      <c r="Q153" s="278">
        <f>IF(Q$56=0,0,Q$56/PPA!Q$11*1000)</f>
        <v>156.1976508615854</v>
      </c>
      <c r="R153" s="278">
        <f>IF(R$56=0,0,R$56/PPA!R$11*1000)</f>
        <v>151.21430972456884</v>
      </c>
      <c r="S153" s="278">
        <f>IF(S$56=0,0,S$56/PPA!S$11*1000)</f>
        <v>153.70744481290495</v>
      </c>
      <c r="T153" s="278">
        <f>IF(T$56=0,0,T$56/PPA!T$11*1000)</f>
        <v>150.18227796768298</v>
      </c>
      <c r="U153" s="278">
        <f>IF(U$56=0,0,U$56/PPA!U$11*1000)</f>
        <v>151.12938674683852</v>
      </c>
      <c r="V153" s="278">
        <f>IF(V$56=0,0,V$56/PPA!V$11*1000)</f>
        <v>152.68839158625616</v>
      </c>
      <c r="W153" s="278">
        <f>IF(W$56=0,0,W$56/PPA!W$11*1000)</f>
        <v>146.72628429808438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17.668640108607274</v>
      </c>
      <c r="C154" s="279">
        <f>IF(C$69=0,0,C$69/PPA!C$11*1000)</f>
        <v>17.842106368667391</v>
      </c>
      <c r="D154" s="279">
        <f>IF(D$69=0,0,D$69/PPA!D$11*1000)</f>
        <v>16.719719724472149</v>
      </c>
      <c r="E154" s="279">
        <f>IF(E$69=0,0,E$69/PPA!E$11*1000)</f>
        <v>17.824133540263691</v>
      </c>
      <c r="F154" s="279">
        <f>IF(F$69=0,0,F$69/PPA!F$11*1000)</f>
        <v>19.194235418204656</v>
      </c>
      <c r="G154" s="279">
        <f>IF(G$69=0,0,G$69/PPA!G$11*1000)</f>
        <v>20.662182644498046</v>
      </c>
      <c r="H154" s="279">
        <f>IF(H$69=0,0,H$69/PPA!H$11*1000)</f>
        <v>19.334694579400434</v>
      </c>
      <c r="I154" s="279">
        <f>IF(I$69=0,0,I$69/PPA!I$11*1000)</f>
        <v>20.417699340816661</v>
      </c>
      <c r="J154" s="279">
        <f>IF(J$69=0,0,J$69/PPA!J$11*1000)</f>
        <v>19.404361869889552</v>
      </c>
      <c r="K154" s="279">
        <f>IF(K$69=0,0,K$69/PPA!K$11*1000)</f>
        <v>20.949567238733515</v>
      </c>
      <c r="L154" s="279">
        <f>IF(L$69=0,0,L$69/PPA!L$11*1000)</f>
        <v>20.714703154687477</v>
      </c>
      <c r="M154" s="279">
        <f>IF(M$69=0,0,M$69/PPA!M$11*1000)</f>
        <v>20.154836305505512</v>
      </c>
      <c r="N154" s="279">
        <f>IF(N$69=0,0,N$69/PPA!N$11*1000)</f>
        <v>19.376138931722412</v>
      </c>
      <c r="O154" s="279">
        <f>IF(O$69=0,0,O$69/PPA!O$11*1000)</f>
        <v>19.938175517442502</v>
      </c>
      <c r="P154" s="279">
        <f>IF(P$69=0,0,P$69/PPA!P$11*1000)</f>
        <v>20.022106686038338</v>
      </c>
      <c r="Q154" s="279">
        <f>IF(Q$69=0,0,Q$69/PPA!Q$11*1000)</f>
        <v>19.582903880538243</v>
      </c>
      <c r="R154" s="279">
        <f>IF(R$69=0,0,R$69/PPA!R$11*1000)</f>
        <v>18.90581521310682</v>
      </c>
      <c r="S154" s="279">
        <f>IF(S$69=0,0,S$69/PPA!S$11*1000)</f>
        <v>19.306541228659967</v>
      </c>
      <c r="T154" s="279">
        <f>IF(T$69=0,0,T$69/PPA!T$11*1000)</f>
        <v>18.822576142934107</v>
      </c>
      <c r="U154" s="279">
        <f>IF(U$69=0,0,U$69/PPA!U$11*1000)</f>
        <v>18.982478362715295</v>
      </c>
      <c r="V154" s="279">
        <f>IF(V$69=0,0,V$69/PPA!V$11*1000)</f>
        <v>19.136074212487717</v>
      </c>
      <c r="W154" s="279">
        <f>IF(W$69=0,0,W$69/PPA!W$11*1000)</f>
        <v>18.317732658638803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170.83912575446831</v>
      </c>
      <c r="C156" s="322">
        <f t="shared" si="39"/>
        <v>168.0336856104889</v>
      </c>
      <c r="D156" s="322">
        <f t="shared" si="39"/>
        <v>173.8873239653899</v>
      </c>
      <c r="E156" s="322">
        <f t="shared" si="39"/>
        <v>188.1414044753933</v>
      </c>
      <c r="F156" s="322">
        <f t="shared" si="39"/>
        <v>190.24864387187253</v>
      </c>
      <c r="G156" s="322">
        <f t="shared" si="39"/>
        <v>200.90751143725277</v>
      </c>
      <c r="H156" s="322">
        <f t="shared" si="39"/>
        <v>197.78394033890129</v>
      </c>
      <c r="I156" s="322">
        <f t="shared" si="39"/>
        <v>202.03423416365752</v>
      </c>
      <c r="J156" s="322">
        <f t="shared" si="39"/>
        <v>202.59302321639575</v>
      </c>
      <c r="K156" s="322">
        <f t="shared" si="39"/>
        <v>207.19797001298295</v>
      </c>
      <c r="L156" s="322">
        <f t="shared" si="39"/>
        <v>205.27033832191626</v>
      </c>
      <c r="M156" s="322">
        <f t="shared" si="39"/>
        <v>200.93291431015678</v>
      </c>
      <c r="N156" s="322">
        <f t="shared" si="39"/>
        <v>195.71840983949869</v>
      </c>
      <c r="O156" s="322">
        <f t="shared" si="39"/>
        <v>197.39294074321828</v>
      </c>
      <c r="P156" s="322">
        <f t="shared" si="39"/>
        <v>186.801302588765</v>
      </c>
      <c r="Q156" s="322">
        <f t="shared" si="39"/>
        <v>188.25850495561724</v>
      </c>
      <c r="R156" s="322">
        <f t="shared" si="39"/>
        <v>191.46407866894904</v>
      </c>
      <c r="S156" s="322">
        <f t="shared" si="39"/>
        <v>189.35305356446773</v>
      </c>
      <c r="T156" s="322">
        <f t="shared" si="39"/>
        <v>179.6011756862527</v>
      </c>
      <c r="U156" s="322">
        <f t="shared" si="39"/>
        <v>171.6403217470116</v>
      </c>
      <c r="V156" s="322">
        <f t="shared" si="39"/>
        <v>168.37530018412622</v>
      </c>
      <c r="W156" s="322">
        <f t="shared" si="39"/>
        <v>172.34241101069767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6.3257898066830878</v>
      </c>
      <c r="C157" s="332">
        <f>IF(C$84=0,0,C$84/PPA!C$12*1000)</f>
        <v>6.2219106479264958</v>
      </c>
      <c r="D157" s="332">
        <f>IF(D$84=0,0,D$84/PPA!D$12*1000)</f>
        <v>6.4386577523965371</v>
      </c>
      <c r="E157" s="332">
        <f>IF(E$84=0,0,E$84/PPA!E$12*1000)</f>
        <v>6.9664543961427237</v>
      </c>
      <c r="F157" s="332">
        <f>IF(F$84=0,0,F$84/PPA!F$12*1000)</f>
        <v>7.044480746580736</v>
      </c>
      <c r="G157" s="332">
        <f>IF(G$84=0,0,G$84/PPA!G$12*1000)</f>
        <v>7.4391547154277227</v>
      </c>
      <c r="H157" s="332">
        <f>IF(H$84=0,0,H$84/PPA!H$12*1000)</f>
        <v>7.3234958806777453</v>
      </c>
      <c r="I157" s="332">
        <f>IF(I$84=0,0,I$84/PPA!I$12*1000)</f>
        <v>7.4808747318828956</v>
      </c>
      <c r="J157" s="332">
        <f>IF(J$84=0,0,J$84/PPA!J$12*1000)</f>
        <v>7.5015654377049295</v>
      </c>
      <c r="K157" s="332">
        <f>IF(K$84=0,0,K$84/PPA!K$12*1000)</f>
        <v>7.6720762933271844</v>
      </c>
      <c r="L157" s="332">
        <f>IF(L$84=0,0,L$84/PPA!L$12*1000)</f>
        <v>7.6007004135420964</v>
      </c>
      <c r="M157" s="332">
        <f>IF(M$84=0,0,M$84/PPA!M$12*1000)</f>
        <v>7.4400953268578283</v>
      </c>
      <c r="N157" s="332">
        <f>IF(N$84=0,0,N$84/PPA!N$12*1000)</f>
        <v>7.2470139171884611</v>
      </c>
      <c r="O157" s="332">
        <f>IF(O$84=0,0,O$84/PPA!O$12*1000)</f>
        <v>7.3090180422676214</v>
      </c>
      <c r="P157" s="332">
        <f>IF(P$84=0,0,P$84/PPA!P$12*1000)</f>
        <v>6.9168334277798103</v>
      </c>
      <c r="Q157" s="332">
        <f>IF(Q$84=0,0,Q$84/PPA!Q$12*1000)</f>
        <v>6.9707903643872546</v>
      </c>
      <c r="R157" s="332">
        <f>IF(R$84=0,0,R$84/PPA!R$12*1000)</f>
        <v>7.0894855721204326</v>
      </c>
      <c r="S157" s="332">
        <f>IF(S$84=0,0,S$84/PPA!S$12*1000)</f>
        <v>7.0113190454037033</v>
      </c>
      <c r="T157" s="332">
        <f>IF(T$84=0,0,T$84/PPA!T$12*1000)</f>
        <v>6.6502288712086193</v>
      </c>
      <c r="U157" s="332">
        <f>IF(U$84=0,0,U$84/PPA!U$12*1000)</f>
        <v>6.3554562980116218</v>
      </c>
      <c r="V157" s="332">
        <f>IF(V$84=0,0,V$84/PPA!V$12*1000)</f>
        <v>6.2345598696907532</v>
      </c>
      <c r="W157" s="332">
        <f>IF(W$84=0,0,W$84/PPA!W$12*1000)</f>
        <v>6.3814530893667403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2.789275169759216</v>
      </c>
      <c r="C158" s="333">
        <f>IF(C$85=0,0,C$85/PPA!C$12*1000)</f>
        <v>2.7434709987339443</v>
      </c>
      <c r="D158" s="333">
        <f>IF(D$85=0,0,D$85/PPA!D$12*1000)</f>
        <v>2.8390428300927391</v>
      </c>
      <c r="E158" s="333">
        <f>IF(E$85=0,0,E$85/PPA!E$12*1000)</f>
        <v>3.0717679313169621</v>
      </c>
      <c r="F158" s="333">
        <f>IF(F$85=0,0,F$85/PPA!F$12*1000)</f>
        <v>3.1061726410077188</v>
      </c>
      <c r="G158" s="333">
        <f>IF(G$85=0,0,G$85/PPA!G$12*1000)</f>
        <v>3.2801990211274319</v>
      </c>
      <c r="H158" s="333">
        <f>IF(H$85=0,0,H$85/PPA!H$12*1000)</f>
        <v>3.2292007543828456</v>
      </c>
      <c r="I158" s="333">
        <f>IF(I$85=0,0,I$85/PPA!I$12*1000)</f>
        <v>3.2985949225937441</v>
      </c>
      <c r="J158" s="333">
        <f>IF(J$85=0,0,J$85/PPA!J$12*1000)</f>
        <v>3.3077182216216747</v>
      </c>
      <c r="K158" s="333">
        <f>IF(K$85=0,0,K$85/PPA!K$12*1000)</f>
        <v>3.3829027772733782</v>
      </c>
      <c r="L158" s="333">
        <f>IF(L$85=0,0,L$85/PPA!L$12*1000)</f>
        <v>3.3514305065706851</v>
      </c>
      <c r="M158" s="333">
        <f>IF(M$85=0,0,M$85/PPA!M$12*1000)</f>
        <v>3.2806137715675443</v>
      </c>
      <c r="N158" s="333">
        <f>IF(N$85=0,0,N$85/PPA!N$12*1000)</f>
        <v>3.1954770221352593</v>
      </c>
      <c r="O158" s="333">
        <f>IF(O$85=0,0,O$85/PPA!O$12*1000)</f>
        <v>3.2228169388557339</v>
      </c>
      <c r="P158" s="333">
        <f>IF(P$85=0,0,P$85/PPA!P$12*1000)</f>
        <v>3.0498882073324789</v>
      </c>
      <c r="Q158" s="333">
        <f>IF(Q$85=0,0,Q$85/PPA!Q$12*1000)</f>
        <v>3.0736798204139673</v>
      </c>
      <c r="R158" s="333">
        <f>IF(R$85=0,0,R$85/PPA!R$12*1000)</f>
        <v>3.1260169365397346</v>
      </c>
      <c r="S158" s="333">
        <f>IF(S$85=0,0,S$85/PPA!S$12*1000)</f>
        <v>3.091550417932531</v>
      </c>
      <c r="T158" s="333">
        <f>IF(T$85=0,0,T$85/PPA!T$12*1000)</f>
        <v>2.9323323775445451</v>
      </c>
      <c r="U158" s="333">
        <f>IF(U$85=0,0,U$85/PPA!U$12*1000)</f>
        <v>2.8023562252740759</v>
      </c>
      <c r="V158" s="333">
        <f>IF(V$85=0,0,V$85/PPA!V$12*1000)</f>
        <v>2.7490485094104065</v>
      </c>
      <c r="W158" s="333">
        <f>IF(W$85=0,0,W$85/PPA!W$12*1000)</f>
        <v>2.8138191740656469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21.635403202831483</v>
      </c>
      <c r="C159" s="333">
        <f>IF(C$86=0,0,C$86/PPA!C$12*1000)</f>
        <v>21.280116740152099</v>
      </c>
      <c r="D159" s="333">
        <f>IF(D$86=0,0,D$86/PPA!D$12*1000)</f>
        <v>22.021433025005781</v>
      </c>
      <c r="E159" s="333">
        <f>IF(E$86=0,0,E$86/PPA!E$12*1000)</f>
        <v>23.826597841656152</v>
      </c>
      <c r="F159" s="333">
        <f>IF(F$86=0,0,F$86/PPA!F$12*1000)</f>
        <v>24.093462787182531</v>
      </c>
      <c r="G159" s="333">
        <f>IF(G$86=0,0,G$86/PPA!G$12*1000)</f>
        <v>25.443322758920015</v>
      </c>
      <c r="H159" s="333">
        <f>IF(H$86=0,0,H$86/PPA!H$12*1000)</f>
        <v>25.047747565899552</v>
      </c>
      <c r="I159" s="333">
        <f>IF(I$86=0,0,I$86/PPA!I$12*1000)</f>
        <v>25.586013143080852</v>
      </c>
      <c r="J159" s="333">
        <f>IF(J$86=0,0,J$86/PPA!J$12*1000)</f>
        <v>25.656779288762454</v>
      </c>
      <c r="K159" s="333">
        <f>IF(K$86=0,0,K$86/PPA!K$12*1000)</f>
        <v>26.239958816471351</v>
      </c>
      <c r="L159" s="333">
        <f>IF(L$86=0,0,L$86/PPA!L$12*1000)</f>
        <v>25.995839744339705</v>
      </c>
      <c r="M159" s="333">
        <f>IF(M$86=0,0,M$86/PPA!M$12*1000)</f>
        <v>25.446539828751504</v>
      </c>
      <c r="N159" s="333">
        <f>IF(N$86=0,0,N$86/PPA!N$12*1000)</f>
        <v>24.78616471721136</v>
      </c>
      <c r="O159" s="333">
        <f>IF(O$86=0,0,O$86/PPA!O$12*1000)</f>
        <v>24.998230607372477</v>
      </c>
      <c r="P159" s="333">
        <f>IF(P$86=0,0,P$86/PPA!P$12*1000)</f>
        <v>23.656884700585234</v>
      </c>
      <c r="Q159" s="333">
        <f>IF(Q$86=0,0,Q$86/PPA!Q$12*1000)</f>
        <v>23.84142767699878</v>
      </c>
      <c r="R159" s="333">
        <f>IF(R$86=0,0,R$86/PPA!R$12*1000)</f>
        <v>24.247387842611321</v>
      </c>
      <c r="S159" s="333">
        <f>IF(S$86=0,0,S$86/PPA!S$12*1000)</f>
        <v>23.980043467574585</v>
      </c>
      <c r="T159" s="333">
        <f>IF(T$86=0,0,T$86/PPA!T$12*1000)</f>
        <v>22.745046455337842</v>
      </c>
      <c r="U159" s="333">
        <f>IF(U$86=0,0,U$86/PPA!U$12*1000)</f>
        <v>21.736868240577131</v>
      </c>
      <c r="V159" s="333">
        <f>IF(V$86=0,0,V$86/PPA!V$12*1000)</f>
        <v>21.323379482265757</v>
      </c>
      <c r="W159" s="333">
        <f>IF(W$86=0,0,W$86/PPA!W$12*1000)</f>
        <v>21.825782207075626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9.5532415127580617</v>
      </c>
      <c r="C160" s="333">
        <f>IF(C$87=0,0,C$87/PPA!C$12*1000)</f>
        <v>9.3963626530312609</v>
      </c>
      <c r="D160" s="333">
        <f>IF(D$87=0,0,D$87/PPA!D$12*1000)</f>
        <v>9.7236952865003268</v>
      </c>
      <c r="E160" s="333">
        <f>IF(E$87=0,0,E$87/PPA!E$12*1000)</f>
        <v>10.520776593565486</v>
      </c>
      <c r="F160" s="333">
        <f>IF(F$87=0,0,F$87/PPA!F$12*1000)</f>
        <v>10.638612404250484</v>
      </c>
      <c r="G160" s="333">
        <f>IF(G$87=0,0,G$87/PPA!G$12*1000)</f>
        <v>11.234651137502524</v>
      </c>
      <c r="H160" s="333">
        <f>IF(H$87=0,0,H$87/PPA!H$12*1000)</f>
        <v>11.059982548248515</v>
      </c>
      <c r="I160" s="333">
        <f>IF(I$87=0,0,I$87/PPA!I$12*1000)</f>
        <v>11.29765692892029</v>
      </c>
      <c r="J160" s="333">
        <f>IF(J$87=0,0,J$87/PPA!J$12*1000)</f>
        <v>11.328904143233117</v>
      </c>
      <c r="K160" s="333">
        <f>IF(K$87=0,0,K$87/PPA!K$12*1000)</f>
        <v>11.586410547031965</v>
      </c>
      <c r="L160" s="333">
        <f>IF(L$87=0,0,L$87/PPA!L$12*1000)</f>
        <v>11.478618312605821</v>
      </c>
      <c r="M160" s="333">
        <f>IF(M$87=0,0,M$87/PPA!M$12*1000)</f>
        <v>11.236071653902224</v>
      </c>
      <c r="N160" s="333">
        <f>IF(N$87=0,0,N$87/PPA!N$12*1000)</f>
        <v>10.944479078972449</v>
      </c>
      <c r="O160" s="333">
        <f>IF(O$87=0,0,O$87/PPA!O$12*1000)</f>
        <v>11.038118039445449</v>
      </c>
      <c r="P160" s="333">
        <f>IF(P$87=0,0,P$87/PPA!P$12*1000)</f>
        <v>10.445838742426794</v>
      </c>
      <c r="Q160" s="333">
        <f>IF(Q$87=0,0,Q$87/PPA!Q$12*1000)</f>
        <v>10.527324795939823</v>
      </c>
      <c r="R160" s="333">
        <f>IF(R$87=0,0,R$87/PPA!R$12*1000)</f>
        <v>10.706578931871448</v>
      </c>
      <c r="S160" s="333">
        <f>IF(S$87=0,0,S$87/PPA!S$12*1000)</f>
        <v>10.588531426222513</v>
      </c>
      <c r="T160" s="333">
        <f>IF(T$87=0,0,T$87/PPA!T$12*1000)</f>
        <v>10.043211118815982</v>
      </c>
      <c r="U160" s="333">
        <f>IF(U$87=0,0,U$87/PPA!U$12*1000)</f>
        <v>9.5980440062266581</v>
      </c>
      <c r="V160" s="333">
        <f>IF(V$87=0,0,V$87/PPA!V$12*1000)</f>
        <v>9.4154655752204803</v>
      </c>
      <c r="W160" s="333">
        <f>IF(W$87=0,0,W$87/PPA!W$12*1000)</f>
        <v>9.6373044992183576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27.10951826762869</v>
      </c>
      <c r="C161" s="334">
        <f>IF(C$88=0,0,C$88/PPA!C$12*1000)</f>
        <v>26.463987690624524</v>
      </c>
      <c r="D161" s="334">
        <f>IF(D$88=0,0,D$88/PPA!D$12*1000)</f>
        <v>27.392529450494159</v>
      </c>
      <c r="E161" s="334">
        <f>IF(E$88=0,0,E$88/PPA!E$12*1000)</f>
        <v>31.254154911930467</v>
      </c>
      <c r="F161" s="334">
        <f>IF(F$88=0,0,F$88/PPA!F$12*1000)</f>
        <v>31.521779795878597</v>
      </c>
      <c r="G161" s="334">
        <f>IF(G$88=0,0,G$88/PPA!G$12*1000)</f>
        <v>33.715276477614388</v>
      </c>
      <c r="H161" s="334">
        <f>IF(H$88=0,0,H$88/PPA!H$12*1000)</f>
        <v>33.609471523186691</v>
      </c>
      <c r="I161" s="334">
        <f>IF(I$88=0,0,I$88/PPA!I$12*1000)</f>
        <v>34.735920252924579</v>
      </c>
      <c r="J161" s="334">
        <f>IF(J$88=0,0,J$88/PPA!J$12*1000)</f>
        <v>35.04160146123899</v>
      </c>
      <c r="K161" s="334">
        <f>IF(K$88=0,0,K$88/PPA!K$12*1000)</f>
        <v>35.841625632430699</v>
      </c>
      <c r="L161" s="334">
        <f>IF(L$88=0,0,L$88/PPA!L$12*1000)</f>
        <v>36.527336346030658</v>
      </c>
      <c r="M161" s="334">
        <f>IF(M$88=0,0,M$88/PPA!M$12*1000)</f>
        <v>35.431839342505199</v>
      </c>
      <c r="N161" s="334">
        <f>IF(N$88=0,0,N$88/PPA!N$12*1000)</f>
        <v>33.976884584690133</v>
      </c>
      <c r="O161" s="334">
        <f>IF(O$88=0,0,O$88/PPA!O$12*1000)</f>
        <v>35.515442169194195</v>
      </c>
      <c r="P161" s="334">
        <f>IF(P$88=0,0,P$88/PPA!P$12*1000)</f>
        <v>33.273807860745727</v>
      </c>
      <c r="Q161" s="334">
        <f>IF(Q$88=0,0,Q$88/PPA!Q$12*1000)</f>
        <v>33.368382538510303</v>
      </c>
      <c r="R161" s="334">
        <f>IF(R$88=0,0,R$88/PPA!R$12*1000)</f>
        <v>33.703258997669316</v>
      </c>
      <c r="S161" s="334">
        <f>IF(S$88=0,0,S$88/PPA!S$12*1000)</f>
        <v>33.751884887880884</v>
      </c>
      <c r="T161" s="334">
        <f>IF(T$88=0,0,T$88/PPA!T$12*1000)</f>
        <v>31.973941315534827</v>
      </c>
      <c r="U161" s="334">
        <f>IF(U$88=0,0,U$88/PPA!U$12*1000)</f>
        <v>30.704579254790634</v>
      </c>
      <c r="V161" s="334">
        <f>IF(V$88=0,0,V$88/PPA!V$12*1000)</f>
        <v>29.889694351537567</v>
      </c>
      <c r="W161" s="334">
        <f>IF(W$88=0,0,W$88/PPA!W$12*1000)</f>
        <v>30.233501720738026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103.42589779480777</v>
      </c>
      <c r="C162" s="335">
        <f>IF(C$94=0,0,C$94/PPA!C$12*1000)</f>
        <v>101.92783688002058</v>
      </c>
      <c r="D162" s="335">
        <f>IF(D$94=0,0,D$94/PPA!D$12*1000)</f>
        <v>105.47196562090038</v>
      </c>
      <c r="E162" s="335">
        <f>IF(E$94=0,0,E$94/PPA!E$12*1000)</f>
        <v>112.5016528007815</v>
      </c>
      <c r="F162" s="335">
        <f>IF(F$94=0,0,F$94/PPA!F$12*1000)</f>
        <v>113.84413549697246</v>
      </c>
      <c r="G162" s="335">
        <f>IF(G$94=0,0,G$94/PPA!G$12*1000)</f>
        <v>119.79490732666069</v>
      </c>
      <c r="H162" s="335">
        <f>IF(H$94=0,0,H$94/PPA!H$12*1000)</f>
        <v>117.51404206650594</v>
      </c>
      <c r="I162" s="335">
        <f>IF(I$94=0,0,I$94/PPA!I$12*1000)</f>
        <v>119.63517418425518</v>
      </c>
      <c r="J162" s="335">
        <f>IF(J$94=0,0,J$94/PPA!J$12*1000)</f>
        <v>119.75645466383459</v>
      </c>
      <c r="K162" s="335">
        <f>IF(K$94=0,0,K$94/PPA!K$12*1000)</f>
        <v>122.47499594644837</v>
      </c>
      <c r="L162" s="335">
        <f>IF(L$94=0,0,L$94/PPA!L$12*1000)</f>
        <v>120.31641299882732</v>
      </c>
      <c r="M162" s="335">
        <f>IF(M$94=0,0,M$94/PPA!M$12*1000)</f>
        <v>118.09775438657248</v>
      </c>
      <c r="N162" s="335">
        <f>IF(N$94=0,0,N$94/PPA!N$12*1000)</f>
        <v>115.56839051930102</v>
      </c>
      <c r="O162" s="335">
        <f>IF(O$94=0,0,O$94/PPA!O$12*1000)</f>
        <v>115.30931494608279</v>
      </c>
      <c r="P162" s="335">
        <f>IF(P$94=0,0,P$94/PPA!P$12*1000)</f>
        <v>109.45804964989496</v>
      </c>
      <c r="Q162" s="335">
        <f>IF(Q$94=0,0,Q$94/PPA!Q$12*1000)</f>
        <v>110.47689975936713</v>
      </c>
      <c r="R162" s="335">
        <f>IF(R$94=0,0,R$94/PPA!R$12*1000)</f>
        <v>112.59135038813679</v>
      </c>
      <c r="S162" s="335">
        <f>IF(S$94=0,0,S$94/PPA!S$12*1000)</f>
        <v>110.9297243194535</v>
      </c>
      <c r="T162" s="335">
        <f>IF(T$94=0,0,T$94/PPA!T$12*1000)</f>
        <v>105.2564155478109</v>
      </c>
      <c r="U162" s="335">
        <f>IF(U$94=0,0,U$94/PPA!U$12*1000)</f>
        <v>100.44301772213147</v>
      </c>
      <c r="V162" s="335">
        <f>IF(V$94=0,0,V$94/PPA!V$12*1000)</f>
        <v>98.763152396001246</v>
      </c>
      <c r="W162" s="335">
        <f>IF(W$94=0,0,W$94/PPA!W$12*1000)</f>
        <v>101.45055032023328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DE: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306.09834705069761</v>
      </c>
      <c r="C5" s="225">
        <v>297.17493990505437</v>
      </c>
      <c r="D5" s="225">
        <v>289.06497390590738</v>
      </c>
      <c r="E5" s="225">
        <v>335.67750766592098</v>
      </c>
      <c r="F5" s="225">
        <v>370.90987407586499</v>
      </c>
      <c r="G5" s="225">
        <v>454.82154659175762</v>
      </c>
      <c r="H5" s="225">
        <v>425.47252648026353</v>
      </c>
      <c r="I5" s="225">
        <v>468.82166535396249</v>
      </c>
      <c r="J5" s="225">
        <v>432.84494890877352</v>
      </c>
      <c r="K5" s="225">
        <v>406.02962404916212</v>
      </c>
      <c r="L5" s="225">
        <v>421.13783258055741</v>
      </c>
      <c r="M5" s="225">
        <v>407.92316744548953</v>
      </c>
      <c r="N5" s="225">
        <v>396.73342279849851</v>
      </c>
      <c r="O5" s="225">
        <v>396.33801034944531</v>
      </c>
      <c r="P5" s="225">
        <v>406.27198411796383</v>
      </c>
      <c r="Q5" s="225">
        <v>383.58600219396237</v>
      </c>
      <c r="R5" s="225">
        <v>365.00493683911583</v>
      </c>
      <c r="S5" s="225">
        <v>373.78404629605052</v>
      </c>
      <c r="T5" s="225">
        <v>368.15849306177489</v>
      </c>
      <c r="U5" s="225">
        <v>360.40616300766891</v>
      </c>
      <c r="V5" s="225">
        <v>352.15022750176678</v>
      </c>
      <c r="W5" s="225">
        <v>343.65739773525479</v>
      </c>
      <c r="DA5" s="89" t="s">
        <v>1943</v>
      </c>
    </row>
    <row r="6" spans="1:105" ht="12" customHeight="1" x14ac:dyDescent="0.25">
      <c r="A6" s="55" t="s">
        <v>92</v>
      </c>
      <c r="B6" s="261">
        <v>1.103636922381336</v>
      </c>
      <c r="C6" s="261">
        <v>1.0712609062920331</v>
      </c>
      <c r="D6" s="261">
        <v>1.043028169822483</v>
      </c>
      <c r="E6" s="261">
        <v>1.22381261946171</v>
      </c>
      <c r="F6" s="261">
        <v>1.3516789215155971</v>
      </c>
      <c r="G6" s="261">
        <v>1.651335885711392</v>
      </c>
      <c r="H6" s="261">
        <v>1.5467600916745201</v>
      </c>
      <c r="I6" s="261">
        <v>1.696526227368973</v>
      </c>
      <c r="J6" s="261">
        <v>1.566520892486851</v>
      </c>
      <c r="K6" s="261">
        <v>1.4760515755797941</v>
      </c>
      <c r="L6" s="261">
        <v>1.530495066642743</v>
      </c>
      <c r="M6" s="261">
        <v>1.4775288965767721</v>
      </c>
      <c r="N6" s="261">
        <v>1.433382454633455</v>
      </c>
      <c r="O6" s="261">
        <v>1.4313957448667869</v>
      </c>
      <c r="P6" s="261">
        <v>1.4684126826181589</v>
      </c>
      <c r="Q6" s="261">
        <v>1.386196421349559</v>
      </c>
      <c r="R6" s="261">
        <v>1.319187341552307</v>
      </c>
      <c r="S6" s="261">
        <v>1.351554588057237</v>
      </c>
      <c r="T6" s="261">
        <v>1.332880198361355</v>
      </c>
      <c r="U6" s="261">
        <v>1.3039529852262639</v>
      </c>
      <c r="V6" s="261">
        <v>1.274851720811415</v>
      </c>
      <c r="W6" s="261">
        <v>1.23498622601046</v>
      </c>
      <c r="DA6" s="67" t="s">
        <v>1944</v>
      </c>
    </row>
    <row r="7" spans="1:105" ht="12" customHeight="1" x14ac:dyDescent="0.25">
      <c r="A7" s="202" t="s">
        <v>93</v>
      </c>
      <c r="B7" s="226">
        <v>0.40153902377183298</v>
      </c>
      <c r="C7" s="226">
        <v>0.389759575630438</v>
      </c>
      <c r="D7" s="226">
        <v>0.37948758743351407</v>
      </c>
      <c r="E7" s="226">
        <v>0.44526285278493982</v>
      </c>
      <c r="F7" s="226">
        <v>0.49178477413317462</v>
      </c>
      <c r="G7" s="226">
        <v>0.60080972829109247</v>
      </c>
      <c r="H7" s="226">
        <v>0.5627616516128271</v>
      </c>
      <c r="I7" s="226">
        <v>0.61725144504151364</v>
      </c>
      <c r="J7" s="226">
        <v>0.56995127394805323</v>
      </c>
      <c r="K7" s="226">
        <v>0.53703559266241696</v>
      </c>
      <c r="L7" s="226">
        <v>0.55684390625614588</v>
      </c>
      <c r="M7" s="226">
        <v>0.53757309011189025</v>
      </c>
      <c r="N7" s="226">
        <v>0.52151117804512959</v>
      </c>
      <c r="O7" s="226">
        <v>0.5207883483861645</v>
      </c>
      <c r="P7" s="226">
        <v>0.53425631483987535</v>
      </c>
      <c r="Q7" s="226">
        <v>0.50464379924562108</v>
      </c>
      <c r="R7" s="226">
        <v>0.47996328009407219</v>
      </c>
      <c r="S7" s="226">
        <v>0.4917395375753183</v>
      </c>
      <c r="T7" s="226">
        <v>0.48494518695515232</v>
      </c>
      <c r="U7" s="226">
        <v>0.47442052554962277</v>
      </c>
      <c r="V7" s="226">
        <v>0.46383253862503637</v>
      </c>
      <c r="W7" s="226">
        <v>0.45526167675110563</v>
      </c>
      <c r="DA7" s="174" t="s">
        <v>1945</v>
      </c>
    </row>
    <row r="8" spans="1:105" ht="12" customHeight="1" x14ac:dyDescent="0.25">
      <c r="A8" s="202" t="s">
        <v>94</v>
      </c>
      <c r="B8" s="226">
        <v>12.62026925659846</v>
      </c>
      <c r="C8" s="226">
        <v>12.25004420140429</v>
      </c>
      <c r="D8" s="226">
        <v>11.92719822835773</v>
      </c>
      <c r="E8" s="226">
        <v>13.99449806726677</v>
      </c>
      <c r="F8" s="226">
        <v>15.45667020743374</v>
      </c>
      <c r="G8" s="226">
        <v>18.883296751067199</v>
      </c>
      <c r="H8" s="226">
        <v>17.687455390830529</v>
      </c>
      <c r="I8" s="226">
        <v>19.40005572129607</v>
      </c>
      <c r="J8" s="226">
        <v>17.913423389834701</v>
      </c>
      <c r="K8" s="226">
        <v>16.87889190971347</v>
      </c>
      <c r="L8" s="226">
        <v>17.501462161351199</v>
      </c>
      <c r="M8" s="226">
        <v>16.895785317665119</v>
      </c>
      <c r="N8" s="226">
        <v>16.390963511918269</v>
      </c>
      <c r="O8" s="226">
        <v>16.368245159821122</v>
      </c>
      <c r="P8" s="226">
        <v>16.79153991555388</v>
      </c>
      <c r="Q8" s="226">
        <v>15.805648729678291</v>
      </c>
      <c r="R8" s="226">
        <v>15.08512366038252</v>
      </c>
      <c r="S8" s="226">
        <v>15.455248433940779</v>
      </c>
      <c r="T8" s="226">
        <v>15.241703724276521</v>
      </c>
      <c r="U8" s="226">
        <v>14.910916296632159</v>
      </c>
      <c r="V8" s="226">
        <v>14.57813856405104</v>
      </c>
      <c r="W8" s="226">
        <v>14.08208309300416</v>
      </c>
      <c r="DA8" s="174" t="s">
        <v>1946</v>
      </c>
    </row>
    <row r="9" spans="1:105" ht="12" customHeight="1" x14ac:dyDescent="0.25">
      <c r="A9" s="202" t="s">
        <v>95</v>
      </c>
      <c r="B9" s="226">
        <v>4.4298885511274744</v>
      </c>
      <c r="C9" s="226">
        <v>4.2999344511000341</v>
      </c>
      <c r="D9" s="226">
        <v>4.1866110622960431</v>
      </c>
      <c r="E9" s="226">
        <v>4.9122618152181854</v>
      </c>
      <c r="F9" s="226">
        <v>5.4255044007610103</v>
      </c>
      <c r="G9" s="226">
        <v>6.6282975730774236</v>
      </c>
      <c r="H9" s="226">
        <v>6.2085407641719872</v>
      </c>
      <c r="I9" s="226">
        <v>6.8096870980839874</v>
      </c>
      <c r="J9" s="226">
        <v>6.2878586480742182</v>
      </c>
      <c r="K9" s="226">
        <v>5.924723831661816</v>
      </c>
      <c r="L9" s="226">
        <v>6.1432545756521266</v>
      </c>
      <c r="M9" s="226">
        <v>5.9306536508243823</v>
      </c>
      <c r="N9" s="226">
        <v>5.7534542351725912</v>
      </c>
      <c r="O9" s="226">
        <v>5.7454797802850308</v>
      </c>
      <c r="P9" s="226">
        <v>5.8940620770686296</v>
      </c>
      <c r="Q9" s="226">
        <v>5.5673686897887613</v>
      </c>
      <c r="R9" s="226">
        <v>5.2950864388674814</v>
      </c>
      <c r="S9" s="226">
        <v>5.4250053386577601</v>
      </c>
      <c r="T9" s="226">
        <v>5.3500482006394137</v>
      </c>
      <c r="U9" s="226">
        <v>5.2339372517535558</v>
      </c>
      <c r="V9" s="226">
        <v>5.1171276783872433</v>
      </c>
      <c r="W9" s="226">
        <v>5.0225715813684007</v>
      </c>
      <c r="DA9" s="174" t="s">
        <v>1947</v>
      </c>
    </row>
    <row r="10" spans="1:105" ht="12" customHeight="1" x14ac:dyDescent="0.25">
      <c r="A10" s="56" t="s">
        <v>96</v>
      </c>
      <c r="B10" s="262">
        <v>4.9915328935021739</v>
      </c>
      <c r="C10" s="262">
        <v>4.9702399939413047</v>
      </c>
      <c r="D10" s="262">
        <v>4.906530687474163</v>
      </c>
      <c r="E10" s="262">
        <v>5.5864287394677019</v>
      </c>
      <c r="F10" s="262">
        <v>6.1998674675041734</v>
      </c>
      <c r="G10" s="262">
        <v>7.0946372085346594</v>
      </c>
      <c r="H10" s="262">
        <v>6.6149907146345024</v>
      </c>
      <c r="I10" s="262">
        <v>6.9425018659047106</v>
      </c>
      <c r="J10" s="262">
        <v>6.3967143834374323</v>
      </c>
      <c r="K10" s="262">
        <v>6.1139861596020042</v>
      </c>
      <c r="L10" s="262">
        <v>6.1022028966209731</v>
      </c>
      <c r="M10" s="262">
        <v>5.9996615300467289</v>
      </c>
      <c r="N10" s="262">
        <v>5.9446672713213244</v>
      </c>
      <c r="O10" s="262">
        <v>5.6842859449765673</v>
      </c>
      <c r="P10" s="262">
        <v>5.8389084009002206</v>
      </c>
      <c r="Q10" s="262">
        <v>5.5266362270492451</v>
      </c>
      <c r="R10" s="262">
        <v>5.3085813887031463</v>
      </c>
      <c r="S10" s="262">
        <v>5.3589957903214911</v>
      </c>
      <c r="T10" s="262">
        <v>5.3790711308023864</v>
      </c>
      <c r="U10" s="262">
        <v>5.2103004530917296</v>
      </c>
      <c r="V10" s="262">
        <v>5.1090224083613531</v>
      </c>
      <c r="W10" s="262">
        <v>5.0558614515777709</v>
      </c>
      <c r="DA10" s="68" t="s">
        <v>1948</v>
      </c>
    </row>
    <row r="11" spans="1:105" ht="12" customHeight="1" x14ac:dyDescent="0.25">
      <c r="A11" s="37" t="s">
        <v>160</v>
      </c>
      <c r="B11" s="228">
        <v>3.7385320941314831E-2</v>
      </c>
      <c r="C11" s="228">
        <v>3.3135089729056481E-2</v>
      </c>
      <c r="D11" s="228">
        <v>2.9210184110918191E-2</v>
      </c>
      <c r="E11" s="228">
        <v>7.8760530517358804E-2</v>
      </c>
      <c r="F11" s="228">
        <v>5.0609118828672778E-2</v>
      </c>
      <c r="G11" s="228">
        <v>5.8033819829924699E-2</v>
      </c>
      <c r="H11" s="228">
        <v>6.0368318048798553E-2</v>
      </c>
      <c r="I11" s="228">
        <v>5.972317766189713E-2</v>
      </c>
      <c r="J11" s="228">
        <v>5.5127749471021573E-2</v>
      </c>
      <c r="K11" s="228">
        <v>5.4012696217692821E-2</v>
      </c>
      <c r="L11" s="228">
        <v>5.8616763589446619E-2</v>
      </c>
      <c r="M11" s="228">
        <v>5.1010706073623742E-2</v>
      </c>
      <c r="N11" s="228">
        <v>3.3914521771788088E-2</v>
      </c>
      <c r="O11" s="228">
        <v>3.5110310746532647E-2</v>
      </c>
      <c r="P11" s="228">
        <v>2.6855972668933241E-2</v>
      </c>
      <c r="Q11" s="228">
        <v>2.429804457892254E-2</v>
      </c>
      <c r="R11" s="228">
        <v>2.2536701437142221E-2</v>
      </c>
      <c r="S11" s="228">
        <v>2.6853800036776641E-2</v>
      </c>
      <c r="T11" s="228">
        <v>3.2605520530764383E-2</v>
      </c>
      <c r="U11" s="228">
        <v>2.6285478620150671E-2</v>
      </c>
      <c r="V11" s="228">
        <v>2.670456825788161E-2</v>
      </c>
      <c r="W11" s="228">
        <v>2.335812313173799E-2</v>
      </c>
      <c r="DA11" s="69" t="s">
        <v>1949</v>
      </c>
    </row>
    <row r="12" spans="1:105" ht="12" customHeight="1" x14ac:dyDescent="0.25">
      <c r="A12" s="37" t="s">
        <v>162</v>
      </c>
      <c r="B12" s="228">
        <v>0.88988659586226293</v>
      </c>
      <c r="C12" s="228">
        <v>0.77292738948030082</v>
      </c>
      <c r="D12" s="228">
        <v>0.71296351014747605</v>
      </c>
      <c r="E12" s="228">
        <v>0.92758729611588231</v>
      </c>
      <c r="F12" s="228">
        <v>1.046064885644024</v>
      </c>
      <c r="G12" s="228">
        <v>1.690000250772324</v>
      </c>
      <c r="H12" s="228">
        <v>1.602674361920678</v>
      </c>
      <c r="I12" s="228">
        <v>2.1301903911402968</v>
      </c>
      <c r="J12" s="228">
        <v>1.982751432812508</v>
      </c>
      <c r="K12" s="228">
        <v>1.749968479570162</v>
      </c>
      <c r="L12" s="228">
        <v>2.1259698244372651</v>
      </c>
      <c r="M12" s="228">
        <v>1.898349145972887</v>
      </c>
      <c r="N12" s="228">
        <v>1.709184573498709</v>
      </c>
      <c r="O12" s="228">
        <v>2.0340279391155169</v>
      </c>
      <c r="P12" s="228">
        <v>2.104491163650211</v>
      </c>
      <c r="Q12" s="228">
        <v>1.975390533634503</v>
      </c>
      <c r="R12" s="228">
        <v>1.8006805206806731</v>
      </c>
      <c r="S12" s="228">
        <v>1.959773460998903</v>
      </c>
      <c r="T12" s="228">
        <v>1.8064630108730639</v>
      </c>
      <c r="U12" s="228">
        <v>1.861273093167904</v>
      </c>
      <c r="V12" s="228">
        <v>1.8022769965009431</v>
      </c>
      <c r="W12" s="228">
        <v>1.717744957654483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4.5551028738233322E-2</v>
      </c>
      <c r="U14" s="228">
        <v>4.9169385913984891E-2</v>
      </c>
      <c r="V14" s="228">
        <v>4.8852104060210663E-2</v>
      </c>
      <c r="W14" s="228">
        <v>5.2096681487718198E-2</v>
      </c>
      <c r="DA14" s="69" t="s">
        <v>1952</v>
      </c>
    </row>
    <row r="15" spans="1:105" ht="12" customHeight="1" x14ac:dyDescent="0.25">
      <c r="A15" s="37" t="s">
        <v>38</v>
      </c>
      <c r="B15" s="228">
        <v>4.0642609766985958</v>
      </c>
      <c r="C15" s="228">
        <v>4.1641775147319473</v>
      </c>
      <c r="D15" s="228">
        <v>4.1643569932157689</v>
      </c>
      <c r="E15" s="228">
        <v>4.5800809128344611</v>
      </c>
      <c r="F15" s="228">
        <v>5.1031934630314764</v>
      </c>
      <c r="G15" s="228">
        <v>5.3466031379324086</v>
      </c>
      <c r="H15" s="228">
        <v>4.9519480346650262</v>
      </c>
      <c r="I15" s="228">
        <v>4.7525882971025162</v>
      </c>
      <c r="J15" s="228">
        <v>4.3588352011539024</v>
      </c>
      <c r="K15" s="228">
        <v>4.3100049838141494</v>
      </c>
      <c r="L15" s="228">
        <v>3.9176163085942619</v>
      </c>
      <c r="M15" s="228">
        <v>4.0503016780002179</v>
      </c>
      <c r="N15" s="228">
        <v>4.2015681760508263</v>
      </c>
      <c r="O15" s="228">
        <v>3.6151476951145169</v>
      </c>
      <c r="P15" s="228">
        <v>3.7075612645810772</v>
      </c>
      <c r="Q15" s="228">
        <v>3.52694764883582</v>
      </c>
      <c r="R15" s="228">
        <v>3.485364166585331</v>
      </c>
      <c r="S15" s="228">
        <v>3.3723685292858119</v>
      </c>
      <c r="T15" s="228">
        <v>3.494451570660325</v>
      </c>
      <c r="U15" s="228">
        <v>3.2735724953896899</v>
      </c>
      <c r="V15" s="228">
        <v>3.2311887395423171</v>
      </c>
      <c r="W15" s="228">
        <v>3.2626616893038318</v>
      </c>
      <c r="DA15" s="69" t="s">
        <v>1953</v>
      </c>
    </row>
    <row r="16" spans="1:105" ht="12" customHeight="1" x14ac:dyDescent="0.25">
      <c r="A16" s="57" t="s">
        <v>1855</v>
      </c>
      <c r="B16" s="263">
        <v>12.094353484124269</v>
      </c>
      <c r="C16" s="263">
        <v>12.08911666072712</v>
      </c>
      <c r="D16" s="263">
        <v>11.898616843395541</v>
      </c>
      <c r="E16" s="263">
        <v>12.76515267322543</v>
      </c>
      <c r="F16" s="263">
        <v>14.192344106747891</v>
      </c>
      <c r="G16" s="263">
        <v>16.23922962444653</v>
      </c>
      <c r="H16" s="263">
        <v>14.918947503028299</v>
      </c>
      <c r="I16" s="263">
        <v>15.650785517839781</v>
      </c>
      <c r="J16" s="263">
        <v>14.31938489075781</v>
      </c>
      <c r="K16" s="263">
        <v>13.611754684499481</v>
      </c>
      <c r="L16" s="263">
        <v>13.28566515441443</v>
      </c>
      <c r="M16" s="263">
        <v>13.11736888259736</v>
      </c>
      <c r="N16" s="263">
        <v>13.163078358092269</v>
      </c>
      <c r="O16" s="263">
        <v>12.21000364612796</v>
      </c>
      <c r="P16" s="263">
        <v>12.708179832990639</v>
      </c>
      <c r="Q16" s="263">
        <v>12.08968216025429</v>
      </c>
      <c r="R16" s="263">
        <v>11.675604903243791</v>
      </c>
      <c r="S16" s="263">
        <v>11.668598193305639</v>
      </c>
      <c r="T16" s="263">
        <v>11.64561343607933</v>
      </c>
      <c r="U16" s="263">
        <v>11.258596519832411</v>
      </c>
      <c r="V16" s="263">
        <v>11.14036441228758</v>
      </c>
      <c r="W16" s="263">
        <v>11.01380004518847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243.73991327424008</v>
      </c>
      <c r="C17" s="296">
        <f t="shared" si="0"/>
        <v>235.39893895457331</v>
      </c>
      <c r="D17" s="296">
        <f t="shared" si="0"/>
        <v>228.43868265519859</v>
      </c>
      <c r="E17" s="296">
        <f t="shared" si="0"/>
        <v>268.551038205959</v>
      </c>
      <c r="F17" s="296">
        <f t="shared" si="0"/>
        <v>296.44021278260027</v>
      </c>
      <c r="G17" s="296">
        <f t="shared" si="0"/>
        <v>367.85042513666633</v>
      </c>
      <c r="H17" s="296">
        <f t="shared" si="0"/>
        <v>344.97614477755297</v>
      </c>
      <c r="I17" s="296">
        <f t="shared" si="0"/>
        <v>383.1312541072075</v>
      </c>
      <c r="J17" s="296">
        <f t="shared" si="0"/>
        <v>354.15864265854555</v>
      </c>
      <c r="K17" s="296">
        <f t="shared" si="0"/>
        <v>331.41792868428274</v>
      </c>
      <c r="L17" s="296">
        <f t="shared" si="0"/>
        <v>346.66901019418117</v>
      </c>
      <c r="M17" s="296">
        <f t="shared" si="0"/>
        <v>334.98747486519142</v>
      </c>
      <c r="N17" s="296">
        <f t="shared" si="0"/>
        <v>324.44826937184007</v>
      </c>
      <c r="O17" s="296">
        <f t="shared" si="0"/>
        <v>327.40511934853879</v>
      </c>
      <c r="P17" s="296">
        <f t="shared" si="0"/>
        <v>334.96342891190363</v>
      </c>
      <c r="Q17" s="296">
        <f t="shared" si="0"/>
        <v>315.98266940566043</v>
      </c>
      <c r="R17" s="296">
        <f t="shared" si="0"/>
        <v>300.04921903818672</v>
      </c>
      <c r="S17" s="296">
        <f t="shared" si="0"/>
        <v>308.25621190418161</v>
      </c>
      <c r="T17" s="296">
        <f t="shared" si="0"/>
        <v>302.99831349863712</v>
      </c>
      <c r="U17" s="296">
        <f t="shared" si="0"/>
        <v>297.14306683494578</v>
      </c>
      <c r="V17" s="296">
        <f t="shared" si="0"/>
        <v>289.85710045576559</v>
      </c>
      <c r="W17" s="296">
        <f t="shared" si="0"/>
        <v>282.14102452343457</v>
      </c>
      <c r="DA17" s="70"/>
    </row>
    <row r="18" spans="1:105" ht="12" customHeight="1" x14ac:dyDescent="0.25">
      <c r="A18" s="60" t="s">
        <v>1858</v>
      </c>
      <c r="B18" s="331">
        <v>130.35534936057559</v>
      </c>
      <c r="C18" s="331">
        <v>122.06347026025711</v>
      </c>
      <c r="D18" s="331">
        <v>116.8891497483659</v>
      </c>
      <c r="E18" s="331">
        <v>148.87773189447111</v>
      </c>
      <c r="F18" s="331">
        <v>163.3869867818394</v>
      </c>
      <c r="G18" s="331">
        <v>215.60764740748081</v>
      </c>
      <c r="H18" s="331">
        <v>205.11101193666329</v>
      </c>
      <c r="I18" s="331">
        <v>236.40513987746019</v>
      </c>
      <c r="J18" s="331">
        <v>219.91440930769161</v>
      </c>
      <c r="K18" s="331">
        <v>203.80772851710071</v>
      </c>
      <c r="L18" s="331">
        <v>222.11589937154639</v>
      </c>
      <c r="M18" s="331">
        <v>212.01214159084159</v>
      </c>
      <c r="N18" s="331">
        <v>201.0444097647256</v>
      </c>
      <c r="O18" s="331">
        <v>212.93633516608961</v>
      </c>
      <c r="P18" s="331">
        <v>215.82424297761671</v>
      </c>
      <c r="Q18" s="331">
        <v>202.64189915327691</v>
      </c>
      <c r="R18" s="331">
        <v>190.59042307027659</v>
      </c>
      <c r="S18" s="331">
        <v>198.86310384194169</v>
      </c>
      <c r="T18" s="331">
        <v>193.82068753539389</v>
      </c>
      <c r="U18" s="331">
        <v>191.59372446151741</v>
      </c>
      <c r="V18" s="331">
        <v>185.41618409056991</v>
      </c>
      <c r="W18" s="331">
        <v>178.88664909979309</v>
      </c>
      <c r="DA18" s="72" t="s">
        <v>1955</v>
      </c>
    </row>
    <row r="19" spans="1:105" ht="12" customHeight="1" x14ac:dyDescent="0.25">
      <c r="A19" s="64" t="s">
        <v>30</v>
      </c>
      <c r="B19" s="231">
        <v>14.484283057987501</v>
      </c>
      <c r="C19" s="231">
        <v>12.00203955311915</v>
      </c>
      <c r="D19" s="231">
        <v>11.478046591709409</v>
      </c>
      <c r="E19" s="231">
        <v>18.5220525712956</v>
      </c>
      <c r="F19" s="231">
        <v>16.89840248759209</v>
      </c>
      <c r="G19" s="231">
        <v>20.37559560751717</v>
      </c>
      <c r="H19" s="231">
        <v>18.29054042013863</v>
      </c>
      <c r="I19" s="231">
        <v>15.76545856262794</v>
      </c>
      <c r="J19" s="231">
        <v>18.730554374260521</v>
      </c>
      <c r="K19" s="231">
        <v>17.820042102733179</v>
      </c>
      <c r="L19" s="231">
        <v>18.023210944554471</v>
      </c>
      <c r="M19" s="231">
        <v>16.657795391513758</v>
      </c>
      <c r="N19" s="231">
        <v>16.49274551212622</v>
      </c>
      <c r="O19" s="231">
        <v>17.711162512564499</v>
      </c>
      <c r="P19" s="231">
        <v>17.919374797540382</v>
      </c>
      <c r="Q19" s="231">
        <v>17.036968247081791</v>
      </c>
      <c r="R19" s="231">
        <v>15.645392932452729</v>
      </c>
      <c r="S19" s="231">
        <v>14.28625941491611</v>
      </c>
      <c r="T19" s="231">
        <v>14.18819489447875</v>
      </c>
      <c r="U19" s="231">
        <v>11.92805117664299</v>
      </c>
      <c r="V19" s="231">
        <v>10.145820198279971</v>
      </c>
      <c r="W19" s="231">
        <v>9.3502630457620999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2.6319859643133841</v>
      </c>
      <c r="C21" s="231">
        <v>2.754773030214114</v>
      </c>
      <c r="D21" s="231">
        <v>2.4184133709353119</v>
      </c>
      <c r="E21" s="231">
        <v>3.2538910102556842</v>
      </c>
      <c r="F21" s="231">
        <v>1.175090096468608</v>
      </c>
      <c r="G21" s="231">
        <v>0.75717589514718608</v>
      </c>
      <c r="H21" s="231">
        <v>0.61610085807505854</v>
      </c>
      <c r="I21" s="231">
        <v>0.44248619624314162</v>
      </c>
      <c r="J21" s="231">
        <v>0.51555758366693805</v>
      </c>
      <c r="K21" s="231">
        <v>0.55209951843972038</v>
      </c>
      <c r="L21" s="231">
        <v>0.48835455113369719</v>
      </c>
      <c r="M21" s="231">
        <v>0.54505138956968957</v>
      </c>
      <c r="N21" s="231">
        <v>0.35906892668610768</v>
      </c>
      <c r="O21" s="231">
        <v>0.2471874779558571</v>
      </c>
      <c r="P21" s="231">
        <v>0.12400326211324619</v>
      </c>
      <c r="Q21" s="231">
        <v>0.88293579969843505</v>
      </c>
      <c r="R21" s="231">
        <v>0.10900646301934611</v>
      </c>
      <c r="S21" s="231">
        <v>5.4940616482555438E-2</v>
      </c>
      <c r="T21" s="231">
        <v>5.5619221562681953E-2</v>
      </c>
      <c r="U21" s="231">
        <v>0.1117717806771929</v>
      </c>
      <c r="V21" s="231">
        <v>5.5615240467233117E-2</v>
      </c>
      <c r="W21" s="231">
        <v>0.1040063644070774</v>
      </c>
      <c r="DA21" s="73" t="s">
        <v>1958</v>
      </c>
    </row>
    <row r="22" spans="1:105" ht="12" customHeight="1" x14ac:dyDescent="0.25">
      <c r="A22" s="64" t="s">
        <v>160</v>
      </c>
      <c r="B22" s="231">
        <v>4.5000355747915588</v>
      </c>
      <c r="C22" s="231">
        <v>4.363014452153438</v>
      </c>
      <c r="D22" s="231">
        <v>3.9611982108221202</v>
      </c>
      <c r="E22" s="231">
        <v>7.470031582905496</v>
      </c>
      <c r="F22" s="231">
        <v>4.8876334956683563</v>
      </c>
      <c r="G22" s="231">
        <v>4.8754803976849406</v>
      </c>
      <c r="H22" s="231">
        <v>4.700097030614228</v>
      </c>
      <c r="I22" s="231">
        <v>4.3879128580034266</v>
      </c>
      <c r="J22" s="231">
        <v>3.9260007269441148</v>
      </c>
      <c r="K22" s="231">
        <v>3.7919998197155889</v>
      </c>
      <c r="L22" s="231">
        <v>3.64804006682267</v>
      </c>
      <c r="M22" s="231">
        <v>3.2511902922686509</v>
      </c>
      <c r="N22" s="231">
        <v>2.3238524520577521</v>
      </c>
      <c r="O22" s="231">
        <v>2.0705725538654951</v>
      </c>
      <c r="P22" s="231">
        <v>1.6058518609243779</v>
      </c>
      <c r="Q22" s="231">
        <v>1.4694379281873231</v>
      </c>
      <c r="R22" s="231">
        <v>1.424552058137762</v>
      </c>
      <c r="S22" s="231">
        <v>1.61454552112242</v>
      </c>
      <c r="T22" s="231">
        <v>1.9508994463496021</v>
      </c>
      <c r="U22" s="231">
        <v>1.533723014880878</v>
      </c>
      <c r="V22" s="231">
        <v>1.600089893679592</v>
      </c>
      <c r="W22" s="231">
        <v>1.4601537400560129</v>
      </c>
      <c r="DA22" s="73" t="s">
        <v>1959</v>
      </c>
    </row>
    <row r="23" spans="1:105" ht="12" customHeight="1" x14ac:dyDescent="0.25">
      <c r="A23" s="64" t="s">
        <v>70</v>
      </c>
      <c r="B23" s="231">
        <v>2.8860529876014809</v>
      </c>
      <c r="C23" s="231">
        <v>2.4621498676429092</v>
      </c>
      <c r="D23" s="231">
        <v>3.5207706205476379</v>
      </c>
      <c r="E23" s="231">
        <v>2.2386481100910092</v>
      </c>
      <c r="F23" s="231">
        <v>2.7716570840416139</v>
      </c>
      <c r="G23" s="231">
        <v>3.0256362274099411</v>
      </c>
      <c r="H23" s="231">
        <v>2.6653433073741621</v>
      </c>
      <c r="I23" s="231">
        <v>2.9900600306196812</v>
      </c>
      <c r="J23" s="231">
        <v>3.1884140917483079</v>
      </c>
      <c r="K23" s="231">
        <v>1.609409916947812</v>
      </c>
      <c r="L23" s="231">
        <v>0.94208886681204018</v>
      </c>
      <c r="M23" s="231">
        <v>0.32711761047093812</v>
      </c>
      <c r="N23" s="231">
        <v>0.36943042651987812</v>
      </c>
      <c r="O23" s="231">
        <v>0.66758463891283126</v>
      </c>
      <c r="P23" s="231">
        <v>0.38311014590608661</v>
      </c>
      <c r="Q23" s="231">
        <v>0.41875830120856472</v>
      </c>
      <c r="R23" s="231">
        <v>0.40444883585377889</v>
      </c>
      <c r="S23" s="231">
        <v>0.3623928761530249</v>
      </c>
      <c r="T23" s="231">
        <v>0.41273019578899223</v>
      </c>
      <c r="U23" s="231">
        <v>0.46078600436925671</v>
      </c>
      <c r="V23" s="231">
        <v>0.45855446306154979</v>
      </c>
      <c r="W23" s="231">
        <v>0.43028780722300031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9.6306685148983287E-2</v>
      </c>
      <c r="I24" s="231">
        <v>0</v>
      </c>
      <c r="J24" s="231">
        <v>5.0295759427992782E-2</v>
      </c>
      <c r="K24" s="231">
        <v>4.7881018245531592E-2</v>
      </c>
      <c r="L24" s="231">
        <v>4.7647062370491058E-2</v>
      </c>
      <c r="M24" s="231">
        <v>4.7269766875531243E-2</v>
      </c>
      <c r="N24" s="231">
        <v>4.6710967832471327E-2</v>
      </c>
      <c r="O24" s="231">
        <v>4.8233980878976367E-2</v>
      </c>
      <c r="P24" s="231">
        <v>4.7654003563717497E-2</v>
      </c>
      <c r="Q24" s="231">
        <v>4.4519715569576949E-2</v>
      </c>
      <c r="R24" s="231">
        <v>4.4716184341314823E-2</v>
      </c>
      <c r="S24" s="231">
        <v>0</v>
      </c>
      <c r="T24" s="231">
        <v>4.5631778069451158E-2</v>
      </c>
      <c r="U24" s="231">
        <v>4.5850561613317707E-2</v>
      </c>
      <c r="V24" s="231">
        <v>4.5628511852145517E-2</v>
      </c>
      <c r="W24" s="231">
        <v>4.2815835180461573E-2</v>
      </c>
      <c r="DA24" s="73" t="s">
        <v>1961</v>
      </c>
    </row>
    <row r="25" spans="1:105" ht="12" customHeight="1" x14ac:dyDescent="0.25">
      <c r="A25" s="64" t="s">
        <v>162</v>
      </c>
      <c r="B25" s="231">
        <v>102.3523424344236</v>
      </c>
      <c r="C25" s="231">
        <v>97.249076360460592</v>
      </c>
      <c r="D25" s="231">
        <v>92.386362969129763</v>
      </c>
      <c r="E25" s="231">
        <v>84.065322747564522</v>
      </c>
      <c r="F25" s="231">
        <v>96.533214466215128</v>
      </c>
      <c r="G25" s="231">
        <v>135.66609173479259</v>
      </c>
      <c r="H25" s="231">
        <v>119.2315870698997</v>
      </c>
      <c r="I25" s="231">
        <v>149.54840859512561</v>
      </c>
      <c r="J25" s="231">
        <v>134.92631898140081</v>
      </c>
      <c r="K25" s="231">
        <v>117.3953688393366</v>
      </c>
      <c r="L25" s="231">
        <v>126.42796481855569</v>
      </c>
      <c r="M25" s="231">
        <v>115.61267058148201</v>
      </c>
      <c r="N25" s="231">
        <v>111.9077346352411</v>
      </c>
      <c r="O25" s="231">
        <v>114.62015230616331</v>
      </c>
      <c r="P25" s="231">
        <v>120.24305092234481</v>
      </c>
      <c r="Q25" s="231">
        <v>114.1513827302511</v>
      </c>
      <c r="R25" s="231">
        <v>108.76093366840171</v>
      </c>
      <c r="S25" s="231">
        <v>112.5897106831025</v>
      </c>
      <c r="T25" s="231">
        <v>103.2811603174047</v>
      </c>
      <c r="U25" s="231">
        <v>103.77420903819799</v>
      </c>
      <c r="V25" s="231">
        <v>103.18787008475159</v>
      </c>
      <c r="W25" s="231">
        <v>102.32635148213269</v>
      </c>
      <c r="DA25" s="73" t="s">
        <v>1962</v>
      </c>
    </row>
    <row r="26" spans="1:105" ht="12" customHeight="1" x14ac:dyDescent="0.25">
      <c r="A26" s="64" t="s">
        <v>36</v>
      </c>
      <c r="B26" s="231">
        <v>1.1653579198353781</v>
      </c>
      <c r="C26" s="231">
        <v>0.98355779228338669</v>
      </c>
      <c r="D26" s="231">
        <v>0.93178300800929414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22.262985669686788</v>
      </c>
      <c r="F27" s="231">
        <v>28.337640229897598</v>
      </c>
      <c r="G27" s="231">
        <v>33.858300060828519</v>
      </c>
      <c r="H27" s="231">
        <v>37.641808732702223</v>
      </c>
      <c r="I27" s="231">
        <v>39.437701004671162</v>
      </c>
      <c r="J27" s="231">
        <v>32.538840880574647</v>
      </c>
      <c r="K27" s="231">
        <v>40.715899520849341</v>
      </c>
      <c r="L27" s="231">
        <v>48.24287479633189</v>
      </c>
      <c r="M27" s="231">
        <v>39.001974353243511</v>
      </c>
      <c r="N27" s="231">
        <v>29.531306910160769</v>
      </c>
      <c r="O27" s="231">
        <v>33.297674209907441</v>
      </c>
      <c r="P27" s="231">
        <v>35.247839144358437</v>
      </c>
      <c r="Q27" s="231">
        <v>31.601893710503091</v>
      </c>
      <c r="R27" s="231">
        <v>30.291649485930311</v>
      </c>
      <c r="S27" s="231">
        <v>35.890738869466723</v>
      </c>
      <c r="T27" s="231">
        <v>36.785329518211533</v>
      </c>
      <c r="U27" s="231">
        <v>37.798664388124557</v>
      </c>
      <c r="V27" s="231">
        <v>38.805481521471989</v>
      </c>
      <c r="W27" s="231">
        <v>31.541966661496019</v>
      </c>
      <c r="DA27" s="73" t="s">
        <v>1964</v>
      </c>
    </row>
    <row r="28" spans="1:105" ht="12" customHeight="1" x14ac:dyDescent="0.25">
      <c r="A28" s="64" t="s">
        <v>79</v>
      </c>
      <c r="B28" s="231">
        <v>2.335291421622653</v>
      </c>
      <c r="C28" s="231">
        <v>2.248859204383475</v>
      </c>
      <c r="D28" s="231">
        <v>2.192574977212348</v>
      </c>
      <c r="E28" s="231">
        <v>11.064800202671959</v>
      </c>
      <c r="F28" s="231">
        <v>12.783348921956049</v>
      </c>
      <c r="G28" s="231">
        <v>17.04936748410049</v>
      </c>
      <c r="H28" s="231">
        <v>21.869227832710301</v>
      </c>
      <c r="I28" s="231">
        <v>23.833112630169222</v>
      </c>
      <c r="J28" s="231">
        <v>26.038426909668321</v>
      </c>
      <c r="K28" s="231">
        <v>21.87502778083288</v>
      </c>
      <c r="L28" s="231">
        <v>24.295718264965519</v>
      </c>
      <c r="M28" s="231">
        <v>36.569072205417569</v>
      </c>
      <c r="N28" s="231">
        <v>40.013559934101252</v>
      </c>
      <c r="O28" s="231">
        <v>44.273767485841297</v>
      </c>
      <c r="P28" s="231">
        <v>40.253358840865673</v>
      </c>
      <c r="Q28" s="231">
        <v>37.036002720777063</v>
      </c>
      <c r="R28" s="231">
        <v>33.909723442139637</v>
      </c>
      <c r="S28" s="231">
        <v>34.064515860698357</v>
      </c>
      <c r="T28" s="231">
        <v>37.101122163528167</v>
      </c>
      <c r="U28" s="231">
        <v>35.940668497011202</v>
      </c>
      <c r="V28" s="231">
        <v>31.11712417700576</v>
      </c>
      <c r="W28" s="231">
        <v>33.630804163535693</v>
      </c>
      <c r="DA28" s="73" t="s">
        <v>1965</v>
      </c>
    </row>
    <row r="29" spans="1:105" ht="12" customHeight="1" x14ac:dyDescent="0.25">
      <c r="A29" s="60" t="s">
        <v>1870</v>
      </c>
      <c r="B29" s="264">
        <v>113.38456391366449</v>
      </c>
      <c r="C29" s="264">
        <v>113.33546869431621</v>
      </c>
      <c r="D29" s="264">
        <v>111.5495329068327</v>
      </c>
      <c r="E29" s="264">
        <v>119.67330631148791</v>
      </c>
      <c r="F29" s="264">
        <v>133.0532260007609</v>
      </c>
      <c r="G29" s="264">
        <v>152.24277772918549</v>
      </c>
      <c r="H29" s="264">
        <v>139.86513284088969</v>
      </c>
      <c r="I29" s="264">
        <v>146.72611422974731</v>
      </c>
      <c r="J29" s="264">
        <v>134.2442333508539</v>
      </c>
      <c r="K29" s="264">
        <v>127.610200167182</v>
      </c>
      <c r="L29" s="264">
        <v>124.55311082263481</v>
      </c>
      <c r="M29" s="264">
        <v>122.97533327434979</v>
      </c>
      <c r="N29" s="264">
        <v>123.4038596071145</v>
      </c>
      <c r="O29" s="264">
        <v>114.4687841824492</v>
      </c>
      <c r="P29" s="264">
        <v>119.1391859342869</v>
      </c>
      <c r="Q29" s="264">
        <v>113.34077025238351</v>
      </c>
      <c r="R29" s="264">
        <v>109.45879596791011</v>
      </c>
      <c r="S29" s="264">
        <v>109.3931080622399</v>
      </c>
      <c r="T29" s="264">
        <v>109.1776259632432</v>
      </c>
      <c r="U29" s="264">
        <v>105.5493423734284</v>
      </c>
      <c r="V29" s="264">
        <v>104.4409163651957</v>
      </c>
      <c r="W29" s="264">
        <v>103.25437542364151</v>
      </c>
      <c r="DA29" s="72" t="s">
        <v>1966</v>
      </c>
    </row>
    <row r="30" spans="1:105" ht="12" customHeight="1" x14ac:dyDescent="0.25">
      <c r="A30" s="132" t="s">
        <v>1872</v>
      </c>
      <c r="B30" s="318">
        <v>26.717213644951929</v>
      </c>
      <c r="C30" s="318">
        <v>26.705645161385931</v>
      </c>
      <c r="D30" s="318">
        <v>26.284818671929251</v>
      </c>
      <c r="E30" s="318">
        <v>28.199052692537371</v>
      </c>
      <c r="F30" s="318">
        <v>31.351811415169131</v>
      </c>
      <c r="G30" s="318">
        <v>35.873514683962952</v>
      </c>
      <c r="H30" s="318">
        <v>32.956925586757862</v>
      </c>
      <c r="I30" s="318">
        <v>34.573603371219967</v>
      </c>
      <c r="J30" s="318">
        <v>31.632452771688971</v>
      </c>
      <c r="K30" s="318">
        <v>30.06925161116046</v>
      </c>
      <c r="L30" s="318">
        <v>29.348898625438618</v>
      </c>
      <c r="M30" s="318">
        <v>28.977121212475829</v>
      </c>
      <c r="N30" s="318">
        <v>29.078096417475351</v>
      </c>
      <c r="O30" s="318">
        <v>26.97269237644278</v>
      </c>
      <c r="P30" s="318">
        <v>28.073195982088929</v>
      </c>
      <c r="Q30" s="318">
        <v>26.72315676093632</v>
      </c>
      <c r="R30" s="318">
        <v>25.79217078808572</v>
      </c>
      <c r="S30" s="318">
        <v>25.77669251001063</v>
      </c>
      <c r="T30" s="318">
        <v>25.725917686023632</v>
      </c>
      <c r="U30" s="318">
        <v>24.870972140637349</v>
      </c>
      <c r="V30" s="318">
        <v>24.60978972347759</v>
      </c>
      <c r="W30" s="318">
        <v>24.651809137919908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2636.358315235439</v>
      </c>
      <c r="C32" s="225">
        <v>2655.6327592628509</v>
      </c>
      <c r="D32" s="225">
        <v>2588.6151596623909</v>
      </c>
      <c r="E32" s="225">
        <v>2715.391252050269</v>
      </c>
      <c r="F32" s="225">
        <v>3113.2795343546391</v>
      </c>
      <c r="G32" s="225">
        <v>3537.3845569457089</v>
      </c>
      <c r="H32" s="225">
        <v>3429.6922697145301</v>
      </c>
      <c r="I32" s="225">
        <v>3751.7981724185288</v>
      </c>
      <c r="J32" s="225">
        <v>3480.474045730768</v>
      </c>
      <c r="K32" s="225">
        <v>3421.0808721567291</v>
      </c>
      <c r="L32" s="225">
        <v>3681.688536527734</v>
      </c>
      <c r="M32" s="225">
        <v>3560.8276093263371</v>
      </c>
      <c r="N32" s="225">
        <v>3493.382961385701</v>
      </c>
      <c r="O32" s="225">
        <v>3495.935707433553</v>
      </c>
      <c r="P32" s="225">
        <v>3588.5234087525901</v>
      </c>
      <c r="Q32" s="225">
        <v>3530.254450704434</v>
      </c>
      <c r="R32" s="225">
        <v>3424.0499210444659</v>
      </c>
      <c r="S32" s="225">
        <v>3569.92991453588</v>
      </c>
      <c r="T32" s="225">
        <v>3452.610367748548</v>
      </c>
      <c r="U32" s="225">
        <v>3431.4752943683902</v>
      </c>
      <c r="V32" s="225">
        <v>3360.4368063247798</v>
      </c>
      <c r="W32" s="225">
        <v>3522.1164276042882</v>
      </c>
      <c r="DA32" s="89" t="s">
        <v>1968</v>
      </c>
    </row>
    <row r="33" spans="1:105" ht="12" customHeight="1" x14ac:dyDescent="0.25">
      <c r="A33" s="55" t="s">
        <v>92</v>
      </c>
      <c r="B33" s="261">
        <v>8.9501170175858107</v>
      </c>
      <c r="C33" s="261">
        <v>9.0158222278310767</v>
      </c>
      <c r="D33" s="261">
        <v>8.8044441921242669</v>
      </c>
      <c r="E33" s="261">
        <v>9.3916307664571832</v>
      </c>
      <c r="F33" s="261">
        <v>10.76210770472113</v>
      </c>
      <c r="G33" s="261">
        <v>12.139460859976481</v>
      </c>
      <c r="H33" s="261">
        <v>11.794439892282901</v>
      </c>
      <c r="I33" s="261">
        <v>12.801514259882859</v>
      </c>
      <c r="J33" s="261">
        <v>11.87918645933121</v>
      </c>
      <c r="K33" s="261">
        <v>11.756720227708669</v>
      </c>
      <c r="L33" s="261">
        <v>12.636578948607641</v>
      </c>
      <c r="M33" s="261">
        <v>12.173182230726431</v>
      </c>
      <c r="N33" s="261">
        <v>11.90608928283339</v>
      </c>
      <c r="O33" s="261">
        <v>11.90074523845176</v>
      </c>
      <c r="P33" s="261">
        <v>12.23495498785409</v>
      </c>
      <c r="Q33" s="261">
        <v>12.022884714163631</v>
      </c>
      <c r="R33" s="261">
        <v>11.667286676897101</v>
      </c>
      <c r="S33" s="261">
        <v>12.14520009161536</v>
      </c>
      <c r="T33" s="261">
        <v>11.79671171412744</v>
      </c>
      <c r="U33" s="261">
        <v>11.672083650264719</v>
      </c>
      <c r="V33" s="261">
        <v>11.4849261242178</v>
      </c>
      <c r="W33" s="261">
        <v>11.978654660661521</v>
      </c>
      <c r="DA33" s="67" t="s">
        <v>1969</v>
      </c>
    </row>
    <row r="34" spans="1:105" ht="12" customHeight="1" x14ac:dyDescent="0.25">
      <c r="A34" s="202" t="s">
        <v>93</v>
      </c>
      <c r="B34" s="226">
        <v>3.301050967997269</v>
      </c>
      <c r="C34" s="226">
        <v>3.325284868789451</v>
      </c>
      <c r="D34" s="226">
        <v>3.2473227965604159</v>
      </c>
      <c r="E34" s="226">
        <v>3.4638934632665719</v>
      </c>
      <c r="F34" s="226">
        <v>3.9693633040278771</v>
      </c>
      <c r="G34" s="226">
        <v>4.4773692840051282</v>
      </c>
      <c r="H34" s="226">
        <v>4.3501159981378734</v>
      </c>
      <c r="I34" s="226">
        <v>4.7215529089044077</v>
      </c>
      <c r="J34" s="226">
        <v>4.3813728785383859</v>
      </c>
      <c r="K34" s="226">
        <v>4.3362039414563069</v>
      </c>
      <c r="L34" s="226">
        <v>4.6607201993574643</v>
      </c>
      <c r="M34" s="226">
        <v>4.4898066592190622</v>
      </c>
      <c r="N34" s="226">
        <v>4.3912953847345886</v>
      </c>
      <c r="O34" s="226">
        <v>4.3893243532001014</v>
      </c>
      <c r="P34" s="226">
        <v>4.5125901624192393</v>
      </c>
      <c r="Q34" s="226">
        <v>4.4343727736550704</v>
      </c>
      <c r="R34" s="226">
        <v>4.3032183716701384</v>
      </c>
      <c r="S34" s="226">
        <v>4.4963047870841786</v>
      </c>
      <c r="T34" s="226">
        <v>4.3509539089366127</v>
      </c>
      <c r="U34" s="226">
        <v>4.3343737732022376</v>
      </c>
      <c r="V34" s="226">
        <v>4.2359587506211938</v>
      </c>
      <c r="W34" s="226">
        <v>4.4180595052764744</v>
      </c>
      <c r="DA34" s="174" t="s">
        <v>1970</v>
      </c>
    </row>
    <row r="35" spans="1:105" ht="12" customHeight="1" x14ac:dyDescent="0.25">
      <c r="A35" s="202" t="s">
        <v>94</v>
      </c>
      <c r="B35" s="226">
        <v>64.393656110716677</v>
      </c>
      <c r="C35" s="226">
        <v>64.866387216343867</v>
      </c>
      <c r="D35" s="226">
        <v>63.345579777299378</v>
      </c>
      <c r="E35" s="226">
        <v>67.5702273730939</v>
      </c>
      <c r="F35" s="226">
        <v>77.430435959957833</v>
      </c>
      <c r="G35" s="226">
        <v>87.340117056669072</v>
      </c>
      <c r="H35" s="226">
        <v>84.857785093746884</v>
      </c>
      <c r="I35" s="226">
        <v>92.103411086985687</v>
      </c>
      <c r="J35" s="226">
        <v>85.467513579346587</v>
      </c>
      <c r="K35" s="226">
        <v>84.586402372779943</v>
      </c>
      <c r="L35" s="226">
        <v>90.916746410546125</v>
      </c>
      <c r="M35" s="226">
        <v>87.582733141731154</v>
      </c>
      <c r="N35" s="226">
        <v>85.661072072671672</v>
      </c>
      <c r="O35" s="226">
        <v>85.622623127761159</v>
      </c>
      <c r="P35" s="226">
        <v>87.855659824522775</v>
      </c>
      <c r="Q35" s="226">
        <v>86.501383414479179</v>
      </c>
      <c r="R35" s="226">
        <v>83.942952314595843</v>
      </c>
      <c r="S35" s="226">
        <v>87.164298133275324</v>
      </c>
      <c r="T35" s="226">
        <v>84.874130233627668</v>
      </c>
      <c r="U35" s="226">
        <v>83.771846622834715</v>
      </c>
      <c r="V35" s="226">
        <v>82.489975916398606</v>
      </c>
      <c r="W35" s="226">
        <v>86.183160217019633</v>
      </c>
      <c r="DA35" s="174" t="s">
        <v>1971</v>
      </c>
    </row>
    <row r="36" spans="1:105" ht="12" customHeight="1" x14ac:dyDescent="0.25">
      <c r="A36" s="202" t="s">
        <v>95</v>
      </c>
      <c r="B36" s="226">
        <v>35.951415405293638</v>
      </c>
      <c r="C36" s="226">
        <v>36.215344391158098</v>
      </c>
      <c r="D36" s="226">
        <v>35.366267272465812</v>
      </c>
      <c r="E36" s="226">
        <v>37.724916708308413</v>
      </c>
      <c r="F36" s="226">
        <v>43.229938107927183</v>
      </c>
      <c r="G36" s="226">
        <v>48.762580345685777</v>
      </c>
      <c r="H36" s="226">
        <v>47.376677557072377</v>
      </c>
      <c r="I36" s="226">
        <v>51.421959743044887</v>
      </c>
      <c r="J36" s="226">
        <v>47.71709311031487</v>
      </c>
      <c r="K36" s="226">
        <v>47.225162741412191</v>
      </c>
      <c r="L36" s="226">
        <v>50.75943679736659</v>
      </c>
      <c r="M36" s="226">
        <v>48.898034553210117</v>
      </c>
      <c r="N36" s="226">
        <v>47.825158131297478</v>
      </c>
      <c r="O36" s="226">
        <v>47.803691824306092</v>
      </c>
      <c r="P36" s="226">
        <v>49.146167404195559</v>
      </c>
      <c r="Q36" s="226">
        <v>48.294309658695767</v>
      </c>
      <c r="R36" s="226">
        <v>46.865920205244286</v>
      </c>
      <c r="S36" s="226">
        <v>48.968805012830522</v>
      </c>
      <c r="T36" s="226">
        <v>47.38580315964262</v>
      </c>
      <c r="U36" s="226">
        <v>47.205230562296663</v>
      </c>
      <c r="V36" s="226">
        <v>46.133402410222097</v>
      </c>
      <c r="W36" s="226">
        <v>48.116643486987812</v>
      </c>
      <c r="DA36" s="174" t="s">
        <v>1972</v>
      </c>
    </row>
    <row r="37" spans="1:105" ht="12" customHeight="1" x14ac:dyDescent="0.25">
      <c r="A37" s="56" t="s">
        <v>96</v>
      </c>
      <c r="B37" s="262">
        <v>48.945735665524467</v>
      </c>
      <c r="C37" s="262">
        <v>51.624145645657677</v>
      </c>
      <c r="D37" s="262">
        <v>51.51674819865341</v>
      </c>
      <c r="E37" s="262">
        <v>50.203295926043921</v>
      </c>
      <c r="F37" s="262">
        <v>58.047685535893628</v>
      </c>
      <c r="G37" s="262">
        <v>58.957784602329298</v>
      </c>
      <c r="H37" s="262">
        <v>56.405264888076459</v>
      </c>
      <c r="I37" s="262">
        <v>57.20036894670276</v>
      </c>
      <c r="J37" s="262">
        <v>52.716966212278813</v>
      </c>
      <c r="K37" s="262">
        <v>53.164665836876061</v>
      </c>
      <c r="L37" s="262">
        <v>53.388485875808307</v>
      </c>
      <c r="M37" s="262">
        <v>52.946731897307963</v>
      </c>
      <c r="N37" s="262">
        <v>53.792105075377322</v>
      </c>
      <c r="O37" s="262">
        <v>49.67370637799425</v>
      </c>
      <c r="P37" s="262">
        <v>51.478894009771963</v>
      </c>
      <c r="Q37" s="262">
        <v>50.875889597648843</v>
      </c>
      <c r="R37" s="262">
        <v>50.214293334188497</v>
      </c>
      <c r="S37" s="262">
        <v>51.089579267041081</v>
      </c>
      <c r="T37" s="262">
        <v>50.604035768645844</v>
      </c>
      <c r="U37" s="262">
        <v>49.634169996107467</v>
      </c>
      <c r="V37" s="262">
        <v>48.925991405230192</v>
      </c>
      <c r="W37" s="262">
        <v>51.956871825260613</v>
      </c>
      <c r="DA37" s="68" t="s">
        <v>1973</v>
      </c>
    </row>
    <row r="38" spans="1:105" ht="12" customHeight="1" x14ac:dyDescent="0.25">
      <c r="A38" s="37" t="s">
        <v>160</v>
      </c>
      <c r="B38" s="228">
        <v>0.36659120066030959</v>
      </c>
      <c r="C38" s="228">
        <v>0.344162595818295</v>
      </c>
      <c r="D38" s="228">
        <v>0.30669607417723971</v>
      </c>
      <c r="E38" s="228">
        <v>0.70779354848298526</v>
      </c>
      <c r="F38" s="228">
        <v>0.47383951841120442</v>
      </c>
      <c r="G38" s="228">
        <v>0.4822720808143735</v>
      </c>
      <c r="H38" s="228">
        <v>0.51475370371374285</v>
      </c>
      <c r="I38" s="228">
        <v>0.49206868977698331</v>
      </c>
      <c r="J38" s="228">
        <v>0.45432194280044019</v>
      </c>
      <c r="K38" s="228">
        <v>0.46967180991284169</v>
      </c>
      <c r="L38" s="228">
        <v>0.51284106870875568</v>
      </c>
      <c r="M38" s="228">
        <v>0.45016709106780178</v>
      </c>
      <c r="N38" s="228">
        <v>0.30688572387058111</v>
      </c>
      <c r="O38" s="228">
        <v>0.3068211704593598</v>
      </c>
      <c r="P38" s="228">
        <v>0.2367764101831423</v>
      </c>
      <c r="Q38" s="228">
        <v>0.22367758300893839</v>
      </c>
      <c r="R38" s="228">
        <v>0.21317645033339969</v>
      </c>
      <c r="S38" s="228">
        <v>0.25600866268227951</v>
      </c>
      <c r="T38" s="228">
        <v>0.30673900513154079</v>
      </c>
      <c r="U38" s="228">
        <v>0.25039974681065441</v>
      </c>
      <c r="V38" s="228">
        <v>0.25573336200820368</v>
      </c>
      <c r="W38" s="228">
        <v>0.24004119204169169</v>
      </c>
      <c r="DA38" s="69" t="s">
        <v>1974</v>
      </c>
    </row>
    <row r="39" spans="1:105" ht="12" customHeight="1" x14ac:dyDescent="0.25">
      <c r="A39" s="37" t="s">
        <v>162</v>
      </c>
      <c r="B39" s="228">
        <v>8.7260076258473216</v>
      </c>
      <c r="C39" s="228">
        <v>8.0281266451296087</v>
      </c>
      <c r="D39" s="228">
        <v>7.48585180988721</v>
      </c>
      <c r="E39" s="228">
        <v>8.3359050470196738</v>
      </c>
      <c r="F39" s="228">
        <v>9.7940231545705974</v>
      </c>
      <c r="G39" s="228">
        <v>14.044223521824989</v>
      </c>
      <c r="H39" s="228">
        <v>13.665819925260401</v>
      </c>
      <c r="I39" s="228">
        <v>17.55097494440033</v>
      </c>
      <c r="J39" s="228">
        <v>16.34036382202132</v>
      </c>
      <c r="K39" s="228">
        <v>15.216993793042869</v>
      </c>
      <c r="L39" s="228">
        <v>18.600218948343091</v>
      </c>
      <c r="M39" s="228">
        <v>16.752842268841651</v>
      </c>
      <c r="N39" s="228">
        <v>15.466069331483521</v>
      </c>
      <c r="O39" s="228">
        <v>17.774916249868131</v>
      </c>
      <c r="P39" s="228">
        <v>18.554303325146851</v>
      </c>
      <c r="Q39" s="228">
        <v>18.18461475889249</v>
      </c>
      <c r="R39" s="228">
        <v>17.032780180979309</v>
      </c>
      <c r="S39" s="228">
        <v>18.683351414825481</v>
      </c>
      <c r="T39" s="228">
        <v>16.9944432029327</v>
      </c>
      <c r="U39" s="228">
        <v>17.730790373261051</v>
      </c>
      <c r="V39" s="228">
        <v>17.25930751376977</v>
      </c>
      <c r="W39" s="228">
        <v>17.652511930581099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0.42852489426447321</v>
      </c>
      <c r="U41" s="228">
        <v>0.46839557162404838</v>
      </c>
      <c r="V41" s="228">
        <v>0.46782680370820318</v>
      </c>
      <c r="W41" s="228">
        <v>0.53537475828854109</v>
      </c>
      <c r="DA41" s="69" t="s">
        <v>1977</v>
      </c>
    </row>
    <row r="42" spans="1:105" ht="12" customHeight="1" x14ac:dyDescent="0.25">
      <c r="A42" s="37" t="s">
        <v>38</v>
      </c>
      <c r="B42" s="228">
        <v>39.853136839016841</v>
      </c>
      <c r="C42" s="228">
        <v>43.25185640470977</v>
      </c>
      <c r="D42" s="228">
        <v>43.724200314588963</v>
      </c>
      <c r="E42" s="228">
        <v>41.15959733054126</v>
      </c>
      <c r="F42" s="228">
        <v>47.779822862911843</v>
      </c>
      <c r="G42" s="228">
        <v>44.431288999689933</v>
      </c>
      <c r="H42" s="228">
        <v>42.224691259102308</v>
      </c>
      <c r="I42" s="228">
        <v>39.157325312525451</v>
      </c>
      <c r="J42" s="228">
        <v>35.922280447457062</v>
      </c>
      <c r="K42" s="228">
        <v>37.478000233920348</v>
      </c>
      <c r="L42" s="228">
        <v>34.275425858756464</v>
      </c>
      <c r="M42" s="228">
        <v>35.743722537398497</v>
      </c>
      <c r="N42" s="228">
        <v>38.019150020023218</v>
      </c>
      <c r="O42" s="228">
        <v>31.591968957666761</v>
      </c>
      <c r="P42" s="228">
        <v>32.687814274441962</v>
      </c>
      <c r="Q42" s="228">
        <v>32.467597255747407</v>
      </c>
      <c r="R42" s="228">
        <v>32.968336702875781</v>
      </c>
      <c r="S42" s="228">
        <v>32.150219189533317</v>
      </c>
      <c r="T42" s="228">
        <v>32.874328666317119</v>
      </c>
      <c r="U42" s="228">
        <v>31.184584304411722</v>
      </c>
      <c r="V42" s="228">
        <v>30.943123725744009</v>
      </c>
      <c r="W42" s="228">
        <v>33.52894394434928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223.7756256171873</v>
      </c>
      <c r="C43" s="263">
        <f t="shared" si="1"/>
        <v>233.42776344681721</v>
      </c>
      <c r="D43" s="263">
        <f t="shared" si="1"/>
        <v>230.85102803964236</v>
      </c>
      <c r="E43" s="263">
        <f t="shared" si="1"/>
        <v>220.56584111068051</v>
      </c>
      <c r="F43" s="263">
        <f t="shared" si="1"/>
        <v>254.66671392329889</v>
      </c>
      <c r="G43" s="263">
        <f t="shared" si="1"/>
        <v>268.3760475798847</v>
      </c>
      <c r="H43" s="263">
        <f t="shared" si="1"/>
        <v>255.40882376296287</v>
      </c>
      <c r="I43" s="263">
        <f t="shared" si="1"/>
        <v>266.0535081171243</v>
      </c>
      <c r="J43" s="263">
        <f t="shared" si="1"/>
        <v>244.68413777422384</v>
      </c>
      <c r="K43" s="263">
        <f t="shared" si="1"/>
        <v>243.56472812728941</v>
      </c>
      <c r="L43" s="263">
        <f t="shared" si="1"/>
        <v>247.48346109126234</v>
      </c>
      <c r="M43" s="263">
        <f t="shared" si="1"/>
        <v>243.76655699271112</v>
      </c>
      <c r="N43" s="263">
        <f t="shared" si="1"/>
        <v>246.45295578965164</v>
      </c>
      <c r="O43" s="263">
        <f t="shared" si="1"/>
        <v>230.21247155436163</v>
      </c>
      <c r="P43" s="263">
        <f t="shared" si="1"/>
        <v>239.62142437846751</v>
      </c>
      <c r="Q43" s="263">
        <f t="shared" si="1"/>
        <v>237.23183967878347</v>
      </c>
      <c r="R43" s="263">
        <f t="shared" si="1"/>
        <v>233.28512212765085</v>
      </c>
      <c r="S43" s="263">
        <f t="shared" si="1"/>
        <v>237.60227340240067</v>
      </c>
      <c r="T43" s="263">
        <f t="shared" si="1"/>
        <v>232.82735971517477</v>
      </c>
      <c r="U43" s="263">
        <f t="shared" si="1"/>
        <v>228.3642597201341</v>
      </c>
      <c r="V43" s="263">
        <f t="shared" si="1"/>
        <v>226.6921444972815</v>
      </c>
      <c r="W43" s="263">
        <f t="shared" si="1"/>
        <v>241.39429307153063</v>
      </c>
      <c r="DA43" s="70"/>
    </row>
    <row r="44" spans="1:105" ht="12" customHeight="1" x14ac:dyDescent="0.25">
      <c r="A44" s="60" t="s">
        <v>1886</v>
      </c>
      <c r="B44" s="264">
        <v>52.322977854463304</v>
      </c>
      <c r="C44" s="264">
        <v>51.896804465792528</v>
      </c>
      <c r="D44" s="264">
        <v>50.237191480161883</v>
      </c>
      <c r="E44" s="264">
        <v>54.719995904109389</v>
      </c>
      <c r="F44" s="264">
        <v>62.562341127308883</v>
      </c>
      <c r="G44" s="264">
        <v>73.276167561248457</v>
      </c>
      <c r="H44" s="264">
        <v>71.497188665003378</v>
      </c>
      <c r="I44" s="264">
        <v>79.630470429243601</v>
      </c>
      <c r="J44" s="264">
        <v>74.076516463049245</v>
      </c>
      <c r="K44" s="264">
        <v>72.447645882339714</v>
      </c>
      <c r="L44" s="264">
        <v>79.43873828576335</v>
      </c>
      <c r="M44" s="264">
        <v>76.411147121023944</v>
      </c>
      <c r="N44" s="264">
        <v>74.254572145868437</v>
      </c>
      <c r="O44" s="264">
        <v>75.954698136687028</v>
      </c>
      <c r="P44" s="264">
        <v>77.641380184812505</v>
      </c>
      <c r="Q44" s="264">
        <v>76.237352135721068</v>
      </c>
      <c r="R44" s="264">
        <v>73.620432535161854</v>
      </c>
      <c r="S44" s="264">
        <v>77.323168171182175</v>
      </c>
      <c r="T44" s="264">
        <v>74.439878474719677</v>
      </c>
      <c r="U44" s="264">
        <v>74.306920418993599</v>
      </c>
      <c r="V44" s="264">
        <v>72.457534335816931</v>
      </c>
      <c r="W44" s="264">
        <v>75.600320425495411</v>
      </c>
      <c r="DA44" s="72" t="s">
        <v>1979</v>
      </c>
    </row>
    <row r="45" spans="1:105" ht="12" customHeight="1" x14ac:dyDescent="0.25">
      <c r="A45" s="64" t="s">
        <v>30</v>
      </c>
      <c r="B45" s="231">
        <v>5.8153551836051109</v>
      </c>
      <c r="C45" s="231">
        <v>5.1042141852015783</v>
      </c>
      <c r="D45" s="231">
        <v>4.9344667243425571</v>
      </c>
      <c r="E45" s="231">
        <v>6.8153066005890999</v>
      </c>
      <c r="F45" s="231">
        <v>6.4780824505595467</v>
      </c>
      <c r="G45" s="231">
        <v>6.9329743790625988</v>
      </c>
      <c r="H45" s="231">
        <v>6.3857992344348142</v>
      </c>
      <c r="I45" s="231">
        <v>5.3184827019434868</v>
      </c>
      <c r="J45" s="231">
        <v>6.3203684992729467</v>
      </c>
      <c r="K45" s="231">
        <v>6.3446209627947239</v>
      </c>
      <c r="L45" s="231">
        <v>6.4564151069620754</v>
      </c>
      <c r="M45" s="231">
        <v>6.0190541495415699</v>
      </c>
      <c r="N45" s="231">
        <v>6.1105776162082854</v>
      </c>
      <c r="O45" s="231">
        <v>6.3371798979765606</v>
      </c>
      <c r="P45" s="231">
        <v>6.4687254293986323</v>
      </c>
      <c r="Q45" s="231">
        <v>6.4215781092294142</v>
      </c>
      <c r="R45" s="231">
        <v>6.0594564536975044</v>
      </c>
      <c r="S45" s="231">
        <v>5.5765520612743504</v>
      </c>
      <c r="T45" s="231">
        <v>5.4651656627399978</v>
      </c>
      <c r="U45" s="231">
        <v>4.6524938600438484</v>
      </c>
      <c r="V45" s="231">
        <v>3.978206361595737</v>
      </c>
      <c r="W45" s="231">
        <v>3.9349661700563749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1.0567270164128091</v>
      </c>
      <c r="C47" s="231">
        <v>1.1715468454838891</v>
      </c>
      <c r="D47" s="231">
        <v>1.0396873901178469</v>
      </c>
      <c r="E47" s="231">
        <v>1.1972898140976329</v>
      </c>
      <c r="F47" s="231">
        <v>0.45047634161566941</v>
      </c>
      <c r="G47" s="231">
        <v>0.25763571198687019</v>
      </c>
      <c r="H47" s="231">
        <v>0.215100062516388</v>
      </c>
      <c r="I47" s="231">
        <v>0.1492728658173352</v>
      </c>
      <c r="J47" s="231">
        <v>0.17396783065041749</v>
      </c>
      <c r="K47" s="231">
        <v>0.19656868137838271</v>
      </c>
      <c r="L47" s="231">
        <v>0.17494217379983221</v>
      </c>
      <c r="M47" s="231">
        <v>0.19694645966021249</v>
      </c>
      <c r="N47" s="231">
        <v>0.13303537270194629</v>
      </c>
      <c r="O47" s="231">
        <v>8.8445437459122728E-2</v>
      </c>
      <c r="P47" s="231">
        <v>4.4764009013888259E-2</v>
      </c>
      <c r="Q47" s="231">
        <v>0.33279637086660679</v>
      </c>
      <c r="R47" s="231">
        <v>4.2218173662306679E-2</v>
      </c>
      <c r="S47" s="231">
        <v>2.1445726218130349E-2</v>
      </c>
      <c r="T47" s="231">
        <v>2.1424026250935181E-2</v>
      </c>
      <c r="U47" s="231">
        <v>4.3596184793797968E-2</v>
      </c>
      <c r="V47" s="231">
        <v>2.1806901670298841E-2</v>
      </c>
      <c r="W47" s="231">
        <v>4.3924730379392388E-2</v>
      </c>
      <c r="DA47" s="73" t="s">
        <v>1982</v>
      </c>
    </row>
    <row r="48" spans="1:105" ht="12" customHeight="1" x14ac:dyDescent="0.25">
      <c r="A48" s="64" t="s">
        <v>160</v>
      </c>
      <c r="B48" s="231">
        <v>1.806738041607117</v>
      </c>
      <c r="C48" s="231">
        <v>1.855497989184137</v>
      </c>
      <c r="D48" s="231">
        <v>1.702937917497684</v>
      </c>
      <c r="E48" s="231">
        <v>2.7486454515566532</v>
      </c>
      <c r="F48" s="231">
        <v>1.873697398100493</v>
      </c>
      <c r="G48" s="231">
        <v>1.6589247909053131</v>
      </c>
      <c r="H48" s="231">
        <v>1.640950749974516</v>
      </c>
      <c r="I48" s="231">
        <v>1.4802638654765889</v>
      </c>
      <c r="J48" s="231">
        <v>1.3247750614791891</v>
      </c>
      <c r="K48" s="231">
        <v>1.350097907085825</v>
      </c>
      <c r="L48" s="231">
        <v>1.306829347483901</v>
      </c>
      <c r="M48" s="231">
        <v>1.1747707280399351</v>
      </c>
      <c r="N48" s="231">
        <v>0.86098950392912366</v>
      </c>
      <c r="O48" s="231">
        <v>0.74086558442167794</v>
      </c>
      <c r="P48" s="231">
        <v>0.57969738821660666</v>
      </c>
      <c r="Q48" s="231">
        <v>0.55386089212999612</v>
      </c>
      <c r="R48" s="231">
        <v>0.55172862705198189</v>
      </c>
      <c r="S48" s="231">
        <v>0.6302277518799605</v>
      </c>
      <c r="T48" s="231">
        <v>0.75146900257180405</v>
      </c>
      <c r="U48" s="231">
        <v>0.59822319707295735</v>
      </c>
      <c r="V48" s="231">
        <v>0.62740001988605532</v>
      </c>
      <c r="W48" s="231">
        <v>0.6162373107428244</v>
      </c>
      <c r="DA48" s="73" t="s">
        <v>1983</v>
      </c>
    </row>
    <row r="49" spans="1:105" ht="12" customHeight="1" x14ac:dyDescent="0.25">
      <c r="A49" s="64" t="s">
        <v>70</v>
      </c>
      <c r="B49" s="231">
        <v>1.158733444687267</v>
      </c>
      <c r="C49" s="231">
        <v>1.0471003886376169</v>
      </c>
      <c r="D49" s="231">
        <v>1.5135960054112181</v>
      </c>
      <c r="E49" s="231">
        <v>0.82372475633419195</v>
      </c>
      <c r="F49" s="231">
        <v>1.062527841213557</v>
      </c>
      <c r="G49" s="231">
        <v>1.02949915423615</v>
      </c>
      <c r="H49" s="231">
        <v>0.9305546397631741</v>
      </c>
      <c r="I49" s="231">
        <v>1.0086977481467301</v>
      </c>
      <c r="J49" s="231">
        <v>1.0758865747090081</v>
      </c>
      <c r="K49" s="231">
        <v>0.57301188391865021</v>
      </c>
      <c r="L49" s="231">
        <v>0.33748241700648818</v>
      </c>
      <c r="M49" s="231">
        <v>0.1181992313158252</v>
      </c>
      <c r="N49" s="231">
        <v>0.13687431806783651</v>
      </c>
      <c r="O49" s="231">
        <v>0.23886653125762339</v>
      </c>
      <c r="P49" s="231">
        <v>0.1382991522351264</v>
      </c>
      <c r="Q49" s="231">
        <v>0.15783847813178981</v>
      </c>
      <c r="R49" s="231">
        <v>0.15664292480127701</v>
      </c>
      <c r="S49" s="231">
        <v>0.14145779394095909</v>
      </c>
      <c r="T49" s="231">
        <v>0.15897997671851291</v>
      </c>
      <c r="U49" s="231">
        <v>0.17972793915572821</v>
      </c>
      <c r="V49" s="231">
        <v>0.1798005726928647</v>
      </c>
      <c r="W49" s="231">
        <v>0.18108238843373009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3.3623673339809992E-2</v>
      </c>
      <c r="I50" s="231">
        <v>0</v>
      </c>
      <c r="J50" s="231">
        <v>1.6971613716491821E-2</v>
      </c>
      <c r="K50" s="231">
        <v>1.7047485652907771E-2</v>
      </c>
      <c r="L50" s="231">
        <v>1.7068502068669941E-2</v>
      </c>
      <c r="M50" s="231">
        <v>1.708024860270381E-2</v>
      </c>
      <c r="N50" s="231">
        <v>1.7306457209241639E-2</v>
      </c>
      <c r="O50" s="231">
        <v>1.7258461369138871E-2</v>
      </c>
      <c r="P50" s="231">
        <v>1.7202646194307211E-2</v>
      </c>
      <c r="Q50" s="231">
        <v>1.678038174307709E-2</v>
      </c>
      <c r="R50" s="231">
        <v>1.7318566108344431E-2</v>
      </c>
      <c r="S50" s="231">
        <v>0</v>
      </c>
      <c r="T50" s="231">
        <v>1.7576952423453342E-2</v>
      </c>
      <c r="U50" s="231">
        <v>1.7883848184960499E-2</v>
      </c>
      <c r="V50" s="231">
        <v>1.7891075592993931E-2</v>
      </c>
      <c r="W50" s="231">
        <v>1.801862280807031E-2</v>
      </c>
      <c r="DA50" s="73" t="s">
        <v>1985</v>
      </c>
    </row>
    <row r="51" spans="1:105" ht="12" customHeight="1" x14ac:dyDescent="0.25">
      <c r="A51" s="64" t="s">
        <v>162</v>
      </c>
      <c r="B51" s="231">
        <v>41.093868626235754</v>
      </c>
      <c r="C51" s="231">
        <v>41.357980271595807</v>
      </c>
      <c r="D51" s="231">
        <v>39.717336065135363</v>
      </c>
      <c r="E51" s="231">
        <v>30.9323681485509</v>
      </c>
      <c r="F51" s="231">
        <v>37.006463953551943</v>
      </c>
      <c r="G51" s="231">
        <v>46.16157270798351</v>
      </c>
      <c r="H51" s="231">
        <v>41.62747299653833</v>
      </c>
      <c r="I51" s="231">
        <v>50.450205495562301</v>
      </c>
      <c r="J51" s="231">
        <v>45.529034494824813</v>
      </c>
      <c r="K51" s="231">
        <v>41.797270386854677</v>
      </c>
      <c r="L51" s="231">
        <v>45.290011003484388</v>
      </c>
      <c r="M51" s="231">
        <v>41.774971312083949</v>
      </c>
      <c r="N51" s="231">
        <v>41.461920202425041</v>
      </c>
      <c r="O51" s="231">
        <v>41.011905603730753</v>
      </c>
      <c r="P51" s="231">
        <v>43.406608210271379</v>
      </c>
      <c r="Q51" s="231">
        <v>43.025966231075621</v>
      </c>
      <c r="R51" s="231">
        <v>42.123080211053981</v>
      </c>
      <c r="S51" s="231">
        <v>43.948689783176818</v>
      </c>
      <c r="T51" s="231">
        <v>39.782978396658237</v>
      </c>
      <c r="U51" s="231">
        <v>40.417325793431253</v>
      </c>
      <c r="V51" s="231">
        <v>40.460271637798762</v>
      </c>
      <c r="W51" s="231">
        <v>43.302903372947632</v>
      </c>
      <c r="DA51" s="73" t="s">
        <v>1986</v>
      </c>
    </row>
    <row r="52" spans="1:105" ht="12" customHeight="1" x14ac:dyDescent="0.25">
      <c r="A52" s="64" t="s">
        <v>36</v>
      </c>
      <c r="B52" s="231">
        <v>0.46788440910319717</v>
      </c>
      <c r="C52" s="231">
        <v>0.41828637650454248</v>
      </c>
      <c r="D52" s="231">
        <v>0.40057793898926147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8.1918066369478826</v>
      </c>
      <c r="F53" s="231">
        <v>10.863368297586799</v>
      </c>
      <c r="G53" s="231">
        <v>11.52058233594583</v>
      </c>
      <c r="H53" s="231">
        <v>13.14193172353569</v>
      </c>
      <c r="I53" s="231">
        <v>13.304321581547439</v>
      </c>
      <c r="J53" s="231">
        <v>10.979785263967029</v>
      </c>
      <c r="K53" s="231">
        <v>14.49642756901248</v>
      </c>
      <c r="L53" s="231">
        <v>17.281938639930662</v>
      </c>
      <c r="M53" s="231">
        <v>14.092801001193649</v>
      </c>
      <c r="N53" s="231">
        <v>10.941376791991839</v>
      </c>
      <c r="O53" s="231">
        <v>11.914144625046649</v>
      </c>
      <c r="P53" s="231">
        <v>12.724137754837329</v>
      </c>
      <c r="Q53" s="231">
        <v>11.91139326659961</v>
      </c>
      <c r="R53" s="231">
        <v>11.731947657890361</v>
      </c>
      <c r="S53" s="231">
        <v>14.009725569886641</v>
      </c>
      <c r="T53" s="231">
        <v>14.16937963360923</v>
      </c>
      <c r="U53" s="231">
        <v>14.7432343623714</v>
      </c>
      <c r="V53" s="231">
        <v>15.21574504934328</v>
      </c>
      <c r="W53" s="231">
        <v>13.3210346226439</v>
      </c>
      <c r="DA53" s="73" t="s">
        <v>1988</v>
      </c>
    </row>
    <row r="54" spans="1:105" ht="12" customHeight="1" x14ac:dyDescent="0.25">
      <c r="A54" s="64" t="s">
        <v>79</v>
      </c>
      <c r="B54" s="231">
        <v>0.92367113281204205</v>
      </c>
      <c r="C54" s="231">
        <v>0.94217840918496121</v>
      </c>
      <c r="D54" s="231">
        <v>0.92858943866795329</v>
      </c>
      <c r="E54" s="231">
        <v>4.0108544960330352</v>
      </c>
      <c r="F54" s="231">
        <v>4.8277248446808692</v>
      </c>
      <c r="G54" s="231">
        <v>5.7149784811281839</v>
      </c>
      <c r="H54" s="231">
        <v>7.5217555849006654</v>
      </c>
      <c r="I54" s="231">
        <v>7.9192261707497291</v>
      </c>
      <c r="J54" s="231">
        <v>8.6557271244293563</v>
      </c>
      <c r="K54" s="231">
        <v>7.6726010056420693</v>
      </c>
      <c r="L54" s="231">
        <v>8.5740510950273361</v>
      </c>
      <c r="M54" s="231">
        <v>13.0173239905861</v>
      </c>
      <c r="N54" s="231">
        <v>14.59249188333513</v>
      </c>
      <c r="O54" s="231">
        <v>15.606031995425511</v>
      </c>
      <c r="P54" s="231">
        <v>14.26194559464524</v>
      </c>
      <c r="Q54" s="231">
        <v>13.81713840594495</v>
      </c>
      <c r="R54" s="231">
        <v>12.938039920896109</v>
      </c>
      <c r="S54" s="231">
        <v>12.99506948480531</v>
      </c>
      <c r="T54" s="231">
        <v>14.072904823747511</v>
      </c>
      <c r="U54" s="231">
        <v>13.654435233939649</v>
      </c>
      <c r="V54" s="231">
        <v>11.95641271723693</v>
      </c>
      <c r="W54" s="231">
        <v>14.18215320748349</v>
      </c>
      <c r="DA54" s="73" t="s">
        <v>1989</v>
      </c>
    </row>
    <row r="55" spans="1:105" ht="12" customHeight="1" x14ac:dyDescent="0.25">
      <c r="A55" s="60" t="s">
        <v>1898</v>
      </c>
      <c r="B55" s="264">
        <v>171.45264776272401</v>
      </c>
      <c r="C55" s="264">
        <v>181.5309589810247</v>
      </c>
      <c r="D55" s="264">
        <v>180.61383655948049</v>
      </c>
      <c r="E55" s="264">
        <v>165.84584520657111</v>
      </c>
      <c r="F55" s="264">
        <v>192.10437279599</v>
      </c>
      <c r="G55" s="264">
        <v>195.09988001863621</v>
      </c>
      <c r="H55" s="264">
        <v>183.9116350979595</v>
      </c>
      <c r="I55" s="264">
        <v>186.42303768788071</v>
      </c>
      <c r="J55" s="264">
        <v>170.6076213111746</v>
      </c>
      <c r="K55" s="264">
        <v>171.1170822449497</v>
      </c>
      <c r="L55" s="264">
        <v>168.04472280549899</v>
      </c>
      <c r="M55" s="264">
        <v>167.35540987168719</v>
      </c>
      <c r="N55" s="264">
        <v>172.19838364378319</v>
      </c>
      <c r="O55" s="264">
        <v>154.2577734176746</v>
      </c>
      <c r="P55" s="264">
        <v>161.980044193655</v>
      </c>
      <c r="Q55" s="264">
        <v>160.99448754306241</v>
      </c>
      <c r="R55" s="264">
        <v>159.664689592489</v>
      </c>
      <c r="S55" s="264">
        <v>160.27910523121849</v>
      </c>
      <c r="T55" s="264">
        <v>158.38748124045509</v>
      </c>
      <c r="U55" s="264">
        <v>154.0573393011405</v>
      </c>
      <c r="V55" s="264">
        <v>154.23461016146459</v>
      </c>
      <c r="W55" s="264">
        <v>165.7939726460352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2016.7994037467029</v>
      </c>
      <c r="C56" s="263">
        <f t="shared" si="2"/>
        <v>2024.1165011270537</v>
      </c>
      <c r="D56" s="263">
        <f t="shared" si="2"/>
        <v>1969.5016431834661</v>
      </c>
      <c r="E56" s="263">
        <f t="shared" si="2"/>
        <v>2081.3381986796935</v>
      </c>
      <c r="F56" s="263">
        <f t="shared" si="2"/>
        <v>2384.7829883976756</v>
      </c>
      <c r="G56" s="263">
        <f t="shared" si="2"/>
        <v>2731.3029350262423</v>
      </c>
      <c r="H56" s="263">
        <f t="shared" si="2"/>
        <v>2651.6431129329412</v>
      </c>
      <c r="I56" s="263">
        <f t="shared" si="2"/>
        <v>2915.191092043578</v>
      </c>
      <c r="J56" s="263">
        <f t="shared" si="2"/>
        <v>2706.0456033009323</v>
      </c>
      <c r="K56" s="263">
        <f t="shared" si="2"/>
        <v>2655.3592015366767</v>
      </c>
      <c r="L56" s="263">
        <f t="shared" si="2"/>
        <v>2871.0717693385345</v>
      </c>
      <c r="M56" s="263">
        <f t="shared" si="2"/>
        <v>2773.4748776916558</v>
      </c>
      <c r="N56" s="263">
        <f t="shared" si="2"/>
        <v>2714.9931469107955</v>
      </c>
      <c r="O56" s="263">
        <f t="shared" si="2"/>
        <v>2731.8738541394741</v>
      </c>
      <c r="P56" s="263">
        <f t="shared" si="2"/>
        <v>2801.4299874448111</v>
      </c>
      <c r="Q56" s="263">
        <f t="shared" si="2"/>
        <v>2754.7921035033614</v>
      </c>
      <c r="R56" s="263">
        <f t="shared" si="2"/>
        <v>2668.9147608558051</v>
      </c>
      <c r="S56" s="263">
        <f t="shared" si="2"/>
        <v>2787.8024381393516</v>
      </c>
      <c r="T56" s="263">
        <f t="shared" si="2"/>
        <v>2692.3013790039527</v>
      </c>
      <c r="U56" s="263">
        <f t="shared" si="2"/>
        <v>2679.1179347773086</v>
      </c>
      <c r="V56" s="263">
        <f t="shared" si="2"/>
        <v>2620.7395444184717</v>
      </c>
      <c r="W56" s="263">
        <f t="shared" si="2"/>
        <v>2744.4882294383515</v>
      </c>
      <c r="DA56" s="70"/>
    </row>
    <row r="57" spans="1:105" ht="12" customHeight="1" x14ac:dyDescent="0.25">
      <c r="A57" s="60" t="s">
        <v>1901</v>
      </c>
      <c r="B57" s="264">
        <v>1662.024002435893</v>
      </c>
      <c r="C57" s="264">
        <v>1648.48673008988</v>
      </c>
      <c r="D57" s="264">
        <v>1595.769611722789</v>
      </c>
      <c r="E57" s="264">
        <v>1738.164575777593</v>
      </c>
      <c r="F57" s="264">
        <v>1987.2743652203999</v>
      </c>
      <c r="G57" s="264">
        <v>2327.5959107690692</v>
      </c>
      <c r="H57" s="264">
        <v>2271.0871693589311</v>
      </c>
      <c r="I57" s="264">
        <v>2529.4384724583269</v>
      </c>
      <c r="J57" s="264">
        <v>2353.0187582380349</v>
      </c>
      <c r="K57" s="264">
        <v>2301.2781633213799</v>
      </c>
      <c r="L57" s="264">
        <v>2523.3481573124832</v>
      </c>
      <c r="M57" s="264">
        <v>2427.1776144325258</v>
      </c>
      <c r="N57" s="264">
        <v>2358.6746446334678</v>
      </c>
      <c r="O57" s="264">
        <v>2412.6786466947642</v>
      </c>
      <c r="P57" s="264">
        <v>2466.255605870515</v>
      </c>
      <c r="Q57" s="264">
        <v>2421.6570678405519</v>
      </c>
      <c r="R57" s="264">
        <v>2338.531386411024</v>
      </c>
      <c r="S57" s="264">
        <v>2456.1476948493159</v>
      </c>
      <c r="T57" s="264">
        <v>2364.5608456675659</v>
      </c>
      <c r="U57" s="264">
        <v>2360.3374721327382</v>
      </c>
      <c r="V57" s="264">
        <v>2301.5922671377152</v>
      </c>
      <c r="W57" s="264">
        <v>2401.4219429275008</v>
      </c>
      <c r="DA57" s="72" t="s">
        <v>1991</v>
      </c>
    </row>
    <row r="58" spans="1:105" ht="12" customHeight="1" x14ac:dyDescent="0.25">
      <c r="A58" s="64" t="s">
        <v>30</v>
      </c>
      <c r="B58" s="231">
        <v>184.72304700863299</v>
      </c>
      <c r="C58" s="231">
        <v>162.13386235346189</v>
      </c>
      <c r="D58" s="231">
        <v>156.7418841849989</v>
      </c>
      <c r="E58" s="231">
        <v>216.4862096657715</v>
      </c>
      <c r="F58" s="231">
        <v>205.7743837236562</v>
      </c>
      <c r="G58" s="231">
        <v>220.22389204081199</v>
      </c>
      <c r="H58" s="231">
        <v>202.84303450557641</v>
      </c>
      <c r="I58" s="231">
        <v>168.9400387676167</v>
      </c>
      <c r="J58" s="231">
        <v>200.76464644749359</v>
      </c>
      <c r="K58" s="231">
        <v>201.53501881818539</v>
      </c>
      <c r="L58" s="231">
        <v>205.08612692703059</v>
      </c>
      <c r="M58" s="231">
        <v>191.19348475014411</v>
      </c>
      <c r="N58" s="231">
        <v>194.10070075014559</v>
      </c>
      <c r="O58" s="231">
        <v>201.2986555827849</v>
      </c>
      <c r="P58" s="231">
        <v>205.47716069854479</v>
      </c>
      <c r="Q58" s="231">
        <v>203.97953994022839</v>
      </c>
      <c r="R58" s="231">
        <v>192.47685205862649</v>
      </c>
      <c r="S58" s="231">
        <v>177.13753606400871</v>
      </c>
      <c r="T58" s="231">
        <v>173.5993798752705</v>
      </c>
      <c r="U58" s="231">
        <v>147.78509908374571</v>
      </c>
      <c r="V58" s="231">
        <v>126.366555015394</v>
      </c>
      <c r="W58" s="231">
        <v>124.9930430488496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33.56662287428923</v>
      </c>
      <c r="C60" s="231">
        <v>37.213840974194127</v>
      </c>
      <c r="D60" s="231">
        <v>33.025364156684539</v>
      </c>
      <c r="E60" s="231">
        <v>38.031558800748343</v>
      </c>
      <c r="F60" s="231">
        <v>14.309248498380081</v>
      </c>
      <c r="G60" s="231">
        <v>8.1837226160535206</v>
      </c>
      <c r="H60" s="231">
        <v>6.8325902211087959</v>
      </c>
      <c r="I60" s="231">
        <v>4.7416086789035878</v>
      </c>
      <c r="J60" s="231">
        <v>5.5260369736014976</v>
      </c>
      <c r="K60" s="231">
        <v>6.243946349666273</v>
      </c>
      <c r="L60" s="231">
        <v>5.5569866971711397</v>
      </c>
      <c r="M60" s="231">
        <v>6.255946365677338</v>
      </c>
      <c r="N60" s="231">
        <v>4.2258294858265293</v>
      </c>
      <c r="O60" s="231">
        <v>2.8094433075250742</v>
      </c>
      <c r="P60" s="231">
        <v>1.4219155804411561</v>
      </c>
      <c r="Q60" s="231">
        <v>10.571178839292219</v>
      </c>
      <c r="R60" s="231">
        <v>1.341047869273271</v>
      </c>
      <c r="S60" s="231">
        <v>0.68121718575237589</v>
      </c>
      <c r="T60" s="231">
        <v>0.68052789267676472</v>
      </c>
      <c r="U60" s="231">
        <v>1.3848199875677001</v>
      </c>
      <c r="V60" s="231">
        <v>0.69268981776243388</v>
      </c>
      <c r="W60" s="231">
        <v>1.395256141463052</v>
      </c>
      <c r="DA60" s="73" t="s">
        <v>1994</v>
      </c>
    </row>
    <row r="61" spans="1:105" ht="12" customHeight="1" x14ac:dyDescent="0.25">
      <c r="A61" s="64" t="s">
        <v>160</v>
      </c>
      <c r="B61" s="231">
        <v>57.390502498108418</v>
      </c>
      <c r="C61" s="231">
        <v>58.939347891731423</v>
      </c>
      <c r="D61" s="231">
        <v>54.093322085220557</v>
      </c>
      <c r="E61" s="231">
        <v>87.309914343564316</v>
      </c>
      <c r="F61" s="231">
        <v>59.517446763192147</v>
      </c>
      <c r="G61" s="231">
        <v>52.695258064051103</v>
      </c>
      <c r="H61" s="231">
        <v>52.124317940366993</v>
      </c>
      <c r="I61" s="231">
        <v>47.020146315138717</v>
      </c>
      <c r="J61" s="231">
        <v>42.081090188162491</v>
      </c>
      <c r="K61" s="231">
        <v>42.885462930961488</v>
      </c>
      <c r="L61" s="231">
        <v>41.511049861253333</v>
      </c>
      <c r="M61" s="231">
        <v>37.316246655386173</v>
      </c>
      <c r="N61" s="231">
        <v>27.34907836010159</v>
      </c>
      <c r="O61" s="231">
        <v>23.533377387512122</v>
      </c>
      <c r="P61" s="231">
        <v>18.413917037468678</v>
      </c>
      <c r="Q61" s="231">
        <v>17.593228338246941</v>
      </c>
      <c r="R61" s="231">
        <v>17.525497565180611</v>
      </c>
      <c r="S61" s="231">
        <v>20.018999177363451</v>
      </c>
      <c r="T61" s="231">
        <v>23.870191846398491</v>
      </c>
      <c r="U61" s="231">
        <v>19.002383907023351</v>
      </c>
      <c r="V61" s="231">
        <v>19.92917710226294</v>
      </c>
      <c r="W61" s="231">
        <v>19.574596929477959</v>
      </c>
      <c r="DA61" s="73" t="s">
        <v>1995</v>
      </c>
    </row>
    <row r="62" spans="1:105" ht="12" customHeight="1" x14ac:dyDescent="0.25">
      <c r="A62" s="64" t="s">
        <v>70</v>
      </c>
      <c r="B62" s="231">
        <v>36.806827066536727</v>
      </c>
      <c r="C62" s="231">
        <v>33.260835874371367</v>
      </c>
      <c r="D62" s="231">
        <v>48.078931936591637</v>
      </c>
      <c r="E62" s="231">
        <v>26.16537461296846</v>
      </c>
      <c r="F62" s="231">
        <v>33.750884367960047</v>
      </c>
      <c r="G62" s="231">
        <v>32.701737840442419</v>
      </c>
      <c r="H62" s="231">
        <v>29.558794439536129</v>
      </c>
      <c r="I62" s="231">
        <v>32.040987294072593</v>
      </c>
      <c r="J62" s="231">
        <v>34.17522060840377</v>
      </c>
      <c r="K62" s="231">
        <v>18.201553959768891</v>
      </c>
      <c r="L62" s="231">
        <v>10.72002971667669</v>
      </c>
      <c r="M62" s="231">
        <v>3.7545638182673899</v>
      </c>
      <c r="N62" s="231">
        <v>4.3477724562724553</v>
      </c>
      <c r="O62" s="231">
        <v>7.5875251105362711</v>
      </c>
      <c r="P62" s="231">
        <v>4.3930318945275433</v>
      </c>
      <c r="Q62" s="231">
        <v>5.0136928347745</v>
      </c>
      <c r="R62" s="231">
        <v>4.9757164348640934</v>
      </c>
      <c r="S62" s="231">
        <v>4.4933652193010563</v>
      </c>
      <c r="T62" s="231">
        <v>5.0499522016468816</v>
      </c>
      <c r="U62" s="231">
        <v>5.7090051261231327</v>
      </c>
      <c r="V62" s="231">
        <v>5.7113123090674689</v>
      </c>
      <c r="W62" s="231">
        <v>5.7520288090714278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1.068046094323376</v>
      </c>
      <c r="I63" s="231">
        <v>0</v>
      </c>
      <c r="J63" s="231">
        <v>0.53909831805326991</v>
      </c>
      <c r="K63" s="231">
        <v>0.54150836779824707</v>
      </c>
      <c r="L63" s="231">
        <v>0.54217594806363356</v>
      </c>
      <c r="M63" s="231">
        <v>0.54254907326235657</v>
      </c>
      <c r="N63" s="231">
        <v>0.54973452311708737</v>
      </c>
      <c r="O63" s="231">
        <v>0.54820994937264644</v>
      </c>
      <c r="P63" s="231">
        <v>0.54643699676034663</v>
      </c>
      <c r="Q63" s="231">
        <v>0.53302389066244871</v>
      </c>
      <c r="R63" s="231">
        <v>0.55011915873564676</v>
      </c>
      <c r="S63" s="231">
        <v>0</v>
      </c>
      <c r="T63" s="231">
        <v>0.5583267240391061</v>
      </c>
      <c r="U63" s="231">
        <v>0.56807517763992177</v>
      </c>
      <c r="V63" s="231">
        <v>0.56830475413039572</v>
      </c>
      <c r="W63" s="231">
        <v>0.57235625390340972</v>
      </c>
      <c r="DA63" s="73" t="s">
        <v>1997</v>
      </c>
    </row>
    <row r="64" spans="1:105" ht="12" customHeight="1" x14ac:dyDescent="0.25">
      <c r="A64" s="64" t="s">
        <v>162</v>
      </c>
      <c r="B64" s="231">
        <v>1305.3346504804299</v>
      </c>
      <c r="C64" s="231">
        <v>1313.7240792153959</v>
      </c>
      <c r="D64" s="231">
        <v>1261.6094985395939</v>
      </c>
      <c r="E64" s="231">
        <v>982.55757648338147</v>
      </c>
      <c r="F64" s="231">
        <v>1175.4994432304729</v>
      </c>
      <c r="G64" s="231">
        <v>1466.308780135947</v>
      </c>
      <c r="H64" s="231">
        <v>1322.2844363606289</v>
      </c>
      <c r="I64" s="231">
        <v>1602.5359392708031</v>
      </c>
      <c r="J64" s="231">
        <v>1446.2163898356121</v>
      </c>
      <c r="K64" s="231">
        <v>1327.6780005236201</v>
      </c>
      <c r="L64" s="231">
        <v>1438.6238789342101</v>
      </c>
      <c r="M64" s="231">
        <v>1326.969676972079</v>
      </c>
      <c r="N64" s="231">
        <v>1317.025700547619</v>
      </c>
      <c r="O64" s="231">
        <v>1302.731119177329</v>
      </c>
      <c r="P64" s="231">
        <v>1378.7981431497969</v>
      </c>
      <c r="Q64" s="231">
        <v>1366.7071626341669</v>
      </c>
      <c r="R64" s="231">
        <v>1338.027253762891</v>
      </c>
      <c r="S64" s="231">
        <v>1396.017204877382</v>
      </c>
      <c r="T64" s="231">
        <v>1263.6946078938499</v>
      </c>
      <c r="U64" s="231">
        <v>1283.844466379581</v>
      </c>
      <c r="V64" s="231">
        <v>1285.208628494785</v>
      </c>
      <c r="W64" s="231">
        <v>1375.5039894936299</v>
      </c>
      <c r="DA64" s="73" t="s">
        <v>1998</v>
      </c>
    </row>
    <row r="65" spans="1:105" ht="12" customHeight="1" x14ac:dyDescent="0.25">
      <c r="A65" s="64" t="s">
        <v>36</v>
      </c>
      <c r="B65" s="231">
        <v>14.862210642101561</v>
      </c>
      <c r="C65" s="231">
        <v>13.28674372426193</v>
      </c>
      <c r="D65" s="231">
        <v>12.724240414953011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260.21032846775643</v>
      </c>
      <c r="F66" s="231">
        <v>345.07169886452192</v>
      </c>
      <c r="G66" s="231">
        <v>365.94790949474998</v>
      </c>
      <c r="H66" s="231">
        <v>417.44959592407491</v>
      </c>
      <c r="I66" s="231">
        <v>422.6078620020952</v>
      </c>
      <c r="J66" s="231">
        <v>348.76964956130558</v>
      </c>
      <c r="K66" s="231">
        <v>460.47475807451411</v>
      </c>
      <c r="L66" s="231">
        <v>548.95569797426799</v>
      </c>
      <c r="M66" s="231">
        <v>447.65367886144571</v>
      </c>
      <c r="N66" s="231">
        <v>347.54961574562333</v>
      </c>
      <c r="O66" s="231">
        <v>378.44929985442309</v>
      </c>
      <c r="P66" s="231">
        <v>404.17849338895041</v>
      </c>
      <c r="Q66" s="231">
        <v>378.36190376257582</v>
      </c>
      <c r="R66" s="231">
        <v>372.66186678004658</v>
      </c>
      <c r="S66" s="231">
        <v>445.01481221992867</v>
      </c>
      <c r="T66" s="231">
        <v>450.08617659699911</v>
      </c>
      <c r="U66" s="231">
        <v>468.31450327532701</v>
      </c>
      <c r="V66" s="231">
        <v>483.32366627325729</v>
      </c>
      <c r="W66" s="231">
        <v>423.13874683692387</v>
      </c>
      <c r="DA66" s="73" t="s">
        <v>2000</v>
      </c>
    </row>
    <row r="67" spans="1:105" ht="12" customHeight="1" x14ac:dyDescent="0.25">
      <c r="A67" s="64" t="s">
        <v>79</v>
      </c>
      <c r="B67" s="231">
        <v>29.340141865794269</v>
      </c>
      <c r="C67" s="231">
        <v>29.928020056463481</v>
      </c>
      <c r="D67" s="231">
        <v>29.496370404746759</v>
      </c>
      <c r="E67" s="231">
        <v>127.4036134034023</v>
      </c>
      <c r="F67" s="231">
        <v>153.3512597722158</v>
      </c>
      <c r="G67" s="231">
        <v>181.53461057701301</v>
      </c>
      <c r="H67" s="231">
        <v>238.92635387331521</v>
      </c>
      <c r="I67" s="231">
        <v>251.5518901296974</v>
      </c>
      <c r="J67" s="231">
        <v>274.94662630540307</v>
      </c>
      <c r="K67" s="231">
        <v>243.71791429686581</v>
      </c>
      <c r="L67" s="231">
        <v>272.35221125380951</v>
      </c>
      <c r="M67" s="231">
        <v>413.49146793626443</v>
      </c>
      <c r="N67" s="231">
        <v>463.52621276476287</v>
      </c>
      <c r="O67" s="231">
        <v>495.7210163252808</v>
      </c>
      <c r="P67" s="231">
        <v>453.0265071240251</v>
      </c>
      <c r="Q67" s="231">
        <v>438.89733760060449</v>
      </c>
      <c r="R67" s="231">
        <v>410.97303278140578</v>
      </c>
      <c r="S67" s="231">
        <v>412.78456010558051</v>
      </c>
      <c r="T67" s="231">
        <v>447.02168263668551</v>
      </c>
      <c r="U67" s="231">
        <v>433.72911919573011</v>
      </c>
      <c r="V67" s="231">
        <v>379.79193337105568</v>
      </c>
      <c r="W67" s="231">
        <v>450.49192541418131</v>
      </c>
      <c r="DA67" s="73" t="s">
        <v>2001</v>
      </c>
    </row>
    <row r="68" spans="1:105" ht="12" customHeight="1" x14ac:dyDescent="0.25">
      <c r="A68" s="60" t="s">
        <v>1913</v>
      </c>
      <c r="B68" s="264">
        <v>354.77540131081003</v>
      </c>
      <c r="C68" s="264">
        <v>375.62977103717373</v>
      </c>
      <c r="D68" s="264">
        <v>373.73203146067692</v>
      </c>
      <c r="E68" s="264">
        <v>343.17362290210059</v>
      </c>
      <c r="F68" s="264">
        <v>397.50862317727558</v>
      </c>
      <c r="G68" s="264">
        <v>403.70702425717292</v>
      </c>
      <c r="H68" s="264">
        <v>380.55594357401009</v>
      </c>
      <c r="I68" s="264">
        <v>385.75261958525113</v>
      </c>
      <c r="J68" s="264">
        <v>353.02684506289711</v>
      </c>
      <c r="K68" s="264">
        <v>354.08103821529693</v>
      </c>
      <c r="L68" s="264">
        <v>347.72361202605151</v>
      </c>
      <c r="M68" s="264">
        <v>346.29726325912998</v>
      </c>
      <c r="N68" s="264">
        <v>356.31850227732758</v>
      </c>
      <c r="O68" s="264">
        <v>319.19520744471009</v>
      </c>
      <c r="P68" s="264">
        <v>335.17438157429632</v>
      </c>
      <c r="Q68" s="264">
        <v>333.13503566280929</v>
      </c>
      <c r="R68" s="264">
        <v>330.38337444478088</v>
      </c>
      <c r="S68" s="264">
        <v>331.65474329003553</v>
      </c>
      <c r="T68" s="264">
        <v>327.74053333638682</v>
      </c>
      <c r="U68" s="264">
        <v>318.78046264457049</v>
      </c>
      <c r="V68" s="264">
        <v>319.14727728075638</v>
      </c>
      <c r="W68" s="264">
        <v>343.06628651085049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234.2413107044309</v>
      </c>
      <c r="C69" s="263">
        <f t="shared" si="3"/>
        <v>233.04151033919942</v>
      </c>
      <c r="D69" s="263">
        <f t="shared" si="3"/>
        <v>225.98212620217876</v>
      </c>
      <c r="E69" s="263">
        <f t="shared" si="3"/>
        <v>245.13324802272479</v>
      </c>
      <c r="F69" s="263">
        <f t="shared" si="3"/>
        <v>280.39030142113671</v>
      </c>
      <c r="G69" s="263">
        <f t="shared" si="3"/>
        <v>326.02826219091799</v>
      </c>
      <c r="H69" s="263">
        <f t="shared" si="3"/>
        <v>317.85604958931026</v>
      </c>
      <c r="I69" s="263">
        <f t="shared" si="3"/>
        <v>352.30476531230602</v>
      </c>
      <c r="J69" s="263">
        <f t="shared" si="3"/>
        <v>327.58217241580195</v>
      </c>
      <c r="K69" s="263">
        <f t="shared" si="3"/>
        <v>321.08778737252959</v>
      </c>
      <c r="L69" s="263">
        <f t="shared" si="3"/>
        <v>350.77133786625046</v>
      </c>
      <c r="M69" s="263">
        <f t="shared" si="3"/>
        <v>337.49568615977506</v>
      </c>
      <c r="N69" s="263">
        <f t="shared" si="3"/>
        <v>328.36113873833881</v>
      </c>
      <c r="O69" s="263">
        <f t="shared" si="3"/>
        <v>334.45929081800449</v>
      </c>
      <c r="P69" s="263">
        <f t="shared" si="3"/>
        <v>342.24373054054814</v>
      </c>
      <c r="Q69" s="263">
        <f t="shared" si="3"/>
        <v>336.10166736364704</v>
      </c>
      <c r="R69" s="263">
        <f t="shared" si="3"/>
        <v>324.85636715841554</v>
      </c>
      <c r="S69" s="263">
        <f t="shared" si="3"/>
        <v>340.66101570228091</v>
      </c>
      <c r="T69" s="263">
        <f t="shared" si="3"/>
        <v>328.46999424443965</v>
      </c>
      <c r="U69" s="263">
        <f t="shared" si="3"/>
        <v>327.37539526624153</v>
      </c>
      <c r="V69" s="263">
        <f t="shared" si="3"/>
        <v>319.73486280233783</v>
      </c>
      <c r="W69" s="263">
        <f t="shared" si="3"/>
        <v>333.58051539919916</v>
      </c>
      <c r="DA69" s="70"/>
    </row>
    <row r="70" spans="1:105" ht="12" customHeight="1" x14ac:dyDescent="0.25">
      <c r="A70" s="60" t="s">
        <v>1916</v>
      </c>
      <c r="B70" s="264">
        <v>188.51661138740411</v>
      </c>
      <c r="C70" s="264">
        <v>186.98113373704621</v>
      </c>
      <c r="D70" s="264">
        <v>181.00164577411209</v>
      </c>
      <c r="E70" s="264">
        <v>197.15292641921729</v>
      </c>
      <c r="F70" s="264">
        <v>225.40843494398001</v>
      </c>
      <c r="G70" s="264">
        <v>264.00972136037979</v>
      </c>
      <c r="H70" s="264">
        <v>257.60016504302632</v>
      </c>
      <c r="I70" s="264">
        <v>286.90390081124451</v>
      </c>
      <c r="J70" s="264">
        <v>266.89333137422079</v>
      </c>
      <c r="K70" s="264">
        <v>261.02460648784103</v>
      </c>
      <c r="L70" s="264">
        <v>286.21310117664672</v>
      </c>
      <c r="M70" s="264">
        <v>275.30486830368858</v>
      </c>
      <c r="N70" s="264">
        <v>267.5348555255548</v>
      </c>
      <c r="O70" s="264">
        <v>273.6603094630629</v>
      </c>
      <c r="P70" s="264">
        <v>279.73732566586779</v>
      </c>
      <c r="Q70" s="264">
        <v>274.67869519487681</v>
      </c>
      <c r="R70" s="264">
        <v>265.25008781050889</v>
      </c>
      <c r="S70" s="264">
        <v>278.59082649911159</v>
      </c>
      <c r="T70" s="264">
        <v>268.20250332803352</v>
      </c>
      <c r="U70" s="264">
        <v>267.72346327431438</v>
      </c>
      <c r="V70" s="264">
        <v>261.0602340040457</v>
      </c>
      <c r="W70" s="264">
        <v>272.38350741538721</v>
      </c>
      <c r="DA70" s="72" t="s">
        <v>2003</v>
      </c>
    </row>
    <row r="71" spans="1:105" ht="12" customHeight="1" x14ac:dyDescent="0.25">
      <c r="A71" s="64" t="s">
        <v>30</v>
      </c>
      <c r="B71" s="231">
        <v>20.952382646812492</v>
      </c>
      <c r="C71" s="231">
        <v>18.390183461387991</v>
      </c>
      <c r="D71" s="231">
        <v>17.778593345057701</v>
      </c>
      <c r="E71" s="231">
        <v>24.555148781534211</v>
      </c>
      <c r="F71" s="231">
        <v>23.340150005692429</v>
      </c>
      <c r="G71" s="231">
        <v>24.97909886574018</v>
      </c>
      <c r="H71" s="231">
        <v>23.007659006419502</v>
      </c>
      <c r="I71" s="231">
        <v>19.162180323178681</v>
      </c>
      <c r="J71" s="231">
        <v>22.77191591649806</v>
      </c>
      <c r="K71" s="231">
        <v>22.85929611595153</v>
      </c>
      <c r="L71" s="231">
        <v>23.26208384126036</v>
      </c>
      <c r="M71" s="231">
        <v>21.686298038789431</v>
      </c>
      <c r="N71" s="231">
        <v>22.01605170545627</v>
      </c>
      <c r="O71" s="231">
        <v>22.832486397121379</v>
      </c>
      <c r="P71" s="231">
        <v>23.306437208862661</v>
      </c>
      <c r="Q71" s="231">
        <v>23.13656818766475</v>
      </c>
      <c r="R71" s="231">
        <v>21.83186516405712</v>
      </c>
      <c r="S71" s="231">
        <v>20.09198904429724</v>
      </c>
      <c r="T71" s="231">
        <v>19.690670402519061</v>
      </c>
      <c r="U71" s="231">
        <v>16.762661701628531</v>
      </c>
      <c r="V71" s="231">
        <v>14.33324350869049</v>
      </c>
      <c r="W71" s="231">
        <v>14.17745164211485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3.8073252797226131</v>
      </c>
      <c r="C73" s="231">
        <v>4.2210143697581204</v>
      </c>
      <c r="D73" s="231">
        <v>3.745932508512821</v>
      </c>
      <c r="E73" s="231">
        <v>4.3137647713811678</v>
      </c>
      <c r="F73" s="231">
        <v>1.623039760232923</v>
      </c>
      <c r="G73" s="231">
        <v>0.92824631524680923</v>
      </c>
      <c r="H73" s="231">
        <v>0.77499287230169034</v>
      </c>
      <c r="I73" s="231">
        <v>0.53782135478304427</v>
      </c>
      <c r="J73" s="231">
        <v>0.62679586043164981</v>
      </c>
      <c r="K73" s="231">
        <v>0.70822539614270041</v>
      </c>
      <c r="L73" s="231">
        <v>0.63030636148468788</v>
      </c>
      <c r="M73" s="231">
        <v>0.70958650906988163</v>
      </c>
      <c r="N73" s="231">
        <v>0.47931862223495242</v>
      </c>
      <c r="O73" s="231">
        <v>0.3186637084924267</v>
      </c>
      <c r="P73" s="231">
        <v>0.16128209130003809</v>
      </c>
      <c r="Q73" s="231">
        <v>1.1990457479752721</v>
      </c>
      <c r="R73" s="231">
        <v>0.15210959628331039</v>
      </c>
      <c r="S73" s="231">
        <v>7.7267690050616511E-2</v>
      </c>
      <c r="T73" s="231">
        <v>7.7189506345281003E-2</v>
      </c>
      <c r="U73" s="231">
        <v>0.1570744893305952</v>
      </c>
      <c r="V73" s="231">
        <v>7.8568983959164757E-2</v>
      </c>
      <c r="W73" s="231">
        <v>0.15825821974928109</v>
      </c>
      <c r="DA73" s="73" t="s">
        <v>2006</v>
      </c>
    </row>
    <row r="74" spans="1:105" ht="12" customHeight="1" x14ac:dyDescent="0.25">
      <c r="A74" s="64" t="s">
        <v>160</v>
      </c>
      <c r="B74" s="231">
        <v>6.5095708852020993</v>
      </c>
      <c r="C74" s="231">
        <v>6.685250108089889</v>
      </c>
      <c r="D74" s="231">
        <v>6.1355851439254634</v>
      </c>
      <c r="E74" s="231">
        <v>9.90320787693204</v>
      </c>
      <c r="F74" s="231">
        <v>6.7508215078620548</v>
      </c>
      <c r="G74" s="231">
        <v>5.9770084378205963</v>
      </c>
      <c r="H74" s="231">
        <v>5.9122490256434634</v>
      </c>
      <c r="I74" s="231">
        <v>5.3333036329671071</v>
      </c>
      <c r="J74" s="231">
        <v>4.7730866185647143</v>
      </c>
      <c r="K74" s="231">
        <v>4.8643233417062683</v>
      </c>
      <c r="L74" s="231">
        <v>4.7084292666699259</v>
      </c>
      <c r="M74" s="231">
        <v>4.2326298289674016</v>
      </c>
      <c r="N74" s="231">
        <v>3.1020945362152181</v>
      </c>
      <c r="O74" s="231">
        <v>2.6692951203428041</v>
      </c>
      <c r="P74" s="231">
        <v>2.0886155898980618</v>
      </c>
      <c r="Q74" s="231">
        <v>1.9955282142918931</v>
      </c>
      <c r="R74" s="231">
        <v>1.9878457886431651</v>
      </c>
      <c r="S74" s="231">
        <v>2.270673517802793</v>
      </c>
      <c r="T74" s="231">
        <v>2.7074986122072291</v>
      </c>
      <c r="U74" s="231">
        <v>2.1553629894540318</v>
      </c>
      <c r="V74" s="231">
        <v>2.2604853657659301</v>
      </c>
      <c r="W74" s="231">
        <v>2.220266781352819</v>
      </c>
      <c r="DA74" s="73" t="s">
        <v>2007</v>
      </c>
    </row>
    <row r="75" spans="1:105" ht="12" customHeight="1" x14ac:dyDescent="0.25">
      <c r="A75" s="64" t="s">
        <v>70</v>
      </c>
      <c r="B75" s="231">
        <v>4.1748484404173496</v>
      </c>
      <c r="C75" s="231">
        <v>3.7726411061208189</v>
      </c>
      <c r="D75" s="231">
        <v>5.4533973724374629</v>
      </c>
      <c r="E75" s="231">
        <v>2.9678318426746571</v>
      </c>
      <c r="F75" s="231">
        <v>3.8282253102547181</v>
      </c>
      <c r="G75" s="231">
        <v>3.70922489393906</v>
      </c>
      <c r="H75" s="231">
        <v>3.3527336285584881</v>
      </c>
      <c r="I75" s="231">
        <v>3.6342786514110008</v>
      </c>
      <c r="J75" s="231">
        <v>3.8763560412309741</v>
      </c>
      <c r="K75" s="231">
        <v>2.0645281111774851</v>
      </c>
      <c r="L75" s="231">
        <v>1.2159292965674919</v>
      </c>
      <c r="M75" s="231">
        <v>0.42586487753495772</v>
      </c>
      <c r="N75" s="231">
        <v>0.49315011656793928</v>
      </c>
      <c r="O75" s="231">
        <v>0.86062206114878836</v>
      </c>
      <c r="P75" s="231">
        <v>0.49828371025890977</v>
      </c>
      <c r="Q75" s="231">
        <v>0.56868275209247676</v>
      </c>
      <c r="R75" s="231">
        <v>0.56437524376930537</v>
      </c>
      <c r="S75" s="231">
        <v>0.5096641105225721</v>
      </c>
      <c r="T75" s="231">
        <v>0.57279550435346438</v>
      </c>
      <c r="U75" s="231">
        <v>0.647549192546372</v>
      </c>
      <c r="V75" s="231">
        <v>0.64781088690811417</v>
      </c>
      <c r="W75" s="231">
        <v>0.65242919362152618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0.12114411718019739</v>
      </c>
      <c r="I76" s="231">
        <v>0</v>
      </c>
      <c r="J76" s="231">
        <v>6.1147725890301277E-2</v>
      </c>
      <c r="K76" s="231">
        <v>6.1421088014152851E-2</v>
      </c>
      <c r="L76" s="231">
        <v>6.1496808923884198E-2</v>
      </c>
      <c r="M76" s="231">
        <v>6.1539130995035642E-2</v>
      </c>
      <c r="N76" s="231">
        <v>6.2354147298002788E-2</v>
      </c>
      <c r="O76" s="231">
        <v>6.2181221109397257E-2</v>
      </c>
      <c r="P76" s="231">
        <v>6.1980122317724338E-2</v>
      </c>
      <c r="Q76" s="231">
        <v>6.0458728339027587E-2</v>
      </c>
      <c r="R76" s="231">
        <v>6.2397774949181972E-2</v>
      </c>
      <c r="S76" s="231">
        <v>0</v>
      </c>
      <c r="T76" s="231">
        <v>6.3328725643324368E-2</v>
      </c>
      <c r="U76" s="231">
        <v>6.4434453019342794E-2</v>
      </c>
      <c r="V76" s="231">
        <v>6.4460492945345615E-2</v>
      </c>
      <c r="W76" s="231">
        <v>6.492003805848845E-2</v>
      </c>
      <c r="DA76" s="73" t="s">
        <v>2009</v>
      </c>
    </row>
    <row r="77" spans="1:105" ht="12" customHeight="1" x14ac:dyDescent="0.25">
      <c r="A77" s="64" t="s">
        <v>162</v>
      </c>
      <c r="B77" s="231">
        <v>148.05879137393731</v>
      </c>
      <c r="C77" s="231">
        <v>149.0103700961904</v>
      </c>
      <c r="D77" s="231">
        <v>143.0992255287961</v>
      </c>
      <c r="E77" s="231">
        <v>111.4475028881611</v>
      </c>
      <c r="F77" s="231">
        <v>133.33211277382651</v>
      </c>
      <c r="G77" s="231">
        <v>166.31743108023429</v>
      </c>
      <c r="H77" s="231">
        <v>149.9813365316451</v>
      </c>
      <c r="I77" s="231">
        <v>181.76912274136359</v>
      </c>
      <c r="J77" s="231">
        <v>164.03843310635361</v>
      </c>
      <c r="K77" s="231">
        <v>150.59310654087321</v>
      </c>
      <c r="L77" s="231">
        <v>163.17724552725949</v>
      </c>
      <c r="M77" s="231">
        <v>150.51276428618439</v>
      </c>
      <c r="N77" s="231">
        <v>149.38485955285461</v>
      </c>
      <c r="O77" s="231">
        <v>147.763483425206</v>
      </c>
      <c r="P77" s="231">
        <v>156.39145605171259</v>
      </c>
      <c r="Q77" s="231">
        <v>155.0200253913751</v>
      </c>
      <c r="R77" s="231">
        <v>151.7669801721793</v>
      </c>
      <c r="S77" s="231">
        <v>158.34454407173959</v>
      </c>
      <c r="T77" s="231">
        <v>143.33573098795949</v>
      </c>
      <c r="U77" s="231">
        <v>145.62124734397989</v>
      </c>
      <c r="V77" s="231">
        <v>145.77597869500991</v>
      </c>
      <c r="W77" s="231">
        <v>156.01781362311979</v>
      </c>
      <c r="DA77" s="73" t="s">
        <v>2010</v>
      </c>
    </row>
    <row r="78" spans="1:105" ht="12" customHeight="1" x14ac:dyDescent="0.25">
      <c r="A78" s="64" t="s">
        <v>36</v>
      </c>
      <c r="B78" s="231">
        <v>1.6857600033865161</v>
      </c>
      <c r="C78" s="231">
        <v>1.507061209464891</v>
      </c>
      <c r="D78" s="231">
        <v>1.44325875077013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29.51459744194452</v>
      </c>
      <c r="F79" s="231">
        <v>39.140076954540604</v>
      </c>
      <c r="G79" s="231">
        <v>41.50798047509884</v>
      </c>
      <c r="H79" s="231">
        <v>47.349606945091722</v>
      </c>
      <c r="I79" s="231">
        <v>47.934688051163427</v>
      </c>
      <c r="J79" s="231">
        <v>39.55952043635169</v>
      </c>
      <c r="K79" s="231">
        <v>52.229775800118347</v>
      </c>
      <c r="L79" s="231">
        <v>62.265808335044127</v>
      </c>
      <c r="M79" s="231">
        <v>50.775533019006453</v>
      </c>
      <c r="N79" s="231">
        <v>39.421136971146993</v>
      </c>
      <c r="O79" s="231">
        <v>42.925962252006222</v>
      </c>
      <c r="P79" s="231">
        <v>45.844319851987308</v>
      </c>
      <c r="Q79" s="231">
        <v>42.916049269366141</v>
      </c>
      <c r="R79" s="231">
        <v>42.269517296810733</v>
      </c>
      <c r="S79" s="231">
        <v>50.476217126797337</v>
      </c>
      <c r="T79" s="231">
        <v>51.051441326974299</v>
      </c>
      <c r="U79" s="231">
        <v>53.119006158543883</v>
      </c>
      <c r="V79" s="231">
        <v>54.821434368957291</v>
      </c>
      <c r="W79" s="231">
        <v>47.994904155113957</v>
      </c>
      <c r="DA79" s="73" t="s">
        <v>2012</v>
      </c>
    </row>
    <row r="80" spans="1:105" ht="12" customHeight="1" x14ac:dyDescent="0.25">
      <c r="A80" s="64" t="s">
        <v>79</v>
      </c>
      <c r="B80" s="231">
        <v>3.3279327579257321</v>
      </c>
      <c r="C80" s="231">
        <v>3.3946133860340422</v>
      </c>
      <c r="D80" s="231">
        <v>3.3456531246124701</v>
      </c>
      <c r="E80" s="231">
        <v>14.450872816589589</v>
      </c>
      <c r="F80" s="231">
        <v>17.394008631570731</v>
      </c>
      <c r="G80" s="231">
        <v>20.590731292300021</v>
      </c>
      <c r="H80" s="231">
        <v>27.10044291618615</v>
      </c>
      <c r="I80" s="231">
        <v>28.53250605637762</v>
      </c>
      <c r="J80" s="231">
        <v>31.1860756688998</v>
      </c>
      <c r="K80" s="231">
        <v>27.643930093857389</v>
      </c>
      <c r="L80" s="231">
        <v>30.891801739436641</v>
      </c>
      <c r="M80" s="231">
        <v>46.900652613140977</v>
      </c>
      <c r="N80" s="231">
        <v>52.575889873780852</v>
      </c>
      <c r="O80" s="231">
        <v>56.227615277635913</v>
      </c>
      <c r="P80" s="231">
        <v>51.384951039530478</v>
      </c>
      <c r="Q80" s="231">
        <v>49.782336903772133</v>
      </c>
      <c r="R80" s="231">
        <v>46.614996773816728</v>
      </c>
      <c r="S80" s="231">
        <v>46.820470937901362</v>
      </c>
      <c r="T80" s="231">
        <v>50.703848262031322</v>
      </c>
      <c r="U80" s="231">
        <v>49.196126945811827</v>
      </c>
      <c r="V80" s="231">
        <v>43.078251701809442</v>
      </c>
      <c r="W80" s="231">
        <v>51.097463762256567</v>
      </c>
      <c r="DA80" s="73" t="s">
        <v>2013</v>
      </c>
    </row>
    <row r="81" spans="1:105" ht="12" customHeight="1" x14ac:dyDescent="0.25">
      <c r="A81" s="61" t="s">
        <v>1928</v>
      </c>
      <c r="B81" s="265">
        <v>45.724699317026797</v>
      </c>
      <c r="C81" s="265">
        <v>46.060376602153212</v>
      </c>
      <c r="D81" s="265">
        <v>44.980480428066677</v>
      </c>
      <c r="E81" s="265">
        <v>47.980321603507491</v>
      </c>
      <c r="F81" s="265">
        <v>54.981866477156707</v>
      </c>
      <c r="G81" s="265">
        <v>62.018540830538193</v>
      </c>
      <c r="H81" s="265">
        <v>60.255884546283923</v>
      </c>
      <c r="I81" s="265">
        <v>65.400864501061506</v>
      </c>
      <c r="J81" s="265">
        <v>60.688841041581178</v>
      </c>
      <c r="K81" s="265">
        <v>60.063180884688542</v>
      </c>
      <c r="L81" s="265">
        <v>64.558236689603746</v>
      </c>
      <c r="M81" s="265">
        <v>62.190817856086497</v>
      </c>
      <c r="N81" s="265">
        <v>60.826283212784013</v>
      </c>
      <c r="O81" s="265">
        <v>60.798981354941581</v>
      </c>
      <c r="P81" s="265">
        <v>62.506404874680371</v>
      </c>
      <c r="Q81" s="265">
        <v>61.422972168770201</v>
      </c>
      <c r="R81" s="265">
        <v>59.606279347906643</v>
      </c>
      <c r="S81" s="265">
        <v>62.070189203169299</v>
      </c>
      <c r="T81" s="265">
        <v>60.267490916406118</v>
      </c>
      <c r="U81" s="265">
        <v>59.651931991927121</v>
      </c>
      <c r="V81" s="265">
        <v>58.674628798292133</v>
      </c>
      <c r="W81" s="265">
        <v>61.197007983811922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293.5052803564742</v>
      </c>
      <c r="C83" s="225">
        <v>295.07050228113962</v>
      </c>
      <c r="D83" s="225">
        <v>288.99891392808468</v>
      </c>
      <c r="E83" s="225">
        <v>311.9710284159878</v>
      </c>
      <c r="F83" s="225">
        <v>357.22393818053843</v>
      </c>
      <c r="G83" s="225">
        <v>401.98107778183407</v>
      </c>
      <c r="H83" s="225">
        <v>391.21023797288052</v>
      </c>
      <c r="I83" s="225">
        <v>421.66746546356342</v>
      </c>
      <c r="J83" s="225">
        <v>391.39203269572897</v>
      </c>
      <c r="K83" s="225">
        <v>385.52212326829272</v>
      </c>
      <c r="L83" s="225">
        <v>414.30452046705818</v>
      </c>
      <c r="M83" s="225">
        <v>401.14649919993059</v>
      </c>
      <c r="N83" s="225">
        <v>390.72252011382119</v>
      </c>
      <c r="O83" s="225">
        <v>390.87126881952031</v>
      </c>
      <c r="P83" s="225">
        <v>331.61620880297357</v>
      </c>
      <c r="Q83" s="225">
        <v>314.35425173776872</v>
      </c>
      <c r="R83" s="225">
        <v>342.51573646914289</v>
      </c>
      <c r="S83" s="225">
        <v>344.14952335748097</v>
      </c>
      <c r="T83" s="225">
        <v>324.72671453694011</v>
      </c>
      <c r="U83" s="225">
        <v>290.51644066588568</v>
      </c>
      <c r="V83" s="225">
        <v>268.93379705332342</v>
      </c>
      <c r="W83" s="225">
        <v>280.17547119906772</v>
      </c>
      <c r="DA83" s="89" t="s">
        <v>2015</v>
      </c>
    </row>
    <row r="84" spans="1:105" ht="12" customHeight="1" x14ac:dyDescent="0.25">
      <c r="A84" s="55" t="s">
        <v>92</v>
      </c>
      <c r="B84" s="261">
        <v>8.118159391756917</v>
      </c>
      <c r="C84" s="261">
        <v>8.1549832003012632</v>
      </c>
      <c r="D84" s="261">
        <v>7.9828084881348529</v>
      </c>
      <c r="E84" s="261">
        <v>8.6098933927602932</v>
      </c>
      <c r="F84" s="261">
        <v>9.8486282870836082</v>
      </c>
      <c r="G84" s="261">
        <v>11.123047553196541</v>
      </c>
      <c r="H84" s="261">
        <v>10.82135904776864</v>
      </c>
      <c r="I84" s="261">
        <v>11.68773787509287</v>
      </c>
      <c r="J84" s="261">
        <v>10.85380564965099</v>
      </c>
      <c r="K84" s="261">
        <v>10.67880614414792</v>
      </c>
      <c r="L84" s="261">
        <v>11.476711904999441</v>
      </c>
      <c r="M84" s="261">
        <v>11.108945456200329</v>
      </c>
      <c r="N84" s="261">
        <v>10.78282936251515</v>
      </c>
      <c r="O84" s="261">
        <v>10.81630618316863</v>
      </c>
      <c r="P84" s="261">
        <v>9.18706897978314</v>
      </c>
      <c r="Q84" s="261">
        <v>8.7284399936727564</v>
      </c>
      <c r="R84" s="261">
        <v>9.4604240418816108</v>
      </c>
      <c r="S84" s="261">
        <v>9.4690581978168815</v>
      </c>
      <c r="T84" s="261">
        <v>8.9236955849659712</v>
      </c>
      <c r="U84" s="261">
        <v>7.9919761462800532</v>
      </c>
      <c r="V84" s="261">
        <v>7.4014278317068136</v>
      </c>
      <c r="W84" s="261">
        <v>7.6615329353959076</v>
      </c>
      <c r="DA84" s="67" t="s">
        <v>2016</v>
      </c>
    </row>
    <row r="85" spans="1:105" ht="12" customHeight="1" x14ac:dyDescent="0.25">
      <c r="A85" s="202" t="s">
        <v>93</v>
      </c>
      <c r="B85" s="226">
        <v>0.89921100438090806</v>
      </c>
      <c r="C85" s="226">
        <v>0.90328980750220667</v>
      </c>
      <c r="D85" s="226">
        <v>0.88421881020036019</v>
      </c>
      <c r="E85" s="226">
        <v>0.95367810752493687</v>
      </c>
      <c r="F85" s="226">
        <v>1.0933499097910959</v>
      </c>
      <c r="G85" s="226">
        <v>1.232048581386854</v>
      </c>
      <c r="H85" s="226">
        <v>1.1989286236897769</v>
      </c>
      <c r="I85" s="226">
        <v>1.2963573857236641</v>
      </c>
      <c r="J85" s="226">
        <v>1.202225899812696</v>
      </c>
      <c r="K85" s="226">
        <v>1.1828420132054229</v>
      </c>
      <c r="L85" s="226">
        <v>1.2789391265544741</v>
      </c>
      <c r="M85" s="226">
        <v>1.2323367355851069</v>
      </c>
      <c r="N85" s="226">
        <v>1.20684164276048</v>
      </c>
      <c r="O85" s="226">
        <v>1.2061717110309511</v>
      </c>
      <c r="P85" s="226">
        <v>1.021135646543621</v>
      </c>
      <c r="Q85" s="226">
        <v>0.96731012430781138</v>
      </c>
      <c r="R85" s="226">
        <v>1.0660458275793949</v>
      </c>
      <c r="S85" s="226">
        <v>1.084738204771446</v>
      </c>
      <c r="T85" s="226">
        <v>1.0200904986480539</v>
      </c>
      <c r="U85" s="226">
        <v>0.91183873586682929</v>
      </c>
      <c r="V85" s="226">
        <v>0.84301176205069028</v>
      </c>
      <c r="W85" s="226">
        <v>0.88863161726838891</v>
      </c>
      <c r="DA85" s="174" t="s">
        <v>2017</v>
      </c>
    </row>
    <row r="86" spans="1:105" ht="12" customHeight="1" x14ac:dyDescent="0.25">
      <c r="A86" s="202" t="s">
        <v>94</v>
      </c>
      <c r="B86" s="226">
        <v>39.125723893079623</v>
      </c>
      <c r="C86" s="226">
        <v>39.303197393693672</v>
      </c>
      <c r="D86" s="226">
        <v>38.473395966484233</v>
      </c>
      <c r="E86" s="226">
        <v>41.495651338903457</v>
      </c>
      <c r="F86" s="226">
        <v>47.407778920154598</v>
      </c>
      <c r="G86" s="226">
        <v>53.607876664488387</v>
      </c>
      <c r="H86" s="226">
        <v>52.090714240630582</v>
      </c>
      <c r="I86" s="226">
        <v>56.200550961822223</v>
      </c>
      <c r="J86" s="226">
        <v>52.310256862976878</v>
      </c>
      <c r="K86" s="226">
        <v>51.466841255654451</v>
      </c>
      <c r="L86" s="226">
        <v>55.246199661258743</v>
      </c>
      <c r="M86" s="226">
        <v>53.418762997212902</v>
      </c>
      <c r="N86" s="226">
        <v>51.801143896379443</v>
      </c>
      <c r="O86" s="226">
        <v>51.917669636323659</v>
      </c>
      <c r="P86" s="226">
        <v>44.063792288231312</v>
      </c>
      <c r="Q86" s="226">
        <v>41.835500375920383</v>
      </c>
      <c r="R86" s="226">
        <v>45.316186200294759</v>
      </c>
      <c r="S86" s="226">
        <v>45.332697560357133</v>
      </c>
      <c r="T86" s="226">
        <v>42.700818426776003</v>
      </c>
      <c r="U86" s="226">
        <v>38.225601132647412</v>
      </c>
      <c r="V86" s="226">
        <v>35.387023046807208</v>
      </c>
      <c r="W86" s="226">
        <v>36.617625237291087</v>
      </c>
      <c r="DA86" s="174" t="s">
        <v>2018</v>
      </c>
    </row>
    <row r="87" spans="1:105" ht="12" customHeight="1" x14ac:dyDescent="0.25">
      <c r="A87" s="202" t="s">
        <v>95</v>
      </c>
      <c r="B87" s="226">
        <v>12.26420985716234</v>
      </c>
      <c r="C87" s="226">
        <v>12.31984006764902</v>
      </c>
      <c r="D87" s="226">
        <v>12.05973347202718</v>
      </c>
      <c r="E87" s="226">
        <v>13.00707886122883</v>
      </c>
      <c r="F87" s="226">
        <v>14.912042530239541</v>
      </c>
      <c r="G87" s="226">
        <v>16.803733809675261</v>
      </c>
      <c r="H87" s="226">
        <v>16.3520154591676</v>
      </c>
      <c r="I87" s="226">
        <v>17.6808323640828</v>
      </c>
      <c r="J87" s="226">
        <v>16.396986535067999</v>
      </c>
      <c r="K87" s="226">
        <v>16.132612487107242</v>
      </c>
      <c r="L87" s="226">
        <v>17.44326722669387</v>
      </c>
      <c r="M87" s="226">
        <v>16.807663903436779</v>
      </c>
      <c r="N87" s="226">
        <v>16.459939990800361</v>
      </c>
      <c r="O87" s="226">
        <v>16.450802888072651</v>
      </c>
      <c r="P87" s="226">
        <v>13.927122556137171</v>
      </c>
      <c r="Q87" s="226">
        <v>13.19300398201473</v>
      </c>
      <c r="R87" s="226">
        <v>14.53964607093234</v>
      </c>
      <c r="S87" s="226">
        <v>14.794588721206489</v>
      </c>
      <c r="T87" s="226">
        <v>13.912867933962231</v>
      </c>
      <c r="U87" s="226">
        <v>12.43643767489224</v>
      </c>
      <c r="V87" s="226">
        <v>11.49771645528738</v>
      </c>
      <c r="W87" s="226">
        <v>12.08472533761468</v>
      </c>
      <c r="DA87" s="174" t="s">
        <v>2019</v>
      </c>
    </row>
    <row r="88" spans="1:105" ht="12" customHeight="1" x14ac:dyDescent="0.25">
      <c r="A88" s="56" t="s">
        <v>96</v>
      </c>
      <c r="B88" s="262">
        <v>58.888638986484978</v>
      </c>
      <c r="C88" s="262">
        <v>59.044985535008003</v>
      </c>
      <c r="D88" s="262">
        <v>57.967366469570713</v>
      </c>
      <c r="E88" s="262">
        <v>65.412575553387654</v>
      </c>
      <c r="F88" s="262">
        <v>74.912312858333522</v>
      </c>
      <c r="G88" s="262">
        <v>84.122360237870751</v>
      </c>
      <c r="H88" s="262">
        <v>82.786550499346177</v>
      </c>
      <c r="I88" s="262">
        <v>89.251432917321821</v>
      </c>
      <c r="J88" s="262">
        <v>83.208901226799313</v>
      </c>
      <c r="K88" s="262">
        <v>82.314374490344932</v>
      </c>
      <c r="L88" s="262">
        <v>90.246123928236713</v>
      </c>
      <c r="M88" s="262">
        <v>86.831366360215043</v>
      </c>
      <c r="N88" s="262">
        <v>84.353755820448896</v>
      </c>
      <c r="O88" s="262">
        <v>85.97629017793534</v>
      </c>
      <c r="P88" s="262">
        <v>72.057006800345192</v>
      </c>
      <c r="Q88" s="262">
        <v>67.973697948519018</v>
      </c>
      <c r="R88" s="262">
        <v>74.708385568765095</v>
      </c>
      <c r="S88" s="262">
        <v>76.496568314207053</v>
      </c>
      <c r="T88" s="262">
        <v>72.376851352355231</v>
      </c>
      <c r="U88" s="262">
        <v>64.725236700596383</v>
      </c>
      <c r="V88" s="262">
        <v>59.438148156747687</v>
      </c>
      <c r="W88" s="262">
        <v>62.502899190367728</v>
      </c>
      <c r="DA88" s="68" t="s">
        <v>2020</v>
      </c>
    </row>
    <row r="89" spans="1:105" ht="12" customHeight="1" x14ac:dyDescent="0.25">
      <c r="A89" s="37" t="s">
        <v>160</v>
      </c>
      <c r="B89" s="228">
        <v>0.44106103581384848</v>
      </c>
      <c r="C89" s="228">
        <v>0.3936350953149641</v>
      </c>
      <c r="D89" s="228">
        <v>0.34509871737353559</v>
      </c>
      <c r="E89" s="228">
        <v>0.92222229860261751</v>
      </c>
      <c r="F89" s="228">
        <v>0.61150438506136662</v>
      </c>
      <c r="G89" s="228">
        <v>0.68811720095282225</v>
      </c>
      <c r="H89" s="228">
        <v>0.75550896838765835</v>
      </c>
      <c r="I89" s="228">
        <v>0.7677893773249248</v>
      </c>
      <c r="J89" s="228">
        <v>0.71710556164068884</v>
      </c>
      <c r="K89" s="228">
        <v>0.72718864381364912</v>
      </c>
      <c r="L89" s="228">
        <v>0.8668895152756384</v>
      </c>
      <c r="M89" s="228">
        <v>0.73826319788035932</v>
      </c>
      <c r="N89" s="228">
        <v>0.48124094381296367</v>
      </c>
      <c r="O89" s="228">
        <v>0.53105250056061637</v>
      </c>
      <c r="P89" s="228">
        <v>0.33142513503668769</v>
      </c>
      <c r="Q89" s="228">
        <v>0.29884868029918438</v>
      </c>
      <c r="R89" s="228">
        <v>0.31716205463046993</v>
      </c>
      <c r="S89" s="228">
        <v>0.3833224785731929</v>
      </c>
      <c r="T89" s="228">
        <v>0.43871606367274057</v>
      </c>
      <c r="U89" s="228">
        <v>0.32653276731251962</v>
      </c>
      <c r="V89" s="228">
        <v>0.31067980480497498</v>
      </c>
      <c r="W89" s="228">
        <v>0.28876392863250089</v>
      </c>
      <c r="DA89" s="69" t="s">
        <v>2021</v>
      </c>
    </row>
    <row r="90" spans="1:105" ht="12" customHeight="1" x14ac:dyDescent="0.25">
      <c r="A90" s="37" t="s">
        <v>162</v>
      </c>
      <c r="B90" s="228">
        <v>10.49862068441201</v>
      </c>
      <c r="C90" s="228">
        <v>9.1821494710733713</v>
      </c>
      <c r="D90" s="228">
        <v>8.4231852819463029</v>
      </c>
      <c r="E90" s="228">
        <v>10.8612992162367</v>
      </c>
      <c r="F90" s="228">
        <v>12.639486310669151</v>
      </c>
      <c r="G90" s="228">
        <v>20.038629984707121</v>
      </c>
      <c r="H90" s="228">
        <v>20.057455515942401</v>
      </c>
      <c r="I90" s="228">
        <v>27.385306978409581</v>
      </c>
      <c r="J90" s="228">
        <v>25.79176718556775</v>
      </c>
      <c r="K90" s="228">
        <v>23.56033478214723</v>
      </c>
      <c r="L90" s="228">
        <v>31.441192548693792</v>
      </c>
      <c r="M90" s="228">
        <v>27.474258230745441</v>
      </c>
      <c r="N90" s="228">
        <v>24.253020662827129</v>
      </c>
      <c r="O90" s="228">
        <v>30.765196898296509</v>
      </c>
      <c r="P90" s="228">
        <v>25.9711788023648</v>
      </c>
      <c r="Q90" s="228">
        <v>24.29589970232702</v>
      </c>
      <c r="R90" s="228">
        <v>25.341221086193102</v>
      </c>
      <c r="S90" s="228">
        <v>27.97463373836294</v>
      </c>
      <c r="T90" s="228">
        <v>24.30644652806156</v>
      </c>
      <c r="U90" s="228">
        <v>23.1217647819633</v>
      </c>
      <c r="V90" s="228">
        <v>20.967613483590071</v>
      </c>
      <c r="W90" s="228">
        <v>21.235558163789431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0.61290136452279842</v>
      </c>
      <c r="U92" s="228">
        <v>0.61080933246703339</v>
      </c>
      <c r="V92" s="228">
        <v>0.56834328895241049</v>
      </c>
      <c r="W92" s="228">
        <v>0.6440432876504939</v>
      </c>
      <c r="DA92" s="69" t="s">
        <v>2024</v>
      </c>
    </row>
    <row r="93" spans="1:105" ht="12" customHeight="1" x14ac:dyDescent="0.25">
      <c r="A93" s="37" t="s">
        <v>38</v>
      </c>
      <c r="B93" s="228">
        <v>47.948957266259121</v>
      </c>
      <c r="C93" s="228">
        <v>49.46920096861966</v>
      </c>
      <c r="D93" s="228">
        <v>49.199082470250872</v>
      </c>
      <c r="E93" s="228">
        <v>53.62905403854834</v>
      </c>
      <c r="F93" s="228">
        <v>61.661322162603</v>
      </c>
      <c r="G93" s="228">
        <v>63.395613052210813</v>
      </c>
      <c r="H93" s="228">
        <v>61.973586015016117</v>
      </c>
      <c r="I93" s="228">
        <v>61.09833656158731</v>
      </c>
      <c r="J93" s="228">
        <v>56.700028479590877</v>
      </c>
      <c r="K93" s="228">
        <v>58.026851064384047</v>
      </c>
      <c r="L93" s="228">
        <v>57.938041864267277</v>
      </c>
      <c r="M93" s="228">
        <v>58.618844931589237</v>
      </c>
      <c r="N93" s="228">
        <v>59.619494213808807</v>
      </c>
      <c r="O93" s="228">
        <v>54.680040779078212</v>
      </c>
      <c r="P93" s="228">
        <v>45.754402862943692</v>
      </c>
      <c r="Q93" s="228">
        <v>43.378949565892817</v>
      </c>
      <c r="R93" s="228">
        <v>49.050002427941529</v>
      </c>
      <c r="S93" s="228">
        <v>48.138612097270929</v>
      </c>
      <c r="T93" s="228">
        <v>47.018787396098141</v>
      </c>
      <c r="U93" s="228">
        <v>40.666129818853527</v>
      </c>
      <c r="V93" s="228">
        <v>37.591511579400233</v>
      </c>
      <c r="W93" s="228">
        <v>40.334533810295298</v>
      </c>
      <c r="DA93" s="69" t="s">
        <v>2025</v>
      </c>
    </row>
    <row r="94" spans="1:105" ht="12" customHeight="1" x14ac:dyDescent="0.25">
      <c r="A94" s="132" t="s">
        <v>1941</v>
      </c>
      <c r="B94" s="318">
        <v>174.20933722360951</v>
      </c>
      <c r="C94" s="318">
        <v>175.3442062769854</v>
      </c>
      <c r="D94" s="318">
        <v>171.6313907216674</v>
      </c>
      <c r="E94" s="318">
        <v>182.49215116218261</v>
      </c>
      <c r="F94" s="318">
        <v>209.04982567493599</v>
      </c>
      <c r="G94" s="318">
        <v>235.09201093521631</v>
      </c>
      <c r="H94" s="318">
        <v>227.9606701022777</v>
      </c>
      <c r="I94" s="318">
        <v>245.5505539595201</v>
      </c>
      <c r="J94" s="318">
        <v>227.41985652142111</v>
      </c>
      <c r="K94" s="318">
        <v>223.74664687783269</v>
      </c>
      <c r="L94" s="318">
        <v>238.61327861931491</v>
      </c>
      <c r="M94" s="318">
        <v>231.74742374728041</v>
      </c>
      <c r="N94" s="318">
        <v>226.11800940091689</v>
      </c>
      <c r="O94" s="318">
        <v>224.50402822298909</v>
      </c>
      <c r="P94" s="318">
        <v>191.3600825319331</v>
      </c>
      <c r="Q94" s="318">
        <v>181.65629931333399</v>
      </c>
      <c r="R94" s="318">
        <v>197.42504875968959</v>
      </c>
      <c r="S94" s="318">
        <v>196.97187235912199</v>
      </c>
      <c r="T94" s="318">
        <v>185.79239074023261</v>
      </c>
      <c r="U94" s="318">
        <v>166.22535027560281</v>
      </c>
      <c r="V94" s="318">
        <v>154.36646980072359</v>
      </c>
      <c r="W94" s="318">
        <v>160.42005688112991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0.99999999999999978</v>
      </c>
      <c r="C98" s="234">
        <f t="shared" si="4"/>
        <v>1.0000000000000002</v>
      </c>
      <c r="D98" s="234">
        <f t="shared" si="4"/>
        <v>0.99999999999999989</v>
      </c>
      <c r="E98" s="234">
        <f t="shared" si="4"/>
        <v>1.0000000000000004</v>
      </c>
      <c r="F98" s="234">
        <f t="shared" si="4"/>
        <v>1</v>
      </c>
      <c r="G98" s="234">
        <f t="shared" si="4"/>
        <v>0.99999999999999989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1.0000000000000002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0.99999999999999989</v>
      </c>
      <c r="O98" s="234">
        <f t="shared" si="4"/>
        <v>0.99999999999999967</v>
      </c>
      <c r="P98" s="234">
        <f t="shared" si="4"/>
        <v>1.0000000000000002</v>
      </c>
      <c r="Q98" s="234">
        <f t="shared" si="4"/>
        <v>1.0000000000000002</v>
      </c>
      <c r="R98" s="234">
        <f t="shared" si="4"/>
        <v>0.99999999999999967</v>
      </c>
      <c r="S98" s="234">
        <f t="shared" si="4"/>
        <v>0.99999999999999978</v>
      </c>
      <c r="T98" s="234">
        <f t="shared" si="4"/>
        <v>1</v>
      </c>
      <c r="U98" s="234">
        <f t="shared" si="4"/>
        <v>1</v>
      </c>
      <c r="V98" s="234">
        <f t="shared" si="4"/>
        <v>1.0000000000000004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3.6054978179890199E-3</v>
      </c>
      <c r="C99" s="268">
        <f t="shared" si="5"/>
        <v>3.6048157581332215E-3</v>
      </c>
      <c r="D99" s="268">
        <f t="shared" si="5"/>
        <v>3.6082827875299614E-3</v>
      </c>
      <c r="E99" s="268">
        <f t="shared" si="5"/>
        <v>3.6457986952158107E-3</v>
      </c>
      <c r="F99" s="268">
        <f t="shared" si="5"/>
        <v>3.6442246917350279E-3</v>
      </c>
      <c r="G99" s="268">
        <f t="shared" si="5"/>
        <v>3.6307336318734508E-3</v>
      </c>
      <c r="H99" s="268">
        <f t="shared" si="5"/>
        <v>3.6353935810383518E-3</v>
      </c>
      <c r="I99" s="268">
        <f t="shared" si="5"/>
        <v>3.6187027024190276E-3</v>
      </c>
      <c r="J99" s="268">
        <f t="shared" si="5"/>
        <v>3.6191271180041223E-3</v>
      </c>
      <c r="K99" s="268">
        <f t="shared" si="5"/>
        <v>3.6353297595868857E-3</v>
      </c>
      <c r="L99" s="268">
        <f t="shared" si="5"/>
        <v>3.6341903962047437E-3</v>
      </c>
      <c r="M99" s="268">
        <f t="shared" si="5"/>
        <v>3.622076445987131E-3</v>
      </c>
      <c r="N99" s="268">
        <f t="shared" si="5"/>
        <v>3.6129611781195257E-3</v>
      </c>
      <c r="O99" s="268">
        <f t="shared" si="5"/>
        <v>3.611553036774713E-3</v>
      </c>
      <c r="P99" s="268">
        <f t="shared" si="5"/>
        <v>3.6143587055507999E-3</v>
      </c>
      <c r="Q99" s="268">
        <f t="shared" si="5"/>
        <v>3.6137826026524846E-3</v>
      </c>
      <c r="R99" s="268">
        <f t="shared" si="5"/>
        <v>3.6141630109889954E-3</v>
      </c>
      <c r="S99" s="268">
        <f t="shared" si="5"/>
        <v>3.6158701834661956E-3</v>
      </c>
      <c r="T99" s="268">
        <f t="shared" si="5"/>
        <v>3.6203978000792863E-3</v>
      </c>
      <c r="U99" s="268">
        <f t="shared" si="5"/>
        <v>3.6180096764841332E-3</v>
      </c>
      <c r="V99" s="268">
        <f t="shared" si="5"/>
        <v>3.6201928076420704E-3</v>
      </c>
      <c r="W99" s="268">
        <f t="shared" si="5"/>
        <v>3.5936552920122588E-3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1.311797426025721E-3</v>
      </c>
      <c r="C100" s="269">
        <f t="shared" si="6"/>
        <v>1.3115492704565328E-3</v>
      </c>
      <c r="D100" s="269">
        <f t="shared" si="6"/>
        <v>1.3128106885652632E-3</v>
      </c>
      <c r="E100" s="269">
        <f t="shared" si="6"/>
        <v>1.3264601965171951E-3</v>
      </c>
      <c r="F100" s="269">
        <f t="shared" si="6"/>
        <v>1.3258875228341486E-3</v>
      </c>
      <c r="G100" s="269">
        <f t="shared" si="6"/>
        <v>1.3209790362688602E-3</v>
      </c>
      <c r="H100" s="269">
        <f t="shared" si="6"/>
        <v>1.3226744774058449E-3</v>
      </c>
      <c r="I100" s="269">
        <f t="shared" si="6"/>
        <v>1.3166017926570992E-3</v>
      </c>
      <c r="J100" s="269">
        <f t="shared" si="6"/>
        <v>1.3167562088570804E-3</v>
      </c>
      <c r="K100" s="269">
        <f t="shared" si="6"/>
        <v>1.3226512570851051E-3</v>
      </c>
      <c r="L100" s="269">
        <f t="shared" si="6"/>
        <v>1.3222367196127646E-3</v>
      </c>
      <c r="M100" s="269">
        <f t="shared" si="6"/>
        <v>1.3178292703459305E-3</v>
      </c>
      <c r="N100" s="269">
        <f t="shared" si="6"/>
        <v>1.3145128392926095E-3</v>
      </c>
      <c r="O100" s="269">
        <f t="shared" si="6"/>
        <v>1.314000511651641E-3</v>
      </c>
      <c r="P100" s="269">
        <f t="shared" si="6"/>
        <v>1.3150213052464637E-3</v>
      </c>
      <c r="Q100" s="269">
        <f t="shared" si="6"/>
        <v>1.3155949288015082E-3</v>
      </c>
      <c r="R100" s="269">
        <f t="shared" si="6"/>
        <v>1.3149501051971438E-3</v>
      </c>
      <c r="S100" s="269">
        <f t="shared" si="6"/>
        <v>1.3155712300942956E-3</v>
      </c>
      <c r="T100" s="269">
        <f t="shared" si="6"/>
        <v>1.3172185243429419E-3</v>
      </c>
      <c r="U100" s="269">
        <f t="shared" si="6"/>
        <v>1.3163496472715086E-3</v>
      </c>
      <c r="V100" s="269">
        <f t="shared" si="6"/>
        <v>1.3171439414240028E-3</v>
      </c>
      <c r="W100" s="269">
        <f t="shared" si="6"/>
        <v>1.324754478592159E-3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4.1229459022554683E-2</v>
      </c>
      <c r="C101" s="269">
        <f t="shared" si="7"/>
        <v>4.1221659556213271E-2</v>
      </c>
      <c r="D101" s="269">
        <f t="shared" si="7"/>
        <v>4.12613056061234E-2</v>
      </c>
      <c r="E101" s="269">
        <f t="shared" si="7"/>
        <v>4.1690306164911789E-2</v>
      </c>
      <c r="F101" s="269">
        <f t="shared" si="7"/>
        <v>4.1672307176897294E-2</v>
      </c>
      <c r="G101" s="269">
        <f t="shared" si="7"/>
        <v>4.151803469420199E-2</v>
      </c>
      <c r="H101" s="269">
        <f t="shared" si="7"/>
        <v>4.1571321977356863E-2</v>
      </c>
      <c r="I101" s="269">
        <f t="shared" si="7"/>
        <v>4.1380459042243578E-2</v>
      </c>
      <c r="J101" s="269">
        <f t="shared" si="7"/>
        <v>4.1385312304083599E-2</v>
      </c>
      <c r="K101" s="269">
        <f t="shared" si="7"/>
        <v>4.1570592168589576E-2</v>
      </c>
      <c r="L101" s="269">
        <f t="shared" si="7"/>
        <v>4.1557563361404794E-2</v>
      </c>
      <c r="M101" s="269">
        <f t="shared" si="7"/>
        <v>4.1419038353399946E-2</v>
      </c>
      <c r="N101" s="269">
        <f t="shared" si="7"/>
        <v>4.13148037699946E-2</v>
      </c>
      <c r="O101" s="269">
        <f t="shared" si="7"/>
        <v>4.129870144271422E-2</v>
      </c>
      <c r="P101" s="269">
        <f t="shared" si="7"/>
        <v>4.1330784725432466E-2</v>
      </c>
      <c r="Q101" s="269">
        <f t="shared" si="7"/>
        <v>4.1204967436966271E-2</v>
      </c>
      <c r="R101" s="269">
        <f t="shared" si="7"/>
        <v>4.1328546926014946E-2</v>
      </c>
      <c r="S101" s="269">
        <f t="shared" si="7"/>
        <v>4.1348068723349583E-2</v>
      </c>
      <c r="T101" s="269">
        <f t="shared" si="7"/>
        <v>4.139984276206566E-2</v>
      </c>
      <c r="U101" s="269">
        <f t="shared" si="7"/>
        <v>4.1372534176988746E-2</v>
      </c>
      <c r="V101" s="269">
        <f t="shared" si="7"/>
        <v>4.1397498639917533E-2</v>
      </c>
      <c r="W101" s="269">
        <f t="shared" si="7"/>
        <v>4.0977098662234097E-2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1.4472108699083478E-2</v>
      </c>
      <c r="C102" s="269">
        <f t="shared" si="8"/>
        <v>1.4469370978837709E-2</v>
      </c>
      <c r="D102" s="269">
        <f t="shared" si="8"/>
        <v>1.4483287289102047E-2</v>
      </c>
      <c r="E102" s="269">
        <f t="shared" si="8"/>
        <v>1.4633872401445066E-2</v>
      </c>
      <c r="F102" s="269">
        <f t="shared" si="8"/>
        <v>1.4627554508433742E-2</v>
      </c>
      <c r="G102" s="269">
        <f t="shared" si="8"/>
        <v>1.4573402739485656E-2</v>
      </c>
      <c r="H102" s="269">
        <f t="shared" si="8"/>
        <v>1.4592107310740742E-2</v>
      </c>
      <c r="I102" s="269">
        <f t="shared" si="8"/>
        <v>1.4525111788386834E-2</v>
      </c>
      <c r="J102" s="269">
        <f t="shared" si="8"/>
        <v>1.4526815350222438E-2</v>
      </c>
      <c r="K102" s="269">
        <f t="shared" si="8"/>
        <v>1.4591851137798876E-2</v>
      </c>
      <c r="L102" s="269">
        <f t="shared" si="8"/>
        <v>1.4587277846800936E-2</v>
      </c>
      <c r="M102" s="269">
        <f t="shared" si="8"/>
        <v>1.4538653658637546E-2</v>
      </c>
      <c r="N102" s="269">
        <f t="shared" si="8"/>
        <v>1.4502065882396753E-2</v>
      </c>
      <c r="O102" s="269">
        <f t="shared" si="8"/>
        <v>1.4496413743459344E-2</v>
      </c>
      <c r="P102" s="269">
        <f t="shared" si="8"/>
        <v>1.4507675418143646E-2</v>
      </c>
      <c r="Q102" s="269">
        <f t="shared" si="8"/>
        <v>1.4514003790403152E-2</v>
      </c>
      <c r="R102" s="269">
        <f t="shared" si="8"/>
        <v>1.4506889919687333E-2</v>
      </c>
      <c r="S102" s="269">
        <f t="shared" si="8"/>
        <v>1.4513742339770593E-2</v>
      </c>
      <c r="T102" s="269">
        <f t="shared" si="8"/>
        <v>1.4531915741358998E-2</v>
      </c>
      <c r="U102" s="269">
        <f t="shared" si="8"/>
        <v>1.4522330051393115E-2</v>
      </c>
      <c r="V102" s="269">
        <f t="shared" si="8"/>
        <v>1.4531092922157974E-2</v>
      </c>
      <c r="W102" s="269">
        <f t="shared" si="8"/>
        <v>1.4615054453847859E-2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1.6306958013972712E-2</v>
      </c>
      <c r="C103" s="270">
        <f t="shared" si="9"/>
        <v>1.6724963402126931E-2</v>
      </c>
      <c r="D103" s="270">
        <f t="shared" si="9"/>
        <v>1.6973798731738671E-2</v>
      </c>
      <c r="E103" s="270">
        <f t="shared" si="9"/>
        <v>1.6642249218042717E-2</v>
      </c>
      <c r="F103" s="270">
        <f t="shared" si="9"/>
        <v>1.6715293662514005E-2</v>
      </c>
      <c r="G103" s="270">
        <f t="shared" si="9"/>
        <v>1.5598727152877656E-2</v>
      </c>
      <c r="H103" s="270">
        <f t="shared" si="9"/>
        <v>1.5547398017346141E-2</v>
      </c>
      <c r="I103" s="270">
        <f t="shared" si="9"/>
        <v>1.480840664789476E-2</v>
      </c>
      <c r="J103" s="270">
        <f t="shared" si="9"/>
        <v>1.4778304331756462E-2</v>
      </c>
      <c r="K103" s="270">
        <f t="shared" si="9"/>
        <v>1.5057980495683541E-2</v>
      </c>
      <c r="L103" s="270">
        <f t="shared" si="9"/>
        <v>1.4489799834009718E-2</v>
      </c>
      <c r="M103" s="270">
        <f t="shared" si="9"/>
        <v>1.4707822474555725E-2</v>
      </c>
      <c r="N103" s="270">
        <f t="shared" si="9"/>
        <v>1.4984034441536401E-2</v>
      </c>
      <c r="O103" s="270">
        <f t="shared" si="9"/>
        <v>1.4342015644587853E-2</v>
      </c>
      <c r="P103" s="270">
        <f t="shared" si="9"/>
        <v>1.4371919869337715E-2</v>
      </c>
      <c r="Q103" s="270">
        <f t="shared" si="9"/>
        <v>1.4407815184701842E-2</v>
      </c>
      <c r="R103" s="270">
        <f t="shared" si="9"/>
        <v>1.4543861884923008E-2</v>
      </c>
      <c r="S103" s="270">
        <f t="shared" si="9"/>
        <v>1.4337144250605527E-2</v>
      </c>
      <c r="T103" s="270">
        <f t="shared" si="9"/>
        <v>1.461074844713635E-2</v>
      </c>
      <c r="U103" s="270">
        <f t="shared" si="9"/>
        <v>1.4456746270958918E-2</v>
      </c>
      <c r="V103" s="270">
        <f t="shared" si="9"/>
        <v>1.4508076409905828E-2</v>
      </c>
      <c r="W103" s="270">
        <f t="shared" si="9"/>
        <v>1.4711923808119743E-2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3.9511332225917378E-2</v>
      </c>
      <c r="C104" s="271">
        <f t="shared" si="10"/>
        <v>4.068013495548959E-2</v>
      </c>
      <c r="D104" s="271">
        <f t="shared" si="10"/>
        <v>4.1162430309763583E-2</v>
      </c>
      <c r="E104" s="271">
        <f t="shared" si="10"/>
        <v>3.8028025058890136E-2</v>
      </c>
      <c r="F104" s="271">
        <f t="shared" si="10"/>
        <v>3.8263592044047404E-2</v>
      </c>
      <c r="G104" s="271">
        <f t="shared" si="10"/>
        <v>3.5704618099420583E-2</v>
      </c>
      <c r="H104" s="271">
        <f t="shared" si="10"/>
        <v>3.5064420319793191E-2</v>
      </c>
      <c r="I104" s="271">
        <f t="shared" si="10"/>
        <v>3.3383238605287933E-2</v>
      </c>
      <c r="J104" s="271">
        <f t="shared" si="10"/>
        <v>3.3082019154567439E-2</v>
      </c>
      <c r="K104" s="271">
        <f t="shared" si="10"/>
        <v>3.3524043267471951E-2</v>
      </c>
      <c r="L104" s="271">
        <f t="shared" si="10"/>
        <v>3.1547071116848853E-2</v>
      </c>
      <c r="M104" s="271">
        <f t="shared" si="10"/>
        <v>3.2156469476204055E-2</v>
      </c>
      <c r="N104" s="271">
        <f t="shared" si="10"/>
        <v>3.317864742839631E-2</v>
      </c>
      <c r="O104" s="271">
        <f t="shared" si="10"/>
        <v>3.0807046831977034E-2</v>
      </c>
      <c r="P104" s="271">
        <f t="shared" si="10"/>
        <v>3.1279980726657081E-2</v>
      </c>
      <c r="Q104" s="271">
        <f t="shared" si="10"/>
        <v>3.1517526945993912E-2</v>
      </c>
      <c r="R104" s="271">
        <f t="shared" si="10"/>
        <v>3.1987525988970603E-2</v>
      </c>
      <c r="S104" s="271">
        <f t="shared" si="10"/>
        <v>3.1217485895756198E-2</v>
      </c>
      <c r="T104" s="271">
        <f t="shared" si="10"/>
        <v>3.1632065144631238E-2</v>
      </c>
      <c r="U104" s="271">
        <f t="shared" si="10"/>
        <v>3.1238634838752312E-2</v>
      </c>
      <c r="V104" s="271">
        <f t="shared" si="10"/>
        <v>3.1635261153513491E-2</v>
      </c>
      <c r="W104" s="271">
        <f t="shared" si="10"/>
        <v>3.2048779155550815E-2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0.79627974349652597</v>
      </c>
      <c r="C105" s="271">
        <f t="shared" si="11"/>
        <v>0.79212244151469124</v>
      </c>
      <c r="D105" s="271">
        <f t="shared" si="11"/>
        <v>0.79026759820979531</v>
      </c>
      <c r="E105" s="271">
        <f t="shared" si="11"/>
        <v>0.80002690699560131</v>
      </c>
      <c r="F105" s="271">
        <f t="shared" si="11"/>
        <v>0.79922437632913246</v>
      </c>
      <c r="G105" s="271">
        <f t="shared" si="11"/>
        <v>0.80877968049927162</v>
      </c>
      <c r="H105" s="271">
        <f t="shared" si="11"/>
        <v>0.81080709871300105</v>
      </c>
      <c r="I105" s="271">
        <f t="shared" si="11"/>
        <v>0.81722173359446104</v>
      </c>
      <c r="J105" s="271">
        <f t="shared" si="11"/>
        <v>0.81821133306834104</v>
      </c>
      <c r="K105" s="271">
        <f t="shared" si="11"/>
        <v>0.81624075942831853</v>
      </c>
      <c r="L105" s="271">
        <f t="shared" si="11"/>
        <v>0.8231723283323602</v>
      </c>
      <c r="M105" s="271">
        <f t="shared" si="11"/>
        <v>0.82120237730786783</v>
      </c>
      <c r="N105" s="271">
        <f t="shared" si="11"/>
        <v>0.81779918385305239</v>
      </c>
      <c r="O105" s="271">
        <f t="shared" si="11"/>
        <v>0.82607549818366044</v>
      </c>
      <c r="P105" s="271">
        <f t="shared" si="11"/>
        <v>0.824480746904381</v>
      </c>
      <c r="Q105" s="271">
        <f t="shared" si="11"/>
        <v>0.82375964607249164</v>
      </c>
      <c r="R105" s="271">
        <f t="shared" si="11"/>
        <v>0.82204153630513821</v>
      </c>
      <c r="S105" s="271">
        <f t="shared" si="11"/>
        <v>0.82469066017876946</v>
      </c>
      <c r="T105" s="271">
        <f t="shared" si="11"/>
        <v>0.82301052185096746</v>
      </c>
      <c r="U105" s="271">
        <f t="shared" si="11"/>
        <v>0.82446721874903961</v>
      </c>
      <c r="V105" s="271">
        <f t="shared" si="11"/>
        <v>0.82310638420448368</v>
      </c>
      <c r="W105" s="271">
        <f t="shared" si="11"/>
        <v>0.82099505607264445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0.4258610038785523</v>
      </c>
      <c r="C106" s="320">
        <f t="shared" si="12"/>
        <v>0.41074617630697818</v>
      </c>
      <c r="D106" s="320">
        <f t="shared" si="12"/>
        <v>0.4043698140557635</v>
      </c>
      <c r="E106" s="320">
        <f t="shared" si="12"/>
        <v>0.44351417206850774</v>
      </c>
      <c r="F106" s="320">
        <f t="shared" si="12"/>
        <v>0.44050320091618977</v>
      </c>
      <c r="G106" s="320">
        <f t="shared" si="12"/>
        <v>0.47404888581720528</v>
      </c>
      <c r="H106" s="320">
        <f t="shared" si="12"/>
        <v>0.48207815821494132</v>
      </c>
      <c r="I106" s="320">
        <f t="shared" si="12"/>
        <v>0.504253871669888</v>
      </c>
      <c r="J106" s="320">
        <f t="shared" si="12"/>
        <v>0.50806740349427248</v>
      </c>
      <c r="K106" s="320">
        <f t="shared" si="12"/>
        <v>0.50195285379577048</v>
      </c>
      <c r="L106" s="320">
        <f t="shared" si="12"/>
        <v>0.52741853661190341</v>
      </c>
      <c r="M106" s="320">
        <f t="shared" si="12"/>
        <v>0.51973547596845582</v>
      </c>
      <c r="N106" s="320">
        <f t="shared" si="12"/>
        <v>0.50674936421183847</v>
      </c>
      <c r="O106" s="320">
        <f t="shared" si="12"/>
        <v>0.53725943413387678</v>
      </c>
      <c r="P106" s="320">
        <f t="shared" si="12"/>
        <v>0.53123092759197166</v>
      </c>
      <c r="Q106" s="320">
        <f t="shared" si="12"/>
        <v>0.5282828309537998</v>
      </c>
      <c r="R106" s="320">
        <f t="shared" si="12"/>
        <v>0.52215848015853994</v>
      </c>
      <c r="S106" s="320">
        <f t="shared" si="12"/>
        <v>0.53202672990605626</v>
      </c>
      <c r="T106" s="320">
        <f t="shared" si="12"/>
        <v>0.52645991112005086</v>
      </c>
      <c r="U106" s="320">
        <f t="shared" si="12"/>
        <v>0.53160501713573804</v>
      </c>
      <c r="V106" s="320">
        <f t="shared" si="12"/>
        <v>0.52652581089029582</v>
      </c>
      <c r="W106" s="320">
        <f t="shared" si="12"/>
        <v>0.52053775148935677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0.37041873961797367</v>
      </c>
      <c r="C107" s="320">
        <f t="shared" si="13"/>
        <v>0.38137626520771306</v>
      </c>
      <c r="D107" s="320">
        <f t="shared" si="13"/>
        <v>0.38589778415403186</v>
      </c>
      <c r="E107" s="320">
        <f t="shared" si="13"/>
        <v>0.35651273492709357</v>
      </c>
      <c r="F107" s="320">
        <f t="shared" si="13"/>
        <v>0.35872117541294285</v>
      </c>
      <c r="G107" s="320">
        <f t="shared" si="13"/>
        <v>0.33473079468206635</v>
      </c>
      <c r="H107" s="320">
        <f t="shared" si="13"/>
        <v>0.32872894049805973</v>
      </c>
      <c r="I107" s="320">
        <f t="shared" si="13"/>
        <v>0.31296786192457304</v>
      </c>
      <c r="J107" s="320">
        <f t="shared" si="13"/>
        <v>0.31014392957406844</v>
      </c>
      <c r="K107" s="320">
        <f t="shared" si="13"/>
        <v>0.31428790563254799</v>
      </c>
      <c r="L107" s="320">
        <f t="shared" si="13"/>
        <v>0.29575379172045685</v>
      </c>
      <c r="M107" s="320">
        <f t="shared" si="13"/>
        <v>0.3014669013394119</v>
      </c>
      <c r="N107" s="320">
        <f t="shared" si="13"/>
        <v>0.31104981964121409</v>
      </c>
      <c r="O107" s="320">
        <f t="shared" si="13"/>
        <v>0.28881606404978361</v>
      </c>
      <c r="P107" s="320">
        <f t="shared" si="13"/>
        <v>0.29324981931240929</v>
      </c>
      <c r="Q107" s="320">
        <f t="shared" si="13"/>
        <v>0.29547681511869173</v>
      </c>
      <c r="R107" s="320">
        <f t="shared" si="13"/>
        <v>0.29988305614659821</v>
      </c>
      <c r="S107" s="320">
        <f t="shared" si="13"/>
        <v>0.29266393027271315</v>
      </c>
      <c r="T107" s="320">
        <f t="shared" si="13"/>
        <v>0.29655061073091643</v>
      </c>
      <c r="U107" s="320">
        <f t="shared" si="13"/>
        <v>0.29286220161330168</v>
      </c>
      <c r="V107" s="320">
        <f t="shared" si="13"/>
        <v>0.29658057331418797</v>
      </c>
      <c r="W107" s="320">
        <f t="shared" si="13"/>
        <v>0.30045730458328773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8.7283103297930861E-2</v>
      </c>
      <c r="C108" s="321">
        <f t="shared" si="14"/>
        <v>8.9865064564051814E-2</v>
      </c>
      <c r="D108" s="321">
        <f t="shared" si="14"/>
        <v>9.0930486377381506E-2</v>
      </c>
      <c r="E108" s="321">
        <f t="shared" si="14"/>
        <v>8.4006381269376387E-2</v>
      </c>
      <c r="F108" s="321">
        <f t="shared" si="14"/>
        <v>8.4526764064405874E-2</v>
      </c>
      <c r="G108" s="321">
        <f t="shared" si="14"/>
        <v>7.8873824146600047E-2</v>
      </c>
      <c r="H108" s="321">
        <f t="shared" si="14"/>
        <v>7.7459585603317782E-2</v>
      </c>
      <c r="I108" s="321">
        <f t="shared" si="14"/>
        <v>7.374574582664975E-2</v>
      </c>
      <c r="J108" s="321">
        <f t="shared" si="14"/>
        <v>7.308033246416798E-2</v>
      </c>
      <c r="K108" s="321">
        <f t="shared" si="14"/>
        <v>7.4056792485465719E-2</v>
      </c>
      <c r="L108" s="321">
        <f t="shared" si="14"/>
        <v>6.9689532392757922E-2</v>
      </c>
      <c r="M108" s="321">
        <f t="shared" si="14"/>
        <v>7.1035733013001826E-2</v>
      </c>
      <c r="N108" s="321">
        <f t="shared" si="14"/>
        <v>7.3293790607211223E-2</v>
      </c>
      <c r="O108" s="321">
        <f t="shared" si="14"/>
        <v>6.8054770605174508E-2</v>
      </c>
      <c r="P108" s="321">
        <f t="shared" si="14"/>
        <v>6.9099512345251177E-2</v>
      </c>
      <c r="Q108" s="321">
        <f t="shared" si="14"/>
        <v>6.9666663037989615E-2</v>
      </c>
      <c r="R108" s="321">
        <f t="shared" si="14"/>
        <v>7.0662525859079547E-2</v>
      </c>
      <c r="S108" s="321">
        <f t="shared" si="14"/>
        <v>6.8961457198188053E-2</v>
      </c>
      <c r="T108" s="321">
        <f t="shared" si="14"/>
        <v>6.987728972941816E-2</v>
      </c>
      <c r="U108" s="321">
        <f t="shared" si="14"/>
        <v>6.9008176589111583E-2</v>
      </c>
      <c r="V108" s="321">
        <f t="shared" si="14"/>
        <v>6.9884349920955602E-2</v>
      </c>
      <c r="W108" s="321">
        <f t="shared" si="14"/>
        <v>7.1733678076998819E-2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0.99999999999999989</v>
      </c>
      <c r="D110" s="234">
        <f t="shared" si="15"/>
        <v>0.99999999999999989</v>
      </c>
      <c r="E110" s="234">
        <f t="shared" si="15"/>
        <v>0.99999999999999989</v>
      </c>
      <c r="F110" s="234">
        <f t="shared" si="15"/>
        <v>0.99999999999999989</v>
      </c>
      <c r="G110" s="234">
        <f t="shared" si="15"/>
        <v>1.0000000000000004</v>
      </c>
      <c r="H110" s="234">
        <f t="shared" si="15"/>
        <v>1.0000000000000002</v>
      </c>
      <c r="I110" s="234">
        <f t="shared" si="15"/>
        <v>1</v>
      </c>
      <c r="J110" s="234">
        <f t="shared" si="15"/>
        <v>0.99999999999999989</v>
      </c>
      <c r="K110" s="234">
        <f t="shared" si="15"/>
        <v>1</v>
      </c>
      <c r="L110" s="234">
        <f t="shared" si="15"/>
        <v>1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1.0000000000000002</v>
      </c>
      <c r="P110" s="234">
        <f t="shared" si="15"/>
        <v>1.0000000000000002</v>
      </c>
      <c r="Q110" s="234">
        <f t="shared" si="15"/>
        <v>1</v>
      </c>
      <c r="R110" s="234">
        <f t="shared" si="15"/>
        <v>1.0000000000000004</v>
      </c>
      <c r="S110" s="234">
        <f t="shared" si="15"/>
        <v>0.99999999999999989</v>
      </c>
      <c r="T110" s="234">
        <f t="shared" si="15"/>
        <v>0.99999999999999989</v>
      </c>
      <c r="U110" s="234">
        <f t="shared" si="15"/>
        <v>0.99999999999999989</v>
      </c>
      <c r="V110" s="234">
        <f t="shared" si="15"/>
        <v>1.0000000000000004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3.3948788242718531E-3</v>
      </c>
      <c r="C111" s="301">
        <f t="shared" si="16"/>
        <v>3.3949807993533276E-3</v>
      </c>
      <c r="D111" s="301">
        <f t="shared" si="16"/>
        <v>3.4012178902917919E-3</v>
      </c>
      <c r="E111" s="301">
        <f t="shared" si="16"/>
        <v>3.4586657666242342E-3</v>
      </c>
      <c r="F111" s="301">
        <f t="shared" si="16"/>
        <v>3.4568395115063253E-3</v>
      </c>
      <c r="G111" s="301">
        <f t="shared" si="16"/>
        <v>3.431761705449995E-3</v>
      </c>
      <c r="H111" s="301">
        <f t="shared" si="16"/>
        <v>3.4389207441239645E-3</v>
      </c>
      <c r="I111" s="301">
        <f t="shared" si="16"/>
        <v>3.4121009903980508E-3</v>
      </c>
      <c r="J111" s="301">
        <f t="shared" si="16"/>
        <v>3.4130943955472106E-3</v>
      </c>
      <c r="K111" s="301">
        <f t="shared" si="16"/>
        <v>3.4365513903496115E-3</v>
      </c>
      <c r="L111" s="301">
        <f t="shared" si="16"/>
        <v>3.4322781037109192E-3</v>
      </c>
      <c r="M111" s="301">
        <f t="shared" si="16"/>
        <v>3.4186384645083787E-3</v>
      </c>
      <c r="N111" s="301">
        <f t="shared" si="16"/>
        <v>3.4081832465658636E-3</v>
      </c>
      <c r="O111" s="301">
        <f t="shared" si="16"/>
        <v>3.4041659327849515E-3</v>
      </c>
      <c r="P111" s="301">
        <f t="shared" si="16"/>
        <v>3.4094677933582422E-3</v>
      </c>
      <c r="Q111" s="301">
        <f t="shared" si="16"/>
        <v>3.4056708608538287E-3</v>
      </c>
      <c r="R111" s="301">
        <f t="shared" si="16"/>
        <v>3.4074522702455617E-3</v>
      </c>
      <c r="S111" s="301">
        <f t="shared" si="16"/>
        <v>3.4020836213515229E-3</v>
      </c>
      <c r="T111" s="301">
        <f t="shared" si="16"/>
        <v>3.4167515177277569E-3</v>
      </c>
      <c r="U111" s="301">
        <f t="shared" si="16"/>
        <v>3.401476813608569E-3</v>
      </c>
      <c r="V111" s="301">
        <f t="shared" si="16"/>
        <v>3.4176884691304635E-3</v>
      </c>
      <c r="W111" s="301">
        <f t="shared" si="16"/>
        <v>3.4009820251198492E-3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1.2521253082028304E-3</v>
      </c>
      <c r="C112" s="235">
        <f t="shared" si="17"/>
        <v>1.2521629194363764E-3</v>
      </c>
      <c r="D112" s="235">
        <f t="shared" si="17"/>
        <v>1.254463331267802E-3</v>
      </c>
      <c r="E112" s="235">
        <f t="shared" si="17"/>
        <v>1.275651698682885E-3</v>
      </c>
      <c r="F112" s="235">
        <f t="shared" si="17"/>
        <v>1.2749781252298304E-3</v>
      </c>
      <c r="G112" s="235">
        <f t="shared" si="17"/>
        <v>1.2657287359989586E-3</v>
      </c>
      <c r="H112" s="235">
        <f t="shared" si="17"/>
        <v>1.2683691876822392E-3</v>
      </c>
      <c r="I112" s="235">
        <f t="shared" si="17"/>
        <v>1.2584773199195692E-3</v>
      </c>
      <c r="J112" s="235">
        <f t="shared" si="17"/>
        <v>1.2588437152441006E-3</v>
      </c>
      <c r="K112" s="235">
        <f t="shared" si="17"/>
        <v>1.2674953044073064E-3</v>
      </c>
      <c r="L112" s="235">
        <f t="shared" si="17"/>
        <v>1.2659191979756854E-3</v>
      </c>
      <c r="M112" s="235">
        <f t="shared" si="17"/>
        <v>1.2608885213818246E-3</v>
      </c>
      <c r="N112" s="235">
        <f t="shared" si="17"/>
        <v>1.2570323475192991E-3</v>
      </c>
      <c r="O112" s="235">
        <f t="shared" si="17"/>
        <v>1.2555506509650332E-3</v>
      </c>
      <c r="P112" s="235">
        <f t="shared" si="17"/>
        <v>1.2575061239430134E-3</v>
      </c>
      <c r="Q112" s="235">
        <f t="shared" si="17"/>
        <v>1.2561057101054646E-3</v>
      </c>
      <c r="R112" s="235">
        <f t="shared" si="17"/>
        <v>1.2567627432130116E-3</v>
      </c>
      <c r="S112" s="235">
        <f t="shared" si="17"/>
        <v>1.2594938541443984E-3</v>
      </c>
      <c r="T112" s="235">
        <f t="shared" si="17"/>
        <v>1.2601925631631223E-3</v>
      </c>
      <c r="U112" s="235">
        <f t="shared" si="17"/>
        <v>1.2631225351718693E-3</v>
      </c>
      <c r="V112" s="235">
        <f t="shared" si="17"/>
        <v>1.2605381367828633E-3</v>
      </c>
      <c r="W112" s="235">
        <f t="shared" si="17"/>
        <v>1.2543763376617275E-3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2.4425229202945438E-2</v>
      </c>
      <c r="C113" s="235">
        <f t="shared" si="18"/>
        <v>2.4425962885903488E-2</v>
      </c>
      <c r="D113" s="235">
        <f t="shared" si="18"/>
        <v>2.4470837057742084E-2</v>
      </c>
      <c r="E113" s="235">
        <f t="shared" si="18"/>
        <v>2.4884158893152021E-2</v>
      </c>
      <c r="F113" s="235">
        <f t="shared" si="18"/>
        <v>2.487101948460552E-2</v>
      </c>
      <c r="G113" s="235">
        <f t="shared" si="18"/>
        <v>2.4690591495113361E-2</v>
      </c>
      <c r="H113" s="235">
        <f t="shared" si="18"/>
        <v>2.4742098829995032E-2</v>
      </c>
      <c r="I113" s="235">
        <f t="shared" si="18"/>
        <v>2.4549138001102252E-2</v>
      </c>
      <c r="J113" s="235">
        <f t="shared" si="18"/>
        <v>2.4556285280788997E-2</v>
      </c>
      <c r="K113" s="235">
        <f t="shared" si="18"/>
        <v>2.472505197442313E-2</v>
      </c>
      <c r="L113" s="235">
        <f t="shared" si="18"/>
        <v>2.4694306840059677E-2</v>
      </c>
      <c r="M113" s="235">
        <f t="shared" si="18"/>
        <v>2.4596173348111251E-2</v>
      </c>
      <c r="N113" s="235">
        <f t="shared" si="18"/>
        <v>2.4520950900468401E-2</v>
      </c>
      <c r="O113" s="235">
        <f t="shared" si="18"/>
        <v>2.4492047421152005E-2</v>
      </c>
      <c r="P113" s="235">
        <f t="shared" si="18"/>
        <v>2.448239841775544E-2</v>
      </c>
      <c r="Q113" s="235">
        <f t="shared" si="18"/>
        <v>2.4502874969031911E-2</v>
      </c>
      <c r="R113" s="235">
        <f t="shared" si="18"/>
        <v>2.4515691724783628E-2</v>
      </c>
      <c r="S113" s="235">
        <f t="shared" si="18"/>
        <v>2.4416249119727437E-2</v>
      </c>
      <c r="T113" s="235">
        <f t="shared" si="18"/>
        <v>2.458259727956914E-2</v>
      </c>
      <c r="U113" s="235">
        <f t="shared" si="18"/>
        <v>2.4412778597100192E-2</v>
      </c>
      <c r="V113" s="235">
        <f t="shared" si="18"/>
        <v>2.4547396862557191E-2</v>
      </c>
      <c r="W113" s="235">
        <f t="shared" si="18"/>
        <v>2.4469140072022163E-2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1.3636771298321415E-2</v>
      </c>
      <c r="C114" s="235">
        <f t="shared" si="19"/>
        <v>1.3637180918498209E-2</v>
      </c>
      <c r="D114" s="235">
        <f t="shared" si="19"/>
        <v>1.366223447330746E-2</v>
      </c>
      <c r="E114" s="235">
        <f t="shared" si="19"/>
        <v>1.3892994860252288E-2</v>
      </c>
      <c r="F114" s="235">
        <f t="shared" si="19"/>
        <v>1.3885659039251175E-2</v>
      </c>
      <c r="G114" s="235">
        <f t="shared" si="19"/>
        <v>1.3784924867707613E-2</v>
      </c>
      <c r="H114" s="235">
        <f t="shared" si="19"/>
        <v>1.3813681762479456E-2</v>
      </c>
      <c r="I114" s="235">
        <f t="shared" si="19"/>
        <v>1.3705950421607207E-2</v>
      </c>
      <c r="J114" s="235">
        <f t="shared" si="19"/>
        <v>1.3709940796382547E-2</v>
      </c>
      <c r="K114" s="235">
        <f t="shared" si="19"/>
        <v>1.3804164387274583E-2</v>
      </c>
      <c r="L114" s="235">
        <f t="shared" si="19"/>
        <v>1.3786999170016353E-2</v>
      </c>
      <c r="M114" s="235">
        <f t="shared" si="19"/>
        <v>1.3732210575187323E-2</v>
      </c>
      <c r="N114" s="235">
        <f t="shared" si="19"/>
        <v>1.3690213371947899E-2</v>
      </c>
      <c r="O114" s="235">
        <f t="shared" si="19"/>
        <v>1.3674076363206314E-2</v>
      </c>
      <c r="P114" s="235">
        <f t="shared" si="19"/>
        <v>1.3695373223517387E-2</v>
      </c>
      <c r="Q114" s="235">
        <f t="shared" si="19"/>
        <v>1.3680121456700953E-2</v>
      </c>
      <c r="R114" s="235">
        <f t="shared" si="19"/>
        <v>1.3687277138456086E-2</v>
      </c>
      <c r="S114" s="235">
        <f t="shared" si="19"/>
        <v>1.3717021394017162E-2</v>
      </c>
      <c r="T114" s="235">
        <f t="shared" si="19"/>
        <v>1.3724630963945975E-2</v>
      </c>
      <c r="U114" s="235">
        <f t="shared" si="19"/>
        <v>1.3756540995579403E-2</v>
      </c>
      <c r="V114" s="235">
        <f t="shared" si="19"/>
        <v>1.372839457162028E-2</v>
      </c>
      <c r="W114" s="235">
        <f t="shared" si="19"/>
        <v>1.3661287034658397E-2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1.8565661345299106E-2</v>
      </c>
      <c r="C115" s="302">
        <f t="shared" si="20"/>
        <v>1.9439489690580364E-2</v>
      </c>
      <c r="D115" s="302">
        <f t="shared" si="20"/>
        <v>1.9901277332151707E-2</v>
      </c>
      <c r="E115" s="302">
        <f t="shared" si="20"/>
        <v>1.8488420734263499E-2</v>
      </c>
      <c r="F115" s="302">
        <f t="shared" si="20"/>
        <v>1.8645189066816805E-2</v>
      </c>
      <c r="G115" s="302">
        <f t="shared" si="20"/>
        <v>1.6667055462365486E-2</v>
      </c>
      <c r="H115" s="302">
        <f t="shared" si="20"/>
        <v>1.6446159145575862E-2</v>
      </c>
      <c r="I115" s="302">
        <f t="shared" si="20"/>
        <v>1.5246121011309512E-2</v>
      </c>
      <c r="J115" s="302">
        <f t="shared" si="20"/>
        <v>1.5146490253803989E-2</v>
      </c>
      <c r="K115" s="302">
        <f t="shared" si="20"/>
        <v>1.5540312498768792E-2</v>
      </c>
      <c r="L115" s="302">
        <f t="shared" si="20"/>
        <v>1.4501087027356186E-2</v>
      </c>
      <c r="M115" s="302">
        <f t="shared" si="20"/>
        <v>1.4869220784132485E-2</v>
      </c>
      <c r="N115" s="302">
        <f t="shared" si="20"/>
        <v>1.539828460548737E-2</v>
      </c>
      <c r="O115" s="302">
        <f t="shared" si="20"/>
        <v>1.4208987388518326E-2</v>
      </c>
      <c r="P115" s="302">
        <f t="shared" si="20"/>
        <v>1.4345425164069527E-2</v>
      </c>
      <c r="Q115" s="302">
        <f t="shared" si="20"/>
        <v>1.4411394506562258E-2</v>
      </c>
      <c r="R115" s="302">
        <f t="shared" si="20"/>
        <v>1.4665175593839246E-2</v>
      </c>
      <c r="S115" s="302">
        <f t="shared" si="20"/>
        <v>1.431108746953738E-2</v>
      </c>
      <c r="T115" s="302">
        <f t="shared" si="20"/>
        <v>1.4656746744824497E-2</v>
      </c>
      <c r="U115" s="302">
        <f t="shared" si="20"/>
        <v>1.4464382150023119E-2</v>
      </c>
      <c r="V115" s="302">
        <f t="shared" si="20"/>
        <v>1.4559414214588146E-2</v>
      </c>
      <c r="W115" s="302">
        <f t="shared" si="20"/>
        <v>1.4751605431908225E-2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8.4880581036346381E-2</v>
      </c>
      <c r="C116" s="303">
        <f t="shared" si="21"/>
        <v>8.7899112794350365E-2</v>
      </c>
      <c r="D116" s="303">
        <f t="shared" si="21"/>
        <v>8.9179354133794894E-2</v>
      </c>
      <c r="E116" s="303">
        <f t="shared" si="21"/>
        <v>8.1228014910978752E-2</v>
      </c>
      <c r="F116" s="303">
        <f t="shared" si="21"/>
        <v>8.1800143903907274E-2</v>
      </c>
      <c r="G116" s="303">
        <f t="shared" si="21"/>
        <v>7.5868496415783859E-2</v>
      </c>
      <c r="H116" s="303">
        <f t="shared" si="21"/>
        <v>7.4469895161825048E-2</v>
      </c>
      <c r="I116" s="303">
        <f t="shared" si="21"/>
        <v>7.0913598197532499E-2</v>
      </c>
      <c r="J116" s="303">
        <f t="shared" si="21"/>
        <v>7.030195730790155E-2</v>
      </c>
      <c r="K116" s="303">
        <f t="shared" si="21"/>
        <v>7.1195255894006548E-2</v>
      </c>
      <c r="L116" s="303">
        <f t="shared" si="21"/>
        <v>6.7220097147236799E-2</v>
      </c>
      <c r="M116" s="303">
        <f t="shared" si="21"/>
        <v>6.8457837260711599E-2</v>
      </c>
      <c r="N116" s="303">
        <f t="shared" si="21"/>
        <v>7.0548507997500648E-2</v>
      </c>
      <c r="O116" s="303">
        <f t="shared" si="21"/>
        <v>6.5851460330020178E-2</v>
      </c>
      <c r="P116" s="303">
        <f t="shared" si="21"/>
        <v>6.6774379621996824E-2</v>
      </c>
      <c r="Q116" s="303">
        <f t="shared" si="21"/>
        <v>6.7199643252753571E-2</v>
      </c>
      <c r="R116" s="303">
        <f t="shared" si="21"/>
        <v>6.8131343732421398E-2</v>
      </c>
      <c r="S116" s="303">
        <f t="shared" si="21"/>
        <v>6.6556565280159255E-2</v>
      </c>
      <c r="T116" s="303">
        <f t="shared" si="21"/>
        <v>6.743516786314982E-2</v>
      </c>
      <c r="U116" s="303">
        <f t="shared" si="21"/>
        <v>6.6549877277250702E-2</v>
      </c>
      <c r="V116" s="303">
        <f t="shared" si="21"/>
        <v>6.7459130334073636E-2</v>
      </c>
      <c r="W116" s="303">
        <f t="shared" si="21"/>
        <v>6.8536715930121839E-2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1.9846686830121047E-2</v>
      </c>
      <c r="C117" s="304">
        <f t="shared" si="22"/>
        <v>1.9542161575156203E-2</v>
      </c>
      <c r="D117" s="304">
        <f t="shared" si="22"/>
        <v>1.9406975692251551E-2</v>
      </c>
      <c r="E117" s="304">
        <f t="shared" si="22"/>
        <v>2.0151790598424001E-2</v>
      </c>
      <c r="F117" s="304">
        <f t="shared" si="22"/>
        <v>2.0095317634327883E-2</v>
      </c>
      <c r="G117" s="304">
        <f t="shared" si="22"/>
        <v>2.0714786979371406E-2</v>
      </c>
      <c r="H117" s="304">
        <f t="shared" si="22"/>
        <v>2.0846531712582609E-2</v>
      </c>
      <c r="I117" s="304">
        <f t="shared" si="22"/>
        <v>2.1224614643359469E-2</v>
      </c>
      <c r="J117" s="304">
        <f t="shared" si="22"/>
        <v>2.1283456072287984E-2</v>
      </c>
      <c r="K117" s="304">
        <f t="shared" si="22"/>
        <v>2.1176829367575586E-2</v>
      </c>
      <c r="L117" s="304">
        <f t="shared" si="22"/>
        <v>2.1576713374207215E-2</v>
      </c>
      <c r="M117" s="304">
        <f t="shared" si="22"/>
        <v>2.1458816742740309E-2</v>
      </c>
      <c r="N117" s="304">
        <f t="shared" si="22"/>
        <v>2.1255777842465427E-2</v>
      </c>
      <c r="O117" s="304">
        <f t="shared" si="22"/>
        <v>2.1726571794550283E-2</v>
      </c>
      <c r="P117" s="304">
        <f t="shared" si="22"/>
        <v>2.163602444265551E-2</v>
      </c>
      <c r="Q117" s="304">
        <f t="shared" si="22"/>
        <v>2.1595426958673905E-2</v>
      </c>
      <c r="R117" s="304">
        <f t="shared" si="22"/>
        <v>2.1500981070014542E-2</v>
      </c>
      <c r="S117" s="304">
        <f t="shared" si="22"/>
        <v>2.1659575964318285E-2</v>
      </c>
      <c r="T117" s="304">
        <f t="shared" si="22"/>
        <v>2.1560463112222542E-2</v>
      </c>
      <c r="U117" s="304">
        <f t="shared" si="22"/>
        <v>2.1654511265444154E-2</v>
      </c>
      <c r="V117" s="304">
        <f t="shared" si="22"/>
        <v>2.1561939269157632E-2</v>
      </c>
      <c r="W117" s="304">
        <f t="shared" si="22"/>
        <v>2.1464458083493301E-2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6.5033894206225337E-2</v>
      </c>
      <c r="C118" s="304">
        <f t="shared" si="23"/>
        <v>6.8356951219194162E-2</v>
      </c>
      <c r="D118" s="304">
        <f t="shared" si="23"/>
        <v>6.9772378441543353E-2</v>
      </c>
      <c r="E118" s="304">
        <f t="shared" si="23"/>
        <v>6.1076224312554744E-2</v>
      </c>
      <c r="F118" s="304">
        <f t="shared" si="23"/>
        <v>6.1704826269579384E-2</v>
      </c>
      <c r="G118" s="304">
        <f t="shared" si="23"/>
        <v>5.515370943641245E-2</v>
      </c>
      <c r="H118" s="304">
        <f t="shared" si="23"/>
        <v>5.3623363449242449E-2</v>
      </c>
      <c r="I118" s="304">
        <f t="shared" si="23"/>
        <v>4.9688983554173033E-2</v>
      </c>
      <c r="J118" s="304">
        <f t="shared" si="23"/>
        <v>4.9018501235613562E-2</v>
      </c>
      <c r="K118" s="304">
        <f t="shared" si="23"/>
        <v>5.0018426526430959E-2</v>
      </c>
      <c r="L118" s="304">
        <f t="shared" si="23"/>
        <v>4.564338377302958E-2</v>
      </c>
      <c r="M118" s="304">
        <f t="shared" si="23"/>
        <v>4.6999020517971293E-2</v>
      </c>
      <c r="N118" s="304">
        <f t="shared" si="23"/>
        <v>4.9292730155035221E-2</v>
      </c>
      <c r="O118" s="304">
        <f t="shared" si="23"/>
        <v>4.4124888535469892E-2</v>
      </c>
      <c r="P118" s="304">
        <f t="shared" si="23"/>
        <v>4.5138355179341311E-2</v>
      </c>
      <c r="Q118" s="304">
        <f t="shared" si="23"/>
        <v>4.5604216294079666E-2</v>
      </c>
      <c r="R118" s="304">
        <f t="shared" si="23"/>
        <v>4.6630362662406853E-2</v>
      </c>
      <c r="S118" s="304">
        <f t="shared" si="23"/>
        <v>4.4896989315840977E-2</v>
      </c>
      <c r="T118" s="304">
        <f t="shared" si="23"/>
        <v>4.5874704750927274E-2</v>
      </c>
      <c r="U118" s="304">
        <f t="shared" si="23"/>
        <v>4.4895366011806548E-2</v>
      </c>
      <c r="V118" s="304">
        <f t="shared" si="23"/>
        <v>4.5897191064916014E-2</v>
      </c>
      <c r="W118" s="304">
        <f t="shared" si="23"/>
        <v>4.707225784662853E-2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0.76499442131658546</v>
      </c>
      <c r="C119" s="303">
        <f t="shared" si="24"/>
        <v>0.76219744393005107</v>
      </c>
      <c r="D119" s="303">
        <f t="shared" si="24"/>
        <v>0.76083215221544553</v>
      </c>
      <c r="E119" s="303">
        <f t="shared" si="24"/>
        <v>0.7664966133731812</v>
      </c>
      <c r="F119" s="303">
        <f t="shared" si="24"/>
        <v>0.76600348991534561</v>
      </c>
      <c r="G119" s="303">
        <f t="shared" si="24"/>
        <v>0.77212496720586599</v>
      </c>
      <c r="H119" s="303">
        <f t="shared" si="24"/>
        <v>0.77314315816259815</v>
      </c>
      <c r="I119" s="303">
        <f t="shared" si="24"/>
        <v>0.77701170427415422</v>
      </c>
      <c r="J119" s="303">
        <f t="shared" si="24"/>
        <v>0.77749340111305587</v>
      </c>
      <c r="K119" s="303">
        <f t="shared" si="24"/>
        <v>0.77617551316835032</v>
      </c>
      <c r="L119" s="303">
        <f t="shared" si="24"/>
        <v>0.77982473010774922</v>
      </c>
      <c r="M119" s="303">
        <f t="shared" si="24"/>
        <v>0.77888490597733873</v>
      </c>
      <c r="N119" s="303">
        <f t="shared" si="24"/>
        <v>0.77718165369245806</v>
      </c>
      <c r="O119" s="303">
        <f t="shared" si="24"/>
        <v>0.78144281896562839</v>
      </c>
      <c r="P119" s="303">
        <f t="shared" si="24"/>
        <v>0.78066370714260402</v>
      </c>
      <c r="Q119" s="303">
        <f t="shared" si="24"/>
        <v>0.78033811499158789</v>
      </c>
      <c r="R119" s="303">
        <f t="shared" si="24"/>
        <v>0.77946140459356505</v>
      </c>
      <c r="S119" s="303">
        <f t="shared" si="24"/>
        <v>0.78091237219758936</v>
      </c>
      <c r="T119" s="303">
        <f t="shared" si="24"/>
        <v>0.77978720221465536</v>
      </c>
      <c r="U119" s="303">
        <f t="shared" si="24"/>
        <v>0.78074813453390657</v>
      </c>
      <c r="V119" s="303">
        <f t="shared" si="24"/>
        <v>0.77988062131860314</v>
      </c>
      <c r="W119" s="303">
        <f t="shared" si="24"/>
        <v>0.77921564657223086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0.63042416989796268</v>
      </c>
      <c r="C120" s="304">
        <f t="shared" si="25"/>
        <v>0.62075101474025574</v>
      </c>
      <c r="D120" s="304">
        <f t="shared" si="25"/>
        <v>0.61645687493034329</v>
      </c>
      <c r="E120" s="304">
        <f t="shared" si="25"/>
        <v>0.64011570136170381</v>
      </c>
      <c r="F120" s="304">
        <f t="shared" si="25"/>
        <v>0.63832185426688581</v>
      </c>
      <c r="G120" s="304">
        <f t="shared" si="25"/>
        <v>0.65799911581532711</v>
      </c>
      <c r="H120" s="304">
        <f t="shared" si="25"/>
        <v>0.66218394851732998</v>
      </c>
      <c r="I120" s="304">
        <f t="shared" si="25"/>
        <v>0.6741936416125951</v>
      </c>
      <c r="J120" s="304">
        <f t="shared" si="25"/>
        <v>0.67606272229620656</v>
      </c>
      <c r="K120" s="304">
        <f t="shared" si="25"/>
        <v>0.67267575638181287</v>
      </c>
      <c r="L120" s="304">
        <f t="shared" si="25"/>
        <v>0.68537795423952341</v>
      </c>
      <c r="M120" s="304">
        <f t="shared" si="25"/>
        <v>0.68163300241645697</v>
      </c>
      <c r="N120" s="304">
        <f t="shared" si="25"/>
        <v>0.67518353146654875</v>
      </c>
      <c r="O120" s="304">
        <f t="shared" si="25"/>
        <v>0.69013816288571483</v>
      </c>
      <c r="P120" s="304">
        <f t="shared" si="25"/>
        <v>0.68726195288435155</v>
      </c>
      <c r="Q120" s="304">
        <f t="shared" si="25"/>
        <v>0.6859723857461123</v>
      </c>
      <c r="R120" s="304">
        <f t="shared" si="25"/>
        <v>0.68297233987105033</v>
      </c>
      <c r="S120" s="304">
        <f t="shared" si="25"/>
        <v>0.68801006004305132</v>
      </c>
      <c r="T120" s="304">
        <f t="shared" si="25"/>
        <v>0.68486176944706889</v>
      </c>
      <c r="U120" s="304">
        <f t="shared" si="25"/>
        <v>0.68784918137293205</v>
      </c>
      <c r="V120" s="304">
        <f t="shared" si="25"/>
        <v>0.68490865913794863</v>
      </c>
      <c r="W120" s="304">
        <f t="shared" si="25"/>
        <v>0.68181219794625769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0.13457025141862286</v>
      </c>
      <c r="C121" s="304">
        <f t="shared" si="26"/>
        <v>0.14144642918979536</v>
      </c>
      <c r="D121" s="304">
        <f t="shared" si="26"/>
        <v>0.14437527728510224</v>
      </c>
      <c r="E121" s="304">
        <f t="shared" si="26"/>
        <v>0.12638091201147744</v>
      </c>
      <c r="F121" s="304">
        <f t="shared" si="26"/>
        <v>0.1276816356484598</v>
      </c>
      <c r="G121" s="304">
        <f t="shared" si="26"/>
        <v>0.1141258513905388</v>
      </c>
      <c r="H121" s="304">
        <f t="shared" si="26"/>
        <v>0.11095920964526815</v>
      </c>
      <c r="I121" s="304">
        <f t="shared" si="26"/>
        <v>0.10281806266155907</v>
      </c>
      <c r="J121" s="304">
        <f t="shared" si="26"/>
        <v>0.10143067881684917</v>
      </c>
      <c r="K121" s="304">
        <f t="shared" si="26"/>
        <v>0.10349975678653746</v>
      </c>
      <c r="L121" s="304">
        <f t="shared" si="26"/>
        <v>9.4446775868225905E-2</v>
      </c>
      <c r="M121" s="304">
        <f t="shared" si="26"/>
        <v>9.7251903560881731E-2</v>
      </c>
      <c r="N121" s="304">
        <f t="shared" si="26"/>
        <v>0.10199812222590926</v>
      </c>
      <c r="O121" s="304">
        <f t="shared" si="26"/>
        <v>9.1304656079913629E-2</v>
      </c>
      <c r="P121" s="304">
        <f t="shared" si="26"/>
        <v>9.3401754258252589E-2</v>
      </c>
      <c r="Q121" s="304">
        <f t="shared" si="26"/>
        <v>9.4365729245475455E-2</v>
      </c>
      <c r="R121" s="304">
        <f t="shared" si="26"/>
        <v>9.6489064722514714E-2</v>
      </c>
      <c r="S121" s="304">
        <f t="shared" si="26"/>
        <v>9.2902312154538008E-2</v>
      </c>
      <c r="T121" s="304">
        <f t="shared" si="26"/>
        <v>9.4925432767586471E-2</v>
      </c>
      <c r="U121" s="304">
        <f t="shared" si="26"/>
        <v>9.2898953160974559E-2</v>
      </c>
      <c r="V121" s="304">
        <f t="shared" si="26"/>
        <v>9.4971962180654498E-2</v>
      </c>
      <c r="W121" s="304">
        <f t="shared" si="26"/>
        <v>9.740344862597318E-2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8.8850331668027485E-2</v>
      </c>
      <c r="C122" s="303">
        <f t="shared" si="27"/>
        <v>8.7753666061826621E-2</v>
      </c>
      <c r="D122" s="303">
        <f t="shared" si="27"/>
        <v>8.729846356599856E-2</v>
      </c>
      <c r="E122" s="303">
        <f t="shared" si="27"/>
        <v>9.0275479762865027E-2</v>
      </c>
      <c r="F122" s="303">
        <f t="shared" si="27"/>
        <v>9.0062680953337415E-2</v>
      </c>
      <c r="G122" s="303">
        <f t="shared" si="27"/>
        <v>9.2166474111715246E-2</v>
      </c>
      <c r="H122" s="303">
        <f t="shared" si="27"/>
        <v>9.2677717005720445E-2</v>
      </c>
      <c r="I122" s="303">
        <f t="shared" si="27"/>
        <v>9.3902909783976765E-2</v>
      </c>
      <c r="J122" s="303">
        <f t="shared" si="27"/>
        <v>9.4119987137275749E-2</v>
      </c>
      <c r="K122" s="303">
        <f t="shared" si="27"/>
        <v>9.3855655382419634E-2</v>
      </c>
      <c r="L122" s="303">
        <f t="shared" si="27"/>
        <v>9.5274582405894981E-2</v>
      </c>
      <c r="M122" s="303">
        <f t="shared" si="27"/>
        <v>9.4780125068628332E-2</v>
      </c>
      <c r="N122" s="303">
        <f t="shared" si="27"/>
        <v>9.3995173838052268E-2</v>
      </c>
      <c r="O122" s="303">
        <f t="shared" si="27"/>
        <v>9.5670892947724934E-2</v>
      </c>
      <c r="P122" s="303">
        <f t="shared" si="27"/>
        <v>9.5371742512755625E-2</v>
      </c>
      <c r="Q122" s="303">
        <f t="shared" si="27"/>
        <v>9.520607425240428E-2</v>
      </c>
      <c r="R122" s="303">
        <f t="shared" si="27"/>
        <v>9.4874892203476391E-2</v>
      </c>
      <c r="S122" s="303">
        <f t="shared" si="27"/>
        <v>9.542512706347335E-2</v>
      </c>
      <c r="T122" s="303">
        <f t="shared" si="27"/>
        <v>9.5136710852964101E-2</v>
      </c>
      <c r="U122" s="303">
        <f t="shared" si="27"/>
        <v>9.540368709735951E-2</v>
      </c>
      <c r="V122" s="303">
        <f t="shared" si="27"/>
        <v>9.5146816092644609E-2</v>
      </c>
      <c r="W122" s="303">
        <f t="shared" si="27"/>
        <v>9.4710246596276665E-2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7.1506445196759499E-2</v>
      </c>
      <c r="C123" s="304">
        <f t="shared" si="28"/>
        <v>7.040925861637147E-2</v>
      </c>
      <c r="D123" s="304">
        <f t="shared" si="28"/>
        <v>6.992219183237669E-2</v>
      </c>
      <c r="E123" s="304">
        <f t="shared" si="28"/>
        <v>7.2605716126674574E-2</v>
      </c>
      <c r="F123" s="304">
        <f t="shared" si="28"/>
        <v>7.2402247358975297E-2</v>
      </c>
      <c r="G123" s="304">
        <f t="shared" si="28"/>
        <v>7.4634158969793835E-2</v>
      </c>
      <c r="H123" s="304">
        <f t="shared" si="28"/>
        <v>7.5108827493863647E-2</v>
      </c>
      <c r="I123" s="304">
        <f t="shared" si="28"/>
        <v>7.6471038053280219E-2</v>
      </c>
      <c r="J123" s="304">
        <f t="shared" si="28"/>
        <v>7.6683040260449142E-2</v>
      </c>
      <c r="K123" s="304">
        <f t="shared" si="28"/>
        <v>7.6298870515529499E-2</v>
      </c>
      <c r="L123" s="304">
        <f t="shared" si="28"/>
        <v>7.7739629068834651E-2</v>
      </c>
      <c r="M123" s="304">
        <f t="shared" si="28"/>
        <v>7.7314854440755337E-2</v>
      </c>
      <c r="N123" s="304">
        <f t="shared" si="28"/>
        <v>7.6583317226529668E-2</v>
      </c>
      <c r="O123" s="304">
        <f t="shared" si="28"/>
        <v>7.8279560142129515E-2</v>
      </c>
      <c r="P123" s="304">
        <f t="shared" si="28"/>
        <v>7.7953323359567422E-2</v>
      </c>
      <c r="Q123" s="304">
        <f t="shared" si="28"/>
        <v>7.7807053012869054E-2</v>
      </c>
      <c r="R123" s="304">
        <f t="shared" si="28"/>
        <v>7.7466770031669838E-2</v>
      </c>
      <c r="S123" s="304">
        <f t="shared" si="28"/>
        <v>7.8038178106734815E-2</v>
      </c>
      <c r="T123" s="304">
        <f t="shared" si="28"/>
        <v>7.7681080330801636E-2</v>
      </c>
      <c r="U123" s="304">
        <f t="shared" si="28"/>
        <v>7.8019930294614737E-2</v>
      </c>
      <c r="V123" s="304">
        <f t="shared" si="28"/>
        <v>7.7686398837405995E-2</v>
      </c>
      <c r="W123" s="304">
        <f t="shared" si="28"/>
        <v>7.733517985964479E-2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1.7343886471267989E-2</v>
      </c>
      <c r="C124" s="305">
        <f t="shared" si="29"/>
        <v>1.7344407445455158E-2</v>
      </c>
      <c r="D124" s="305">
        <f t="shared" si="29"/>
        <v>1.7376271733621874E-2</v>
      </c>
      <c r="E124" s="305">
        <f t="shared" si="29"/>
        <v>1.7669763636190446E-2</v>
      </c>
      <c r="F124" s="305">
        <f t="shared" si="29"/>
        <v>1.7660433594362115E-2</v>
      </c>
      <c r="G124" s="305">
        <f t="shared" si="29"/>
        <v>1.7532315141921405E-2</v>
      </c>
      <c r="H124" s="305">
        <f t="shared" si="29"/>
        <v>1.756888951185679E-2</v>
      </c>
      <c r="I124" s="305">
        <f t="shared" si="29"/>
        <v>1.7431871730696543E-2</v>
      </c>
      <c r="J124" s="305">
        <f t="shared" si="29"/>
        <v>1.7436946876826606E-2</v>
      </c>
      <c r="K124" s="305">
        <f t="shared" si="29"/>
        <v>1.7556784866890128E-2</v>
      </c>
      <c r="L124" s="305">
        <f t="shared" si="29"/>
        <v>1.753495333706033E-2</v>
      </c>
      <c r="M124" s="305">
        <f t="shared" si="29"/>
        <v>1.7465270627872998E-2</v>
      </c>
      <c r="N124" s="305">
        <f t="shared" si="29"/>
        <v>1.74118566115226E-2</v>
      </c>
      <c r="O124" s="305">
        <f t="shared" si="29"/>
        <v>1.7391332805595419E-2</v>
      </c>
      <c r="P124" s="305">
        <f t="shared" si="29"/>
        <v>1.7418419153188213E-2</v>
      </c>
      <c r="Q124" s="305">
        <f t="shared" si="29"/>
        <v>1.7399021239535222E-2</v>
      </c>
      <c r="R124" s="305">
        <f t="shared" si="29"/>
        <v>1.7408122171806553E-2</v>
      </c>
      <c r="S124" s="305">
        <f t="shared" si="29"/>
        <v>1.7386948956738531E-2</v>
      </c>
      <c r="T124" s="305">
        <f t="shared" si="29"/>
        <v>1.7455630522162462E-2</v>
      </c>
      <c r="U124" s="305">
        <f t="shared" si="29"/>
        <v>1.738375680274477E-2</v>
      </c>
      <c r="V124" s="305">
        <f t="shared" si="29"/>
        <v>1.7460417255238617E-2</v>
      </c>
      <c r="W124" s="305">
        <f t="shared" si="29"/>
        <v>1.7375066736631865E-2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0.99999999999999978</v>
      </c>
      <c r="D126" s="234">
        <f t="shared" si="30"/>
        <v>1.0000000000000002</v>
      </c>
      <c r="E126" s="234">
        <f t="shared" si="30"/>
        <v>1</v>
      </c>
      <c r="F126" s="234">
        <f t="shared" si="30"/>
        <v>0.99999999999999978</v>
      </c>
      <c r="G126" s="234">
        <f t="shared" si="30"/>
        <v>1</v>
      </c>
      <c r="H126" s="234">
        <f t="shared" si="30"/>
        <v>1</v>
      </c>
      <c r="I126" s="234">
        <f t="shared" si="30"/>
        <v>1.0000000000000002</v>
      </c>
      <c r="J126" s="234">
        <f t="shared" si="30"/>
        <v>1</v>
      </c>
      <c r="K126" s="234">
        <f t="shared" si="30"/>
        <v>0.99999999999999989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0.99999999999999989</v>
      </c>
      <c r="Q126" s="234">
        <f t="shared" si="30"/>
        <v>0.99999999999999978</v>
      </c>
      <c r="R126" s="234">
        <f t="shared" si="30"/>
        <v>0.99999999999999967</v>
      </c>
      <c r="S126" s="234">
        <f t="shared" si="30"/>
        <v>1</v>
      </c>
      <c r="T126" s="234">
        <f t="shared" si="30"/>
        <v>0.99999999999999989</v>
      </c>
      <c r="U126" s="234">
        <f t="shared" si="30"/>
        <v>1</v>
      </c>
      <c r="V126" s="234">
        <f t="shared" si="30"/>
        <v>0.99999999999999978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2.7659329951056008E-2</v>
      </c>
      <c r="C127" s="301">
        <f t="shared" si="31"/>
        <v>2.7637405763220931E-2</v>
      </c>
      <c r="D127" s="301">
        <f t="shared" si="31"/>
        <v>2.7622278504898873E-2</v>
      </c>
      <c r="E127" s="301">
        <f t="shared" si="31"/>
        <v>2.7598374876271221E-2</v>
      </c>
      <c r="F127" s="301">
        <f t="shared" si="31"/>
        <v>2.7569900094730444E-2</v>
      </c>
      <c r="G127" s="301">
        <f t="shared" si="31"/>
        <v>2.767057497973404E-2</v>
      </c>
      <c r="H127" s="301">
        <f t="shared" si="31"/>
        <v>2.766123684247445E-2</v>
      </c>
      <c r="I127" s="301">
        <f t="shared" si="31"/>
        <v>2.7717902926762121E-2</v>
      </c>
      <c r="J127" s="301">
        <f t="shared" si="31"/>
        <v>2.7731289200996122E-2</v>
      </c>
      <c r="K127" s="301">
        <f t="shared" si="31"/>
        <v>2.7699593615062971E-2</v>
      </c>
      <c r="L127" s="301">
        <f t="shared" si="31"/>
        <v>2.7701150574126952E-2</v>
      </c>
      <c r="M127" s="301">
        <f t="shared" si="31"/>
        <v>2.7692988667124462E-2</v>
      </c>
      <c r="N127" s="301">
        <f t="shared" si="31"/>
        <v>2.7597153497510227E-2</v>
      </c>
      <c r="O127" s="301">
        <f t="shared" si="31"/>
        <v>2.7672297879133494E-2</v>
      </c>
      <c r="P127" s="301">
        <f t="shared" si="31"/>
        <v>2.7703920182145091E-2</v>
      </c>
      <c r="Q127" s="301">
        <f t="shared" si="31"/>
        <v>2.776625398072852E-2</v>
      </c>
      <c r="R127" s="301">
        <f t="shared" si="31"/>
        <v>2.7620406990362899E-2</v>
      </c>
      <c r="S127" s="301">
        <f t="shared" si="31"/>
        <v>2.7514372547832986E-2</v>
      </c>
      <c r="T127" s="301">
        <f t="shared" si="31"/>
        <v>2.7480632745880331E-2</v>
      </c>
      <c r="U127" s="301">
        <f t="shared" si="31"/>
        <v>2.7509548609234779E-2</v>
      </c>
      <c r="V127" s="301">
        <f t="shared" si="31"/>
        <v>2.7521374824597742E-2</v>
      </c>
      <c r="W127" s="301">
        <f t="shared" si="31"/>
        <v>2.7345480682540925E-2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3.0636961736728533E-3</v>
      </c>
      <c r="C128" s="235">
        <f t="shared" si="32"/>
        <v>3.0612677326910943E-3</v>
      </c>
      <c r="D128" s="235">
        <f t="shared" si="32"/>
        <v>3.0595921561850292E-3</v>
      </c>
      <c r="E128" s="235">
        <f t="shared" si="32"/>
        <v>3.056944461693043E-3</v>
      </c>
      <c r="F128" s="235">
        <f t="shared" si="32"/>
        <v>3.0606848895958498E-3</v>
      </c>
      <c r="G128" s="235">
        <f t="shared" si="32"/>
        <v>3.0649417335398056E-3</v>
      </c>
      <c r="H128" s="235">
        <f t="shared" si="32"/>
        <v>3.0646657661676253E-3</v>
      </c>
      <c r="I128" s="235">
        <f t="shared" si="32"/>
        <v>3.074359517631989E-3</v>
      </c>
      <c r="J128" s="235">
        <f t="shared" si="32"/>
        <v>3.0716667672878134E-3</v>
      </c>
      <c r="K128" s="235">
        <f t="shared" si="32"/>
        <v>3.0681559936892623E-3</v>
      </c>
      <c r="L128" s="235">
        <f t="shared" si="32"/>
        <v>3.0869543134906825E-3</v>
      </c>
      <c r="M128" s="235">
        <f t="shared" si="32"/>
        <v>3.0720366201448836E-3</v>
      </c>
      <c r="N128" s="235">
        <f t="shared" si="32"/>
        <v>3.0887434960465434E-3</v>
      </c>
      <c r="O128" s="235">
        <f t="shared" si="32"/>
        <v>3.0858541091386411E-3</v>
      </c>
      <c r="P128" s="235">
        <f t="shared" si="32"/>
        <v>3.0792694067325235E-3</v>
      </c>
      <c r="Q128" s="235">
        <f t="shared" si="32"/>
        <v>3.0771338989705544E-3</v>
      </c>
      <c r="R128" s="235">
        <f t="shared" si="32"/>
        <v>3.1123995602912527E-3</v>
      </c>
      <c r="S128" s="235">
        <f t="shared" si="32"/>
        <v>3.151938710211979E-3</v>
      </c>
      <c r="T128" s="235">
        <f t="shared" si="32"/>
        <v>3.1413815155390025E-3</v>
      </c>
      <c r="U128" s="235">
        <f t="shared" si="32"/>
        <v>3.1386820442134904E-3</v>
      </c>
      <c r="V128" s="235">
        <f t="shared" si="32"/>
        <v>3.1346441811608392E-3</v>
      </c>
      <c r="W128" s="235">
        <f t="shared" si="32"/>
        <v>3.1716966994480632E-3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0.13330500850124341</v>
      </c>
      <c r="C129" s="235">
        <f t="shared" si="33"/>
        <v>0.13319934419010837</v>
      </c>
      <c r="D129" s="235">
        <f t="shared" si="33"/>
        <v>0.13312643789401252</v>
      </c>
      <c r="E129" s="235">
        <f t="shared" si="33"/>
        <v>0.13301123360587319</v>
      </c>
      <c r="F129" s="235">
        <f t="shared" si="33"/>
        <v>0.13271165186078612</v>
      </c>
      <c r="G129" s="235">
        <f t="shared" si="33"/>
        <v>0.13335920426976619</v>
      </c>
      <c r="H129" s="235">
        <f t="shared" si="33"/>
        <v>0.1331527377978324</v>
      </c>
      <c r="I129" s="235">
        <f t="shared" si="33"/>
        <v>0.13328168655373426</v>
      </c>
      <c r="J129" s="235">
        <f t="shared" si="33"/>
        <v>0.13365181836402698</v>
      </c>
      <c r="K129" s="235">
        <f t="shared" si="33"/>
        <v>0.13349906049318375</v>
      </c>
      <c r="L129" s="235">
        <f t="shared" si="33"/>
        <v>0.13334684255672136</v>
      </c>
      <c r="M129" s="235">
        <f t="shared" si="33"/>
        <v>0.13316522293913652</v>
      </c>
      <c r="N129" s="235">
        <f t="shared" si="33"/>
        <v>0.13257783012171726</v>
      </c>
      <c r="O129" s="235">
        <f t="shared" si="33"/>
        <v>0.13282549467788066</v>
      </c>
      <c r="P129" s="235">
        <f t="shared" si="33"/>
        <v>0.13287587011288512</v>
      </c>
      <c r="Q129" s="235">
        <f t="shared" si="33"/>
        <v>0.13308393363427179</v>
      </c>
      <c r="R129" s="235">
        <f t="shared" si="33"/>
        <v>0.13230395387797686</v>
      </c>
      <c r="S129" s="235">
        <f t="shared" si="33"/>
        <v>0.13172384235229165</v>
      </c>
      <c r="T129" s="235">
        <f t="shared" si="33"/>
        <v>0.13149770719562545</v>
      </c>
      <c r="U129" s="235">
        <f t="shared" si="33"/>
        <v>0.13157809948735238</v>
      </c>
      <c r="V129" s="235">
        <f t="shared" si="33"/>
        <v>0.1315826550420168</v>
      </c>
      <c r="W129" s="235">
        <f t="shared" si="33"/>
        <v>0.13069532846890036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4.1785312490006839E-2</v>
      </c>
      <c r="C130" s="235">
        <f t="shared" si="34"/>
        <v>4.1752191331923871E-2</v>
      </c>
      <c r="D130" s="235">
        <f t="shared" si="34"/>
        <v>4.172933838439323E-2</v>
      </c>
      <c r="E130" s="235">
        <f t="shared" si="34"/>
        <v>4.1693226859145893E-2</v>
      </c>
      <c r="F130" s="235">
        <f t="shared" si="34"/>
        <v>4.1744242018582477E-2</v>
      </c>
      <c r="G130" s="235">
        <f t="shared" si="34"/>
        <v>4.18023005023015E-2</v>
      </c>
      <c r="H130" s="235">
        <f t="shared" si="34"/>
        <v>4.1798536622912087E-2</v>
      </c>
      <c r="I130" s="235">
        <f t="shared" si="34"/>
        <v>4.1930748308137172E-2</v>
      </c>
      <c r="J130" s="235">
        <f t="shared" si="34"/>
        <v>4.1894022272587074E-2</v>
      </c>
      <c r="K130" s="235">
        <f t="shared" si="34"/>
        <v>4.1846139335252178E-2</v>
      </c>
      <c r="L130" s="235">
        <f t="shared" si="34"/>
        <v>4.2102526921573388E-2</v>
      </c>
      <c r="M130" s="235">
        <f t="shared" si="34"/>
        <v>4.1899066642632904E-2</v>
      </c>
      <c r="N130" s="235">
        <f t="shared" si="34"/>
        <v>4.2126929325715406E-2</v>
      </c>
      <c r="O130" s="235">
        <f t="shared" si="34"/>
        <v>4.2087521392288864E-2</v>
      </c>
      <c r="P130" s="235">
        <f t="shared" si="34"/>
        <v>4.1997713581038584E-2</v>
      </c>
      <c r="Q130" s="235">
        <f t="shared" si="34"/>
        <v>4.1968587697106152E-2</v>
      </c>
      <c r="R130" s="235">
        <f t="shared" si="34"/>
        <v>4.2449570991440304E-2</v>
      </c>
      <c r="S130" s="235">
        <f t="shared" si="34"/>
        <v>4.2988839783569301E-2</v>
      </c>
      <c r="T130" s="235">
        <f t="shared" si="34"/>
        <v>4.2844851720321077E-2</v>
      </c>
      <c r="U130" s="235">
        <f t="shared" si="34"/>
        <v>4.2808034018270991E-2</v>
      </c>
      <c r="V130" s="235">
        <f t="shared" si="34"/>
        <v>4.2752962183505876E-2</v>
      </c>
      <c r="W130" s="235">
        <f t="shared" si="34"/>
        <v>4.3132702823325854E-2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0.20063911257392816</v>
      </c>
      <c r="C131" s="302">
        <f t="shared" si="35"/>
        <v>0.2001046701671001</v>
      </c>
      <c r="D131" s="302">
        <f t="shared" si="35"/>
        <v>0.20057987651813625</v>
      </c>
      <c r="E131" s="302">
        <f t="shared" si="35"/>
        <v>0.20967516081706583</v>
      </c>
      <c r="F131" s="302">
        <f t="shared" si="35"/>
        <v>0.20970686690227736</v>
      </c>
      <c r="G131" s="302">
        <f t="shared" si="35"/>
        <v>0.20926945293560861</v>
      </c>
      <c r="H131" s="302">
        <f t="shared" si="35"/>
        <v>0.2116165234537781</v>
      </c>
      <c r="I131" s="302">
        <f t="shared" si="35"/>
        <v>0.21166307630398415</v>
      </c>
      <c r="J131" s="302">
        <f t="shared" si="35"/>
        <v>0.21259733023611782</v>
      </c>
      <c r="K131" s="302">
        <f t="shared" si="35"/>
        <v>0.21351401001975878</v>
      </c>
      <c r="L131" s="302">
        <f t="shared" si="35"/>
        <v>0.21782558352609693</v>
      </c>
      <c r="M131" s="302">
        <f t="shared" si="35"/>
        <v>0.21645799360930848</v>
      </c>
      <c r="N131" s="302">
        <f t="shared" si="35"/>
        <v>0.21589171721117034</v>
      </c>
      <c r="O131" s="302">
        <f t="shared" si="35"/>
        <v>0.21996062907768688</v>
      </c>
      <c r="P131" s="302">
        <f t="shared" si="35"/>
        <v>0.21729036424500328</v>
      </c>
      <c r="Q131" s="302">
        <f t="shared" si="35"/>
        <v>0.21623279333031584</v>
      </c>
      <c r="R131" s="302">
        <f t="shared" si="35"/>
        <v>0.21811665162863414</v>
      </c>
      <c r="S131" s="302">
        <f t="shared" si="35"/>
        <v>0.22227712991700763</v>
      </c>
      <c r="T131" s="302">
        <f t="shared" si="35"/>
        <v>0.22288542368792949</v>
      </c>
      <c r="U131" s="302">
        <f t="shared" si="35"/>
        <v>0.22279371367844533</v>
      </c>
      <c r="V131" s="302">
        <f t="shared" si="35"/>
        <v>0.22101405181499914</v>
      </c>
      <c r="W131" s="302">
        <f t="shared" si="35"/>
        <v>0.22308483652360395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0.59354754031009294</v>
      </c>
      <c r="C132" s="237">
        <f t="shared" si="36"/>
        <v>0.5942451208149554</v>
      </c>
      <c r="D132" s="237">
        <f t="shared" si="36"/>
        <v>0.59388247654237436</v>
      </c>
      <c r="E132" s="237">
        <f t="shared" si="36"/>
        <v>0.5849650593799508</v>
      </c>
      <c r="F132" s="237">
        <f t="shared" si="36"/>
        <v>0.58520665423402751</v>
      </c>
      <c r="G132" s="237">
        <f t="shared" si="36"/>
        <v>0.58483352557904988</v>
      </c>
      <c r="H132" s="237">
        <f t="shared" si="36"/>
        <v>0.58270629951683528</v>
      </c>
      <c r="I132" s="237">
        <f t="shared" si="36"/>
        <v>0.58233222638975046</v>
      </c>
      <c r="J132" s="237">
        <f t="shared" si="36"/>
        <v>0.58105387315898427</v>
      </c>
      <c r="K132" s="237">
        <f t="shared" si="36"/>
        <v>0.58037304054305294</v>
      </c>
      <c r="L132" s="237">
        <f t="shared" si="36"/>
        <v>0.57593694210799062</v>
      </c>
      <c r="M132" s="237">
        <f t="shared" si="36"/>
        <v>0.57771269152165272</v>
      </c>
      <c r="N132" s="237">
        <f t="shared" si="36"/>
        <v>0.5787176263478403</v>
      </c>
      <c r="O132" s="237">
        <f t="shared" si="36"/>
        <v>0.57436820286387147</v>
      </c>
      <c r="P132" s="237">
        <f t="shared" si="36"/>
        <v>0.57705286247219523</v>
      </c>
      <c r="Q132" s="237">
        <f t="shared" si="36"/>
        <v>0.57787129745860699</v>
      </c>
      <c r="R132" s="237">
        <f t="shared" si="36"/>
        <v>0.57639701695129419</v>
      </c>
      <c r="S132" s="237">
        <f t="shared" si="36"/>
        <v>0.57234387668908648</v>
      </c>
      <c r="T132" s="237">
        <f t="shared" si="36"/>
        <v>0.57215000313470454</v>
      </c>
      <c r="U132" s="237">
        <f t="shared" si="36"/>
        <v>0.57217192216248314</v>
      </c>
      <c r="V132" s="237">
        <f t="shared" si="36"/>
        <v>0.57399431195371942</v>
      </c>
      <c r="W132" s="237">
        <f t="shared" si="36"/>
        <v>0.57256995480218076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0.63971075478196682</v>
      </c>
      <c r="C136" s="324">
        <f>IF(C$5=0,0,C$5/PPA_fec!C$5)</f>
        <v>0.63983179315241268</v>
      </c>
      <c r="D136" s="324">
        <f>IF(D$5=0,0,D$5/PPA_fec!D$5)</f>
        <v>0.63921700884463206</v>
      </c>
      <c r="E136" s="324">
        <f>IF(E$5=0,0,E$5/PPA_fec!E$5)</f>
        <v>0.63263935376825053</v>
      </c>
      <c r="F136" s="324">
        <f>IF(F$5=0,0,F$5/PPA_fec!F$5)</f>
        <v>0.63608328427141902</v>
      </c>
      <c r="G136" s="324">
        <f>IF(G$5=0,0,G$5/PPA_fec!G$5)</f>
        <v>0.64491281678102963</v>
      </c>
      <c r="H136" s="324">
        <f>IF(H$5=0,0,H$5/PPA_fec!H$5)</f>
        <v>0.64758940214976357</v>
      </c>
      <c r="I136" s="324">
        <f>IF(I$5=0,0,I$5/PPA_fec!I$5)</f>
        <v>0.65432818415858507</v>
      </c>
      <c r="J136" s="324">
        <f>IF(J$5=0,0,J$5/PPA_fec!J$5)</f>
        <v>0.65425145099335658</v>
      </c>
      <c r="K136" s="324">
        <f>IF(K$5=0,0,K$5/PPA_fec!K$5)</f>
        <v>0.6513354564436179</v>
      </c>
      <c r="L136" s="324">
        <f>IF(L$5=0,0,L$5/PPA_fec!L$5)</f>
        <v>0.65754172000357369</v>
      </c>
      <c r="M136" s="324">
        <f>IF(M$5=0,0,M$5/PPA_fec!M$5)</f>
        <v>0.65974085295421681</v>
      </c>
      <c r="N136" s="324">
        <f>IF(N$5=0,0,N$5/PPA_fec!N$5)</f>
        <v>0.66140533654576694</v>
      </c>
      <c r="O136" s="324">
        <f>IF(O$5=0,0,O$5/PPA_fec!O$5)</f>
        <v>0.66166321790334071</v>
      </c>
      <c r="P136" s="324">
        <f>IF(P$5=0,0,P$5/PPA_fec!P$5)</f>
        <v>0.66114959765090442</v>
      </c>
      <c r="Q136" s="324">
        <f>IF(Q$5=0,0,Q$5/PPA_fec!Q$5)</f>
        <v>0.67122704663152022</v>
      </c>
      <c r="R136" s="324">
        <f>IF(R$5=0,0,R$5/PPA_fec!R$5)</f>
        <v>0.67155620211951061</v>
      </c>
      <c r="S136" s="324">
        <f>IF(S$5=0,0,S$5/PPA_fec!S$5)</f>
        <v>0.67123913811915503</v>
      </c>
      <c r="T136" s="324">
        <f>IF(T$5=0,0,T$5/PPA_fec!T$5)</f>
        <v>0.6703996962564307</v>
      </c>
      <c r="U136" s="324">
        <f>IF(U$5=0,0,U$5/PPA_fec!U$5)</f>
        <v>0.67084220400957617</v>
      </c>
      <c r="V136" s="324">
        <f>IF(V$5=0,0,V$5/PPA_fec!V$5)</f>
        <v>0.67043765745764017</v>
      </c>
      <c r="W136" s="324">
        <f>IF(W$5=0,0,W$5/PPA_fec!W$5)</f>
        <v>0.68437343793575822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0.46129514610213335</v>
      </c>
      <c r="C137" s="307">
        <f>IF(C$6=0,0,C$6/PPA_fec!C$6)</f>
        <v>0.46129514610213312</v>
      </c>
      <c r="D137" s="307">
        <f>IF(D$6=0,0,D$6/PPA_fec!D$6)</f>
        <v>0.46129514610213324</v>
      </c>
      <c r="E137" s="307">
        <f>IF(E$6=0,0,E$6/PPA_fec!E$6)</f>
        <v>0.46129514610213324</v>
      </c>
      <c r="F137" s="307">
        <f>IF(F$6=0,0,F$6/PPA_fec!F$6)</f>
        <v>0.46360608210838944</v>
      </c>
      <c r="G137" s="307">
        <f>IF(G$6=0,0,G$6/PPA_fec!G$6)</f>
        <v>0.46830133070264923</v>
      </c>
      <c r="H137" s="307">
        <f>IF(H$6=0,0,H$6/PPA_fec!H$6)</f>
        <v>0.47084847114477213</v>
      </c>
      <c r="I137" s="307">
        <f>IF(I$6=0,0,I$6/PPA_fec!I$6)</f>
        <v>0.47356383365674259</v>
      </c>
      <c r="J137" s="307">
        <f>IF(J$6=0,0,J$6/PPA_fec!J$6)</f>
        <v>0.47356383365674248</v>
      </c>
      <c r="K137" s="307">
        <f>IF(K$6=0,0,K$6/PPA_fec!K$6)</f>
        <v>0.47356383365674243</v>
      </c>
      <c r="L137" s="307">
        <f>IF(L$6=0,0,L$6/PPA_fec!L$6)</f>
        <v>0.47792636078821304</v>
      </c>
      <c r="M137" s="307">
        <f>IF(M$6=0,0,M$6/PPA_fec!M$6)</f>
        <v>0.47792636078821321</v>
      </c>
      <c r="N137" s="307">
        <f>IF(N$6=0,0,N$6/PPA_fec!N$6)</f>
        <v>0.4779263607882131</v>
      </c>
      <c r="O137" s="307">
        <f>IF(O$6=0,0,O$6/PPA_fec!O$6)</f>
        <v>0.47792636078821316</v>
      </c>
      <c r="P137" s="307">
        <f>IF(P$6=0,0,P$6/PPA_fec!P$6)</f>
        <v>0.47792636078821321</v>
      </c>
      <c r="Q137" s="307">
        <f>IF(Q$6=0,0,Q$6/PPA_fec!Q$6)</f>
        <v>0.48513372470939187</v>
      </c>
      <c r="R137" s="307">
        <f>IF(R$6=0,0,R$6/PPA_fec!R$6)</f>
        <v>0.48542271710014778</v>
      </c>
      <c r="S137" s="307">
        <f>IF(S$6=0,0,S$6/PPA_fec!S$6)</f>
        <v>0.48542271710014762</v>
      </c>
      <c r="T137" s="307">
        <f>IF(T$6=0,0,T$6/PPA_fec!T$6)</f>
        <v>0.48542271710014762</v>
      </c>
      <c r="U137" s="307">
        <f>IF(U$6=0,0,U$6/PPA_fec!U$6)</f>
        <v>0.4854227171001475</v>
      </c>
      <c r="V137" s="307">
        <f>IF(V$6=0,0,V$6/PPA_fec!V$6)</f>
        <v>0.48542271710014773</v>
      </c>
      <c r="W137" s="307">
        <f>IF(W$6=0,0,W$6/PPA_fec!W$6)</f>
        <v>0.49188044539013298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0.11988156021771705</v>
      </c>
      <c r="C138" s="308">
        <f>IF(C$7=0,0,C$7/PPA_fec!C$7)</f>
        <v>0.11988156021771709</v>
      </c>
      <c r="D138" s="308">
        <f>IF(D$7=0,0,D$7/PPA_fec!D$7)</f>
        <v>0.11988156021771708</v>
      </c>
      <c r="E138" s="308">
        <f>IF(E$7=0,0,E$7/PPA_fec!E$7)</f>
        <v>0.11988156021771705</v>
      </c>
      <c r="F138" s="308">
        <f>IF(F$7=0,0,F$7/PPA_fec!F$7)</f>
        <v>0.12048212715698409</v>
      </c>
      <c r="G138" s="308">
        <f>IF(G$7=0,0,G$7/PPA_fec!G$7)</f>
        <v>0.12170233016984067</v>
      </c>
      <c r="H138" s="308">
        <f>IF(H$7=0,0,H$7/PPA_fec!H$7)</f>
        <v>0.12236428200886502</v>
      </c>
      <c r="I138" s="308">
        <f>IF(I$7=0,0,I$7/PPA_fec!I$7)</f>
        <v>0.12306995146418519</v>
      </c>
      <c r="J138" s="308">
        <f>IF(J$7=0,0,J$7/PPA_fec!J$7)</f>
        <v>0.1230699514641852</v>
      </c>
      <c r="K138" s="308">
        <f>IF(K$7=0,0,K$7/PPA_fec!K$7)</f>
        <v>0.12306995146418519</v>
      </c>
      <c r="L138" s="308">
        <f>IF(L$7=0,0,L$7/PPA_fec!L$7)</f>
        <v>0.1242036866951582</v>
      </c>
      <c r="M138" s="308">
        <f>IF(M$7=0,0,M$7/PPA_fec!M$7)</f>
        <v>0.1242036866951582</v>
      </c>
      <c r="N138" s="308">
        <f>IF(N$7=0,0,N$7/PPA_fec!N$7)</f>
        <v>0.12420368669515822</v>
      </c>
      <c r="O138" s="308">
        <f>IF(O$7=0,0,O$7/PPA_fec!O$7)</f>
        <v>0.1242036866951582</v>
      </c>
      <c r="P138" s="308">
        <f>IF(P$7=0,0,P$7/PPA_fec!P$7)</f>
        <v>0.12420368669515819</v>
      </c>
      <c r="Q138" s="308">
        <f>IF(Q$7=0,0,Q$7/PPA_fec!Q$7)</f>
        <v>0.12615184266041446</v>
      </c>
      <c r="R138" s="308">
        <f>IF(R$7=0,0,R$7/PPA_fec!R$7)</f>
        <v>0.12615184266041446</v>
      </c>
      <c r="S138" s="308">
        <f>IF(S$7=0,0,S$7/PPA_fec!S$7)</f>
        <v>0.12615184266041449</v>
      </c>
      <c r="T138" s="308">
        <f>IF(T$7=0,0,T$7/PPA_fec!T$7)</f>
        <v>0.12615184266041443</v>
      </c>
      <c r="U138" s="308">
        <f>IF(U$7=0,0,U$7/PPA_fec!U$7)</f>
        <v>0.1261518426604144</v>
      </c>
      <c r="V138" s="308">
        <f>IF(V$7=0,0,V$7/PPA_fec!V$7)</f>
        <v>0.12615184266041446</v>
      </c>
      <c r="W138" s="308">
        <f>IF(W$7=0,0,W$7/PPA_fec!W$7)</f>
        <v>0.12951811099071195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0.65937320876431627</v>
      </c>
      <c r="C139" s="308">
        <f>IF(C$8=0,0,C$8/PPA_fec!C$8)</f>
        <v>0.65937320876431649</v>
      </c>
      <c r="D139" s="308">
        <f>IF(D$8=0,0,D$8/PPA_fec!D$8)</f>
        <v>0.65937320876431627</v>
      </c>
      <c r="E139" s="308">
        <f>IF(E$8=0,0,E$8/PPA_fec!E$8)</f>
        <v>0.65937320876431627</v>
      </c>
      <c r="F139" s="308">
        <f>IF(F$8=0,0,F$8/PPA_fec!F$8)</f>
        <v>0.66267645030624389</v>
      </c>
      <c r="G139" s="308">
        <f>IF(G$8=0,0,G$8/PPA_fec!G$8)</f>
        <v>0.66938781754629251</v>
      </c>
      <c r="H139" s="308">
        <f>IF(H$8=0,0,H$8/PPA_fec!H$8)</f>
        <v>0.67302868864733845</v>
      </c>
      <c r="I139" s="308">
        <f>IF(I$8=0,0,I$8/PPA_fec!I$8)</f>
        <v>0.67691001561902886</v>
      </c>
      <c r="J139" s="308">
        <f>IF(J$8=0,0,J$8/PPA_fec!J$8)</f>
        <v>0.6769100156190293</v>
      </c>
      <c r="K139" s="308">
        <f>IF(K$8=0,0,K$8/PPA_fec!K$8)</f>
        <v>0.67691001561902897</v>
      </c>
      <c r="L139" s="308">
        <f>IF(L$8=0,0,L$8/PPA_fec!L$8)</f>
        <v>0.68314579229542716</v>
      </c>
      <c r="M139" s="308">
        <f>IF(M$8=0,0,M$8/PPA_fec!M$8)</f>
        <v>0.68314579229542682</v>
      </c>
      <c r="N139" s="308">
        <f>IF(N$8=0,0,N$8/PPA_fec!N$8)</f>
        <v>0.68314579229542716</v>
      </c>
      <c r="O139" s="308">
        <f>IF(O$8=0,0,O$8/PPA_fec!O$8)</f>
        <v>0.68314579229542716</v>
      </c>
      <c r="P139" s="308">
        <f>IF(P$8=0,0,P$8/PPA_fec!P$8)</f>
        <v>0.68314579229542716</v>
      </c>
      <c r="Q139" s="308">
        <f>IF(Q$8=0,0,Q$8/PPA_fec!Q$8)</f>
        <v>0.69144721498161754</v>
      </c>
      <c r="R139" s="308">
        <f>IF(R$8=0,0,R$8/PPA_fec!R$8)</f>
        <v>0.69386105031885836</v>
      </c>
      <c r="S139" s="308">
        <f>IF(S$8=0,0,S$8/PPA_fec!S$8)</f>
        <v>0.6938610503188587</v>
      </c>
      <c r="T139" s="308">
        <f>IF(T$8=0,0,T$8/PPA_fec!T$8)</f>
        <v>0.69386105031885859</v>
      </c>
      <c r="U139" s="308">
        <f>IF(U$8=0,0,U$8/PPA_fec!U$8)</f>
        <v>0.6938610503188587</v>
      </c>
      <c r="V139" s="308">
        <f>IF(V$8=0,0,V$8/PPA_fec!V$8)</f>
        <v>0.69386105031885859</v>
      </c>
      <c r="W139" s="308">
        <f>IF(W$8=0,0,W$8/PPA_fec!W$8)</f>
        <v>0.70109094720270571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0.46289817895890334</v>
      </c>
      <c r="C140" s="308">
        <f>IF(C$9=0,0,C$9/PPA_fec!C$9)</f>
        <v>0.46289817895890328</v>
      </c>
      <c r="D140" s="308">
        <f>IF(D$9=0,0,D$9/PPA_fec!D$9)</f>
        <v>0.46289817895890328</v>
      </c>
      <c r="E140" s="308">
        <f>IF(E$9=0,0,E$9/PPA_fec!E$9)</f>
        <v>0.46289817895890328</v>
      </c>
      <c r="F140" s="308">
        <f>IF(F$9=0,0,F$9/PPA_fec!F$9)</f>
        <v>0.4652171456292129</v>
      </c>
      <c r="G140" s="308">
        <f>IF(G$9=0,0,G$9/PPA_fec!G$9)</f>
        <v>0.46992871054032787</v>
      </c>
      <c r="H140" s="308">
        <f>IF(H$9=0,0,H$9/PPA_fec!H$9)</f>
        <v>0.47248470247341889</v>
      </c>
      <c r="I140" s="308">
        <f>IF(I$9=0,0,I$9/PPA_fec!I$9)</f>
        <v>0.47520950105980198</v>
      </c>
      <c r="J140" s="308">
        <f>IF(J$9=0,0,J$9/PPA_fec!J$9)</f>
        <v>0.47520950105980181</v>
      </c>
      <c r="K140" s="308">
        <f>IF(K$9=0,0,K$9/PPA_fec!K$9)</f>
        <v>0.47520950105980214</v>
      </c>
      <c r="L140" s="308">
        <f>IF(L$9=0,0,L$9/PPA_fec!L$9)</f>
        <v>0.47958718827780156</v>
      </c>
      <c r="M140" s="308">
        <f>IF(M$9=0,0,M$9/PPA_fec!M$9)</f>
        <v>0.47958718827780161</v>
      </c>
      <c r="N140" s="308">
        <f>IF(N$9=0,0,N$9/PPA_fec!N$9)</f>
        <v>0.47958718827780178</v>
      </c>
      <c r="O140" s="308">
        <f>IF(O$9=0,0,O$9/PPA_fec!O$9)</f>
        <v>0.47958718827780183</v>
      </c>
      <c r="P140" s="308">
        <f>IF(P$9=0,0,P$9/PPA_fec!P$9)</f>
        <v>0.47958718827780167</v>
      </c>
      <c r="Q140" s="308">
        <f>IF(Q$9=0,0,Q$9/PPA_fec!Q$9)</f>
        <v>0.48710959495158285</v>
      </c>
      <c r="R140" s="308">
        <f>IF(R$9=0,0,R$9/PPA_fec!R$9)</f>
        <v>0.48710959495158285</v>
      </c>
      <c r="S140" s="308">
        <f>IF(S$9=0,0,S$9/PPA_fec!S$9)</f>
        <v>0.48710959495158285</v>
      </c>
      <c r="T140" s="308">
        <f>IF(T$9=0,0,T$9/PPA_fec!T$9)</f>
        <v>0.48710959495158279</v>
      </c>
      <c r="U140" s="308">
        <f>IF(U$9=0,0,U$9/PPA_fec!U$9)</f>
        <v>0.48710959495158279</v>
      </c>
      <c r="V140" s="308">
        <f>IF(V$9=0,0,V$9/PPA_fec!V$9)</f>
        <v>0.48710959495158263</v>
      </c>
      <c r="W140" s="308">
        <f>IF(W$9=0,0,W$9/PPA_fec!W$9)</f>
        <v>0.50010775310995026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0.77887536305736205</v>
      </c>
      <c r="C141" s="309">
        <f>IF(C$10=0,0,C$10/PPA_fec!C$10)</f>
        <v>0.78330247840408995</v>
      </c>
      <c r="D141" s="309">
        <f>IF(D$10=0,0,D$10/PPA_fec!D$10)</f>
        <v>0.78540223004140752</v>
      </c>
      <c r="E141" s="309">
        <f>IF(E$10=0,0,E$10/PPA_fec!E$10)</f>
        <v>0.77923523159393937</v>
      </c>
      <c r="F141" s="309">
        <f>IF(F$10=0,0,F$10/PPA_fec!F$10)</f>
        <v>0.78434590566751561</v>
      </c>
      <c r="G141" s="309">
        <f>IF(G$10=0,0,G$10/PPA_fec!G$10)</f>
        <v>0.7795286738337821</v>
      </c>
      <c r="H141" s="309">
        <f>IF(H$10=0,0,H$10/PPA_fec!H$10)</f>
        <v>0.78276356358225285</v>
      </c>
      <c r="I141" s="309">
        <f>IF(I$10=0,0,I$10/PPA_fec!I$10)</f>
        <v>0.77583393745827511</v>
      </c>
      <c r="J141" s="309">
        <f>IF(J$10=0,0,J$10/PPA_fec!J$10)</f>
        <v>0.77527612897657661</v>
      </c>
      <c r="K141" s="309">
        <f>IF(K$10=0,0,K$10/PPA_fec!K$10)</f>
        <v>0.77943320388331216</v>
      </c>
      <c r="L141" s="309">
        <f>IF(L$10=0,0,L$10/PPA_fec!L$10)</f>
        <v>0.7753566243226967</v>
      </c>
      <c r="M141" s="309">
        <f>IF(M$10=0,0,M$10/PPA_fec!M$10)</f>
        <v>0.78130256209862303</v>
      </c>
      <c r="N141" s="309">
        <f>IF(N$10=0,0,N$10/PPA_fec!N$10)</f>
        <v>0.78725763927136261</v>
      </c>
      <c r="O141" s="309">
        <f>IF(O$10=0,0,O$10/PPA_fec!O$10)</f>
        <v>0.7746376072912835</v>
      </c>
      <c r="P141" s="309">
        <f>IF(P$10=0,0,P$10/PPA_fec!P$10)</f>
        <v>0.7746130328268781</v>
      </c>
      <c r="Q141" s="309">
        <f>IF(Q$10=0,0,Q$10/PPA_fec!Q$10)</f>
        <v>0.78735093645834864</v>
      </c>
      <c r="R141" s="309">
        <f>IF(R$10=0,0,R$10/PPA_fec!R$10)</f>
        <v>0.79064698620857943</v>
      </c>
      <c r="S141" s="309">
        <f>IF(S$10=0,0,S$10/PPA_fec!S$10)</f>
        <v>0.78571497942195379</v>
      </c>
      <c r="T141" s="309">
        <f>IF(T$10=0,0,T$10/PPA_fec!T$10)</f>
        <v>0.79149416894694968</v>
      </c>
      <c r="U141" s="309">
        <f>IF(U$10=0,0,U$10/PPA_fec!U$10)</f>
        <v>0.788035012552884</v>
      </c>
      <c r="V141" s="309">
        <f>IF(V$10=0,0,V$10/PPA_fec!V$10)</f>
        <v>0.78879160461165221</v>
      </c>
      <c r="W141" s="309">
        <f>IF(W$10=0,0,W$10/PPA_fec!W$10)</f>
        <v>0.81247149351787828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0.57375030226190082</v>
      </c>
      <c r="C142" s="310">
        <f>IF(C$16=0,0,C$16/PPA_fec!C$16)</f>
        <v>0.57375030226190038</v>
      </c>
      <c r="D142" s="310">
        <f>IF(D$16=0,0,D$16/PPA_fec!D$16)</f>
        <v>0.57375030226190049</v>
      </c>
      <c r="E142" s="310">
        <f>IF(E$16=0,0,E$16/PPA_fec!E$16)</f>
        <v>0.57375030226190049</v>
      </c>
      <c r="F142" s="310">
        <f>IF(F$16=0,0,F$16/PPA_fec!F$16)</f>
        <v>0.57662460138102434</v>
      </c>
      <c r="G142" s="310">
        <f>IF(G$16=0,0,G$16/PPA_fec!G$16)</f>
        <v>0.58246446404360475</v>
      </c>
      <c r="H142" s="310">
        <f>IF(H$16=0,0,H$16/PPA_fec!H$16)</f>
        <v>0.58563254983622659</v>
      </c>
      <c r="I142" s="310">
        <f>IF(I$16=0,0,I$16/PPA_fec!I$16)</f>
        <v>0.58900986710296532</v>
      </c>
      <c r="J142" s="310">
        <f>IF(J$16=0,0,J$16/PPA_fec!J$16)</f>
        <v>0.58900986710296543</v>
      </c>
      <c r="K142" s="310">
        <f>IF(K$16=0,0,K$16/PPA_fec!K$16)</f>
        <v>0.58900986710296577</v>
      </c>
      <c r="L142" s="310">
        <f>IF(L$16=0,0,L$16/PPA_fec!L$16)</f>
        <v>0.59443589701344024</v>
      </c>
      <c r="M142" s="310">
        <f>IF(M$16=0,0,M$16/PPA_fec!M$16)</f>
        <v>0.59443589701344024</v>
      </c>
      <c r="N142" s="310">
        <f>IF(N$16=0,0,N$16/PPA_fec!N$16)</f>
        <v>0.59443589701344035</v>
      </c>
      <c r="O142" s="310">
        <f>IF(O$16=0,0,O$16/PPA_fec!O$16)</f>
        <v>0.59443589701344013</v>
      </c>
      <c r="P142" s="310">
        <f>IF(P$16=0,0,P$16/PPA_fec!P$16)</f>
        <v>0.59443589701344013</v>
      </c>
      <c r="Q142" s="310">
        <f>IF(Q$16=0,0,Q$16/PPA_fec!Q$16)</f>
        <v>0.60339230731209614</v>
      </c>
      <c r="R142" s="310">
        <f>IF(R$16=0,0,R$16/PPA_fec!R$16)</f>
        <v>0.60375972523096699</v>
      </c>
      <c r="S142" s="310">
        <f>IF(S$16=0,0,S$16/PPA_fec!S$16)</f>
        <v>0.6037597252309671</v>
      </c>
      <c r="T142" s="310">
        <f>IF(T$16=0,0,T$16/PPA_fec!T$16)</f>
        <v>0.60375972523096744</v>
      </c>
      <c r="U142" s="310">
        <f>IF(U$16=0,0,U$16/PPA_fec!U$16)</f>
        <v>0.6037597252309671</v>
      </c>
      <c r="V142" s="310">
        <f>IF(V$16=0,0,V$16/PPA_fec!V$16)</f>
        <v>0.60375972523096688</v>
      </c>
      <c r="W142" s="310">
        <f>IF(W$16=0,0,W$16/PPA_fec!W$16)</f>
        <v>0.61178375270787066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0.65926985864231979</v>
      </c>
      <c r="C143" s="310">
        <f>IF(C$17=0,0,C$17/PPA_fec!C$17)</f>
        <v>0.65979038014502633</v>
      </c>
      <c r="D143" s="310">
        <f>IF(D$17=0,0,D$17/PPA_fec!D$17)</f>
        <v>0.65910920282343111</v>
      </c>
      <c r="E143" s="310">
        <f>IF(E$17=0,0,E$17/PPA_fec!E$17)</f>
        <v>0.64940134349365841</v>
      </c>
      <c r="F143" s="310">
        <f>IF(F$17=0,0,F$17/PPA_fec!F$17)</f>
        <v>0.65306915965637979</v>
      </c>
      <c r="G143" s="310">
        <f>IF(G$17=0,0,G$17/PPA_fec!G$17)</f>
        <v>0.6621612716686156</v>
      </c>
      <c r="H143" s="310">
        <f>IF(H$17=0,0,H$17/PPA_fec!H$17)</f>
        <v>0.66447842588893313</v>
      </c>
      <c r="I143" s="310">
        <f>IF(I$17=0,0,I$17/PPA_fec!I$17)</f>
        <v>0.6717612505329551</v>
      </c>
      <c r="J143" s="310">
        <f>IF(J$17=0,0,J$17/PPA_fec!J$17)</f>
        <v>0.67155937940264177</v>
      </c>
      <c r="K143" s="310">
        <f>IF(K$17=0,0,K$17/PPA_fec!K$17)</f>
        <v>0.66792738432590648</v>
      </c>
      <c r="L143" s="310">
        <f>IF(L$17=0,0,L$17/PPA_fec!L$17)</f>
        <v>0.67383438745523594</v>
      </c>
      <c r="M143" s="310">
        <f>IF(M$17=0,0,M$17/PPA_fec!M$17)</f>
        <v>0.67673358879149836</v>
      </c>
      <c r="N143" s="310">
        <f>IF(N$17=0,0,N$17/PPA_fec!N$17)</f>
        <v>0.67912781528023991</v>
      </c>
      <c r="O143" s="310">
        <f>IF(O$17=0,0,O$17/PPA_fec!O$17)</f>
        <v>0.67877024120460783</v>
      </c>
      <c r="P143" s="310">
        <f>IF(P$17=0,0,P$17/PPA_fec!P$17)</f>
        <v>0.67830326216865178</v>
      </c>
      <c r="Q143" s="310">
        <f>IF(Q$17=0,0,Q$17/PPA_fec!Q$17)</f>
        <v>0.68880007244321906</v>
      </c>
      <c r="R143" s="310">
        <f>IF(R$17=0,0,R$17/PPA_fec!R$17)</f>
        <v>0.68919564887073903</v>
      </c>
      <c r="S143" s="310">
        <f>IF(S$17=0,0,S$17/PPA_fec!S$17)</f>
        <v>0.6885820938091809</v>
      </c>
      <c r="T143" s="310">
        <f>IF(T$17=0,0,T$17/PPA_fec!T$17)</f>
        <v>0.68757761821528263</v>
      </c>
      <c r="U143" s="310">
        <f>IF(U$17=0,0,U$17/PPA_fec!U$17)</f>
        <v>0.68804675230026202</v>
      </c>
      <c r="V143" s="310">
        <f>IF(V$17=0,0,V$17/PPA_fec!V$17)</f>
        <v>0.68767408972326494</v>
      </c>
      <c r="W143" s="310">
        <f>IF(W$17=0,0,W$17/PPA_fec!W$17)</f>
        <v>0.70225825902634742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0.57035328436769483</v>
      </c>
      <c r="C144" s="311">
        <f>IF(C$30=0,0,C$30/PPA_fec!C$30)</f>
        <v>0.57035328436769495</v>
      </c>
      <c r="D144" s="311">
        <f>IF(D$30=0,0,D$30/PPA_fec!D$30)</f>
        <v>0.57035328436769495</v>
      </c>
      <c r="E144" s="311">
        <f>IF(E$30=0,0,E$30/PPA_fec!E$30)</f>
        <v>0.57035328436769506</v>
      </c>
      <c r="F144" s="311">
        <f>IF(F$30=0,0,F$30/PPA_fec!F$30)</f>
        <v>0.57321056555148608</v>
      </c>
      <c r="G144" s="311">
        <f>IF(G$30=0,0,G$30/PPA_fec!G$30)</f>
        <v>0.57901585199182093</v>
      </c>
      <c r="H144" s="311">
        <f>IF(H$30=0,0,H$30/PPA_fec!H$30)</f>
        <v>0.58216518041893783</v>
      </c>
      <c r="I144" s="311">
        <f>IF(I$30=0,0,I$30/PPA_fec!I$30)</f>
        <v>0.58552250151810292</v>
      </c>
      <c r="J144" s="311">
        <f>IF(J$30=0,0,J$30/PPA_fec!J$30)</f>
        <v>0.58552250151810303</v>
      </c>
      <c r="K144" s="311">
        <f>IF(K$30=0,0,K$30/PPA_fec!K$30)</f>
        <v>0.58552250151810326</v>
      </c>
      <c r="L144" s="311">
        <f>IF(L$30=0,0,L$30/PPA_fec!L$30)</f>
        <v>0.5909164053963516</v>
      </c>
      <c r="M144" s="311">
        <f>IF(M$30=0,0,M$30/PPA_fec!M$30)</f>
        <v>0.59091640539635171</v>
      </c>
      <c r="N144" s="311">
        <f>IF(N$30=0,0,N$30/PPA_fec!N$30)</f>
        <v>0.59091640539635171</v>
      </c>
      <c r="O144" s="311">
        <f>IF(O$30=0,0,O$30/PPA_fec!O$30)</f>
        <v>0.59091640539635171</v>
      </c>
      <c r="P144" s="311">
        <f>IF(P$30=0,0,P$30/PPA_fec!P$30)</f>
        <v>0.59091640539635171</v>
      </c>
      <c r="Q144" s="311">
        <f>IF(Q$30=0,0,Q$30/PPA_fec!Q$30)</f>
        <v>0.6001850297888478</v>
      </c>
      <c r="R144" s="311">
        <f>IF(R$30=0,0,R$30/PPA_fec!R$30)</f>
        <v>0.6001850297888478</v>
      </c>
      <c r="S144" s="311">
        <f>IF(S$30=0,0,S$30/PPA_fec!S$30)</f>
        <v>0.6001850297888478</v>
      </c>
      <c r="T144" s="311">
        <f>IF(T$30=0,0,T$30/PPA_fec!T$30)</f>
        <v>0.6001850297888478</v>
      </c>
      <c r="U144" s="311">
        <f>IF(U$30=0,0,U$30/PPA_fec!U$30)</f>
        <v>0.6001850297888478</v>
      </c>
      <c r="V144" s="311">
        <f>IF(V$30=0,0,V$30/PPA_fec!V$30)</f>
        <v>0.60018502978884758</v>
      </c>
      <c r="W144" s="311">
        <f>IF(W$30=0,0,W$30/PPA_fec!W$30)</f>
        <v>0.61620052203603981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0.71782888880804652</v>
      </c>
      <c r="C146" s="324">
        <f>IF(C$32=0,0,C$32/PPA_fec!C$32)</f>
        <v>0.71780732737258557</v>
      </c>
      <c r="D146" s="324">
        <f>IF(D$32=0,0,D$32/PPA_fec!D$32)</f>
        <v>0.71649102547087051</v>
      </c>
      <c r="E146" s="324">
        <f>IF(E$32=0,0,E$32/PPA_fec!E$32)</f>
        <v>0.70459022597133325</v>
      </c>
      <c r="F146" s="324">
        <f>IF(F$32=0,0,F$32/PPA_fec!F$32)</f>
        <v>0.70847425101004313</v>
      </c>
      <c r="G146" s="324">
        <f>IF(G$32=0,0,G$32/PPA_fec!G$32)</f>
        <v>0.72137965161963713</v>
      </c>
      <c r="H146" s="324">
        <f>IF(H$32=0,0,H$32/PPA_fec!H$32)</f>
        <v>0.7198779058078596</v>
      </c>
      <c r="I146" s="324">
        <f>IF(I$32=0,0,I$32/PPA_fec!I$32)</f>
        <v>0.73496019220921094</v>
      </c>
      <c r="J146" s="324">
        <f>IF(J$32=0,0,J$32/PPA_fec!J$32)</f>
        <v>0.73474627687176486</v>
      </c>
      <c r="K146" s="324">
        <f>IF(K$32=0,0,K$32/PPA_fec!K$32)</f>
        <v>0.72973109227535415</v>
      </c>
      <c r="L146" s="324">
        <f>IF(L$32=0,0,L$32/PPA_fec!L$32)</f>
        <v>0.73063962883103495</v>
      </c>
      <c r="M146" s="324">
        <f>IF(M$32=0,0,M$32/PPA_fec!M$32)</f>
        <v>0.73355472530227694</v>
      </c>
      <c r="N146" s="324">
        <f>IF(N$32=0,0,N$32/PPA_fec!N$32)</f>
        <v>0.74479132400811687</v>
      </c>
      <c r="O146" s="324">
        <f>IF(O$32=0,0,O$32/PPA_fec!O$32)</f>
        <v>0.74567026484382848</v>
      </c>
      <c r="P146" s="324">
        <f>IF(P$32=0,0,P$32/PPA_fec!P$32)</f>
        <v>0.75477517343685341</v>
      </c>
      <c r="Q146" s="324">
        <f>IF(Q$32=0,0,Q$32/PPA_fec!Q$32)</f>
        <v>0.75561666121024351</v>
      </c>
      <c r="R146" s="324">
        <f>IF(R$32=0,0,R$32/PPA_fec!R$32)</f>
        <v>0.7552216262955701</v>
      </c>
      <c r="S146" s="324">
        <f>IF(S$32=0,0,S$32/PPA_fec!S$32)</f>
        <v>0.76610115659194611</v>
      </c>
      <c r="T146" s="324">
        <f>IF(T$32=0,0,T$32/PPA_fec!T$32)</f>
        <v>0.76567639469204574</v>
      </c>
      <c r="U146" s="324">
        <f>IF(U$32=0,0,U$32/PPA_fec!U$32)</f>
        <v>0.77754759088532122</v>
      </c>
      <c r="V146" s="324">
        <f>IF(V$32=0,0,V$32/PPA_fec!V$32)</f>
        <v>0.77914174554247739</v>
      </c>
      <c r="W146" s="324">
        <f>IF(W$32=0,0,W$32/PPA_fec!W$32)</f>
        <v>0.78296907772244495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0.4617062733248129</v>
      </c>
      <c r="C147" s="307">
        <f>IF(C$33=0,0,C$33/PPA_fec!C$33)</f>
        <v>0.46170627332481301</v>
      </c>
      <c r="D147" s="307">
        <f>IF(D$33=0,0,D$33/PPA_fec!D$33)</f>
        <v>0.46170627332481301</v>
      </c>
      <c r="E147" s="307">
        <f>IF(E$33=0,0,E$33/PPA_fec!E$33)</f>
        <v>0.46170627332481301</v>
      </c>
      <c r="F147" s="307">
        <f>IF(F$33=0,0,F$33/PPA_fec!F$33)</f>
        <v>0.4640062749988817</v>
      </c>
      <c r="G147" s="307">
        <f>IF(G$33=0,0,G$33/PPA_fec!G$33)</f>
        <v>0.46903103174778221</v>
      </c>
      <c r="H147" s="307">
        <f>IF(H$33=0,0,H$33/PPA_fec!H$33)</f>
        <v>0.4690310317477821</v>
      </c>
      <c r="I147" s="307">
        <f>IF(I$33=0,0,I$33/PPA_fec!I$33)</f>
        <v>0.47512322429117226</v>
      </c>
      <c r="J147" s="307">
        <f>IF(J$33=0,0,J$33/PPA_fec!J$33)</f>
        <v>0.47512322429117188</v>
      </c>
      <c r="K147" s="307">
        <f>IF(K$33=0,0,K$33/PPA_fec!K$33)</f>
        <v>0.47512322429117215</v>
      </c>
      <c r="L147" s="307">
        <f>IF(L$33=0,0,L$33/PPA_fec!L$33)</f>
        <v>0.47512322429117204</v>
      </c>
      <c r="M147" s="307">
        <f>IF(M$33=0,0,M$33/PPA_fec!M$33)</f>
        <v>0.47512322429117215</v>
      </c>
      <c r="N147" s="307">
        <f>IF(N$33=0,0,N$33/PPA_fec!N$33)</f>
        <v>0.48092583973601494</v>
      </c>
      <c r="O147" s="307">
        <f>IF(O$33=0,0,O$33/PPA_fec!O$33)</f>
        <v>0.48092583973601516</v>
      </c>
      <c r="P147" s="307">
        <f>IF(P$33=0,0,P$33/PPA_fec!P$33)</f>
        <v>0.48755629117182248</v>
      </c>
      <c r="Q147" s="307">
        <f>IF(Q$33=0,0,Q$33/PPA_fec!Q$33)</f>
        <v>0.48755629117182231</v>
      </c>
      <c r="R147" s="307">
        <f>IF(R$33=0,0,R$33/PPA_fec!R$33)</f>
        <v>0.4875562911718222</v>
      </c>
      <c r="S147" s="307">
        <f>IF(S$33=0,0,S$33/PPA_fec!S$33)</f>
        <v>0.4938006620546404</v>
      </c>
      <c r="T147" s="307">
        <f>IF(T$33=0,0,T$33/PPA_fec!T$33)</f>
        <v>0.49565469011432312</v>
      </c>
      <c r="U147" s="307">
        <f>IF(U$33=0,0,U$33/PPA_fec!U$33)</f>
        <v>0.50108922110289078</v>
      </c>
      <c r="V147" s="307">
        <f>IF(V$33=0,0,V$33/PPA_fec!V$33)</f>
        <v>0.50450969097369447</v>
      </c>
      <c r="W147" s="307">
        <f>IF(W$33=0,0,W$33/PPA_fec!W$33)</f>
        <v>0.50450969097369425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0.12000073294701143</v>
      </c>
      <c r="C148" s="308">
        <f>IF(C$34=0,0,C$34/PPA_fec!C$34)</f>
        <v>0.12000073294701144</v>
      </c>
      <c r="D148" s="308">
        <f>IF(D$34=0,0,D$34/PPA_fec!D$34)</f>
        <v>0.1200007329470114</v>
      </c>
      <c r="E148" s="308">
        <f>IF(E$34=0,0,E$34/PPA_fec!E$34)</f>
        <v>0.1200007329470114</v>
      </c>
      <c r="F148" s="308">
        <f>IF(F$34=0,0,F$34/PPA_fec!F$34)</f>
        <v>0.12059851968419408</v>
      </c>
      <c r="G148" s="308">
        <f>IF(G$34=0,0,G$34/PPA_fec!G$34)</f>
        <v>0.12190448957801076</v>
      </c>
      <c r="H148" s="308">
        <f>IF(H$34=0,0,H$34/PPA_fec!H$34)</f>
        <v>0.12190448957801074</v>
      </c>
      <c r="I148" s="308">
        <f>IF(I$34=0,0,I$34/PPA_fec!I$34)</f>
        <v>0.12348789360065181</v>
      </c>
      <c r="J148" s="308">
        <f>IF(J$34=0,0,J$34/PPA_fec!J$34)</f>
        <v>0.12348789360065177</v>
      </c>
      <c r="K148" s="308">
        <f>IF(K$34=0,0,K$34/PPA_fec!K$34)</f>
        <v>0.12348789360065184</v>
      </c>
      <c r="L148" s="308">
        <f>IF(L$34=0,0,L$34/PPA_fec!L$34)</f>
        <v>0.12348789360065182</v>
      </c>
      <c r="M148" s="308">
        <f>IF(M$34=0,0,M$34/PPA_fec!M$34)</f>
        <v>0.12348789360065178</v>
      </c>
      <c r="N148" s="308">
        <f>IF(N$34=0,0,N$34/PPA_fec!N$34)</f>
        <v>0.1249960344828982</v>
      </c>
      <c r="O148" s="308">
        <f>IF(O$34=0,0,O$34/PPA_fec!O$34)</f>
        <v>0.1249960344828983</v>
      </c>
      <c r="P148" s="308">
        <f>IF(P$34=0,0,P$34/PPA_fec!P$34)</f>
        <v>0.12671933580678277</v>
      </c>
      <c r="Q148" s="308">
        <f>IF(Q$34=0,0,Q$34/PPA_fec!Q$34)</f>
        <v>0.12671933580678282</v>
      </c>
      <c r="R148" s="308">
        <f>IF(R$34=0,0,R$34/PPA_fec!R$34)</f>
        <v>0.1267193358067828</v>
      </c>
      <c r="S148" s="308">
        <f>IF(S$34=0,0,S$34/PPA_fec!S$34)</f>
        <v>0.12882416709226471</v>
      </c>
      <c r="T148" s="308">
        <f>IF(T$34=0,0,T$34/PPA_fec!T$34)</f>
        <v>0.12882416709226477</v>
      </c>
      <c r="U148" s="308">
        <f>IF(U$34=0,0,U$34/PPA_fec!U$34)</f>
        <v>0.13112564457863074</v>
      </c>
      <c r="V148" s="308">
        <f>IF(V$34=0,0,V$34/PPA_fec!V$34)</f>
        <v>0.13112564457863074</v>
      </c>
      <c r="W148" s="308">
        <f>IF(W$34=0,0,W$34/PPA_fec!W$34)</f>
        <v>0.13112564457863077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0.65784005454557304</v>
      </c>
      <c r="C149" s="308">
        <f>IF(C$35=0,0,C$35/PPA_fec!C$35)</f>
        <v>0.65784005454557293</v>
      </c>
      <c r="D149" s="308">
        <f>IF(D$35=0,0,D$35/PPA_fec!D$35)</f>
        <v>0.65784005454557304</v>
      </c>
      <c r="E149" s="308">
        <f>IF(E$35=0,0,E$35/PPA_fec!E$35)</f>
        <v>0.65784005454557304</v>
      </c>
      <c r="F149" s="308">
        <f>IF(F$35=0,0,F$35/PPA_fec!F$35)</f>
        <v>0.66111710169468096</v>
      </c>
      <c r="G149" s="308">
        <f>IF(G$35=0,0,G$35/PPA_fec!G$35)</f>
        <v>0.668276385518077</v>
      </c>
      <c r="H149" s="308">
        <f>IF(H$35=0,0,H$35/PPA_fec!H$35)</f>
        <v>0.66827638551807711</v>
      </c>
      <c r="I149" s="308">
        <f>IF(I$35=0,0,I$35/PPA_fec!I$35)</f>
        <v>0.67695655407239574</v>
      </c>
      <c r="J149" s="308">
        <f>IF(J$35=0,0,J$35/PPA_fec!J$35)</f>
        <v>0.67695655407239586</v>
      </c>
      <c r="K149" s="308">
        <f>IF(K$35=0,0,K$35/PPA_fec!K$35)</f>
        <v>0.67695655407239608</v>
      </c>
      <c r="L149" s="308">
        <f>IF(L$35=0,0,L$35/PPA_fec!L$35)</f>
        <v>0.67695655407239586</v>
      </c>
      <c r="M149" s="308">
        <f>IF(M$35=0,0,M$35/PPA_fec!M$35)</f>
        <v>0.67695655407239574</v>
      </c>
      <c r="N149" s="308">
        <f>IF(N$35=0,0,N$35/PPA_fec!N$35)</f>
        <v>0.68522413257691639</v>
      </c>
      <c r="O149" s="308">
        <f>IF(O$35=0,0,O$35/PPA_fec!O$35)</f>
        <v>0.68522413257691683</v>
      </c>
      <c r="P149" s="308">
        <f>IF(P$35=0,0,P$35/PPA_fec!P$35)</f>
        <v>0.69331772123495816</v>
      </c>
      <c r="Q149" s="308">
        <f>IF(Q$35=0,0,Q$35/PPA_fec!Q$35)</f>
        <v>0.69467121351602401</v>
      </c>
      <c r="R149" s="308">
        <f>IF(R$35=0,0,R$35/PPA_fec!R$35)</f>
        <v>0.69467121351602423</v>
      </c>
      <c r="S149" s="308">
        <f>IF(S$35=0,0,S$35/PPA_fec!S$35)</f>
        <v>0.70182009408015489</v>
      </c>
      <c r="T149" s="308">
        <f>IF(T$35=0,0,T$35/PPA_fec!T$35)</f>
        <v>0.7062098291031651</v>
      </c>
      <c r="U149" s="308">
        <f>IF(U$35=0,0,U$35/PPA_fec!U$35)</f>
        <v>0.71220484810858142</v>
      </c>
      <c r="V149" s="308">
        <f>IF(V$35=0,0,V$35/PPA_fec!V$35)</f>
        <v>0.71760036521345605</v>
      </c>
      <c r="W149" s="308">
        <f>IF(W$35=0,0,W$35/PPA_fec!W$35)</f>
        <v>0.71882645266858025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0.46365298897532675</v>
      </c>
      <c r="C150" s="308">
        <f>IF(C$36=0,0,C$36/PPA_fec!C$36)</f>
        <v>0.46365298897532675</v>
      </c>
      <c r="D150" s="308">
        <f>IF(D$36=0,0,D$36/PPA_fec!D$36)</f>
        <v>0.46365298897532681</v>
      </c>
      <c r="E150" s="308">
        <f>IF(E$36=0,0,E$36/PPA_fec!E$36)</f>
        <v>0.46365298897532686</v>
      </c>
      <c r="F150" s="308">
        <f>IF(F$36=0,0,F$36/PPA_fec!F$36)</f>
        <v>0.46596268826347148</v>
      </c>
      <c r="G150" s="308">
        <f>IF(G$36=0,0,G$36/PPA_fec!G$36)</f>
        <v>0.47100863114989749</v>
      </c>
      <c r="H150" s="308">
        <f>IF(H$36=0,0,H$36/PPA_fec!H$36)</f>
        <v>0.47100863114989788</v>
      </c>
      <c r="I150" s="308">
        <f>IF(I$36=0,0,I$36/PPA_fec!I$36)</f>
        <v>0.47712651051466171</v>
      </c>
      <c r="J150" s="308">
        <f>IF(J$36=0,0,J$36/PPA_fec!J$36)</f>
        <v>0.47712651051466137</v>
      </c>
      <c r="K150" s="308">
        <f>IF(K$36=0,0,K$36/PPA_fec!K$36)</f>
        <v>0.47712651051466143</v>
      </c>
      <c r="L150" s="308">
        <f>IF(L$36=0,0,L$36/PPA_fec!L$36)</f>
        <v>0.47712651051466143</v>
      </c>
      <c r="M150" s="308">
        <f>IF(M$36=0,0,M$36/PPA_fec!M$36)</f>
        <v>0.47712651051466143</v>
      </c>
      <c r="N150" s="308">
        <f>IF(N$36=0,0,N$36/PPA_fec!N$36)</f>
        <v>0.48295359182222508</v>
      </c>
      <c r="O150" s="308">
        <f>IF(O$36=0,0,O$36/PPA_fec!O$36)</f>
        <v>0.48295359182222525</v>
      </c>
      <c r="P150" s="308">
        <f>IF(P$36=0,0,P$36/PPA_fec!P$36)</f>
        <v>0.48961199956775958</v>
      </c>
      <c r="Q150" s="308">
        <f>IF(Q$36=0,0,Q$36/PPA_fec!Q$36)</f>
        <v>0.48961199956775958</v>
      </c>
      <c r="R150" s="308">
        <f>IF(R$36=0,0,R$36/PPA_fec!R$36)</f>
        <v>0.48961199956775958</v>
      </c>
      <c r="S150" s="308">
        <f>IF(S$36=0,0,S$36/PPA_fec!S$36)</f>
        <v>0.49774454420174491</v>
      </c>
      <c r="T150" s="308">
        <f>IF(T$36=0,0,T$36/PPA_fec!T$36)</f>
        <v>0.4977445442017448</v>
      </c>
      <c r="U150" s="308">
        <f>IF(U$36=0,0,U$36/PPA_fec!U$36)</f>
        <v>0.50663688085175673</v>
      </c>
      <c r="V150" s="308">
        <f>IF(V$36=0,0,V$36/PPA_fec!V$36)</f>
        <v>0.50663688085175673</v>
      </c>
      <c r="W150" s="308">
        <f>IF(W$36=0,0,W$36/PPA_fec!W$36)</f>
        <v>0.50663688085175673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0.77948729802156569</v>
      </c>
      <c r="C151" s="309">
        <f>IF(C$37=0,0,C$37/PPA_fec!C$37)</f>
        <v>0.78391789159703207</v>
      </c>
      <c r="D151" s="309">
        <f>IF(D$37=0,0,D$37/PPA_fec!D$37)</f>
        <v>0.78601929293532047</v>
      </c>
      <c r="E151" s="309">
        <f>IF(E$37=0,0,E$37/PPA_fec!E$37)</f>
        <v>0.7798474492941887</v>
      </c>
      <c r="F151" s="309">
        <f>IF(F$37=0,0,F$37/PPA_fec!F$37)</f>
        <v>0.78494015732961853</v>
      </c>
      <c r="G151" s="309">
        <f>IF(G$37=0,0,G$37/PPA_fec!G$37)</f>
        <v>0.78066096726178769</v>
      </c>
      <c r="H151" s="309">
        <f>IF(H$37=0,0,H$37/PPA_fec!H$37)</f>
        <v>0.77965990317223666</v>
      </c>
      <c r="I151" s="309">
        <f>IF(I$37=0,0,I$37/PPA_fec!I$37)</f>
        <v>0.77830655876211507</v>
      </c>
      <c r="J151" s="309">
        <f>IF(J$37=0,0,J$37/PPA_fec!J$37)</f>
        <v>0.77774697251707192</v>
      </c>
      <c r="K151" s="309">
        <f>IF(K$37=0,0,K$37/PPA_fec!K$37)</f>
        <v>0.78191729622806816</v>
      </c>
      <c r="L151" s="309">
        <f>IF(L$37=0,0,L$37/PPA_fec!L$37)</f>
        <v>0.77072768802005676</v>
      </c>
      <c r="M151" s="309">
        <f>IF(M$37=0,0,M$37/PPA_fec!M$37)</f>
        <v>0.77663812810838917</v>
      </c>
      <c r="N151" s="309">
        <f>IF(N$37=0,0,N$37/PPA_fec!N$37)</f>
        <v>0.79211492342242096</v>
      </c>
      <c r="O151" s="309">
        <f>IF(O$37=0,0,O$37/PPA_fec!O$37)</f>
        <v>0.77941702737565666</v>
      </c>
      <c r="P151" s="309">
        <f>IF(P$37=0,0,P$37/PPA_fec!P$37)</f>
        <v>0.79013766445426237</v>
      </c>
      <c r="Q151" s="309">
        <f>IF(Q$37=0,0,Q$37/PPA_fec!Q$37)</f>
        <v>0.79072815281490683</v>
      </c>
      <c r="R151" s="309">
        <f>IF(R$37=0,0,R$37/PPA_fec!R$37)</f>
        <v>0.7940383404452277</v>
      </c>
      <c r="S151" s="309">
        <f>IF(S$37=0,0,S$37/PPA_fec!S$37)</f>
        <v>0.80219202737292949</v>
      </c>
      <c r="T151" s="309">
        <f>IF(T$37=0,0,T$37/PPA_fec!T$37)</f>
        <v>0.80809241095100426</v>
      </c>
      <c r="U151" s="309">
        <f>IF(U$37=0,0,U$37/PPA_fec!U$37)</f>
        <v>0.81893440125743244</v>
      </c>
      <c r="V151" s="309">
        <f>IF(V$37=0,0,V$37/PPA_fec!V$37)</f>
        <v>0.81972065980530651</v>
      </c>
      <c r="W151" s="309">
        <f>IF(W$37=0,0,W$37/PPA_fec!W$37)</f>
        <v>0.82238433733670135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0.63216125835203185</v>
      </c>
      <c r="C152" s="310">
        <f>IF(C$43=0,0,C$43/PPA_fec!C$43)</f>
        <v>0.63127894398173534</v>
      </c>
      <c r="D152" s="310">
        <f>IF(D$43=0,0,D$43/PPA_fec!D$43)</f>
        <v>0.6305940834591135</v>
      </c>
      <c r="E152" s="310">
        <f>IF(E$43=0,0,E$43/PPA_fec!E$43)</f>
        <v>0.62957026315334819</v>
      </c>
      <c r="F152" s="310">
        <f>IF(F$43=0,0,F$43/PPA_fec!F$43)</f>
        <v>0.63264975801150736</v>
      </c>
      <c r="G152" s="310">
        <f>IF(G$43=0,0,G$43/PPA_fec!G$43)</f>
        <v>0.64290974443481186</v>
      </c>
      <c r="H152" s="310">
        <f>IF(H$43=0,0,H$43/PPA_fec!H$43)</f>
        <v>0.64293800180734084</v>
      </c>
      <c r="I152" s="310">
        <f>IF(I$43=0,0,I$43/PPA_fec!I$43)</f>
        <v>0.65452261308175796</v>
      </c>
      <c r="J152" s="310">
        <f>IF(J$43=0,0,J$43/PPA_fec!J$43)</f>
        <v>0.65471348132213691</v>
      </c>
      <c r="K152" s="310">
        <f>IF(K$43=0,0,K$43/PPA_fec!K$43)</f>
        <v>0.6527048245671927</v>
      </c>
      <c r="L152" s="310">
        <f>IF(L$43=0,0,L$43/PPA_fec!L$43)</f>
        <v>0.65472037567402142</v>
      </c>
      <c r="M152" s="310">
        <f>IF(M$43=0,0,M$43/PPA_fec!M$43)</f>
        <v>0.6551240925355013</v>
      </c>
      <c r="N152" s="310">
        <f>IF(N$43=0,0,N$43/PPA_fec!N$43)</f>
        <v>0.66291861859232704</v>
      </c>
      <c r="O152" s="310">
        <f>IF(O$43=0,0,O$43/PPA_fec!O$43)</f>
        <v>0.66547534856459312</v>
      </c>
      <c r="P152" s="310">
        <f>IF(P$43=0,0,P$43/PPA_fec!P$43)</f>
        <v>0.67379904780261246</v>
      </c>
      <c r="Q152" s="310">
        <f>IF(Q$43=0,0,Q$43/PPA_fec!Q$43)</f>
        <v>0.67386127038312083</v>
      </c>
      <c r="R152" s="310">
        <f>IF(R$43=0,0,R$43/PPA_fec!R$43)</f>
        <v>0.67326264828752691</v>
      </c>
      <c r="S152" s="310">
        <f>IF(S$43=0,0,S$43/PPA_fec!S$43)</f>
        <v>0.68324116475253394</v>
      </c>
      <c r="T152" s="310">
        <f>IF(T$43=0,0,T$43/PPA_fec!T$43)</f>
        <v>0.6840674738585848</v>
      </c>
      <c r="U152" s="310">
        <f>IF(U$43=0,0,U$43/PPA_fec!U$43)</f>
        <v>0.69333148485875828</v>
      </c>
      <c r="V152" s="310">
        <f>IF(V$43=0,0,V$43/PPA_fec!V$43)</f>
        <v>0.69623398119310598</v>
      </c>
      <c r="W152" s="310">
        <f>IF(W$43=0,0,W$43/PPA_fec!W$43)</f>
        <v>0.69696555167556318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0.74356558689779007</v>
      </c>
      <c r="C153" s="310">
        <f>IF(C$56=0,0,C$56/PPA_fec!C$56)</f>
        <v>0.74386745433143586</v>
      </c>
      <c r="D153" s="310">
        <f>IF(D$56=0,0,D$56/PPA_fec!D$56)</f>
        <v>0.74241537739364494</v>
      </c>
      <c r="E153" s="310">
        <f>IF(E$56=0,0,E$56/PPA_fec!E$56)</f>
        <v>0.72731620565789723</v>
      </c>
      <c r="F153" s="310">
        <f>IF(F$56=0,0,F$56/PPA_fec!F$56)</f>
        <v>0.73142557382558626</v>
      </c>
      <c r="G153" s="310">
        <f>IF(G$56=0,0,G$56/PPA_fec!G$56)</f>
        <v>0.74505522733153728</v>
      </c>
      <c r="H153" s="310">
        <f>IF(H$56=0,0,H$56/PPA_fec!H$56)</f>
        <v>0.7431261906826766</v>
      </c>
      <c r="I153" s="310">
        <f>IF(I$56=0,0,I$56/PPA_fec!I$56)</f>
        <v>0.75922401853836885</v>
      </c>
      <c r="J153" s="310">
        <f>IF(J$56=0,0,J$56/PPA_fec!J$56)</f>
        <v>0.7588976774787024</v>
      </c>
      <c r="K153" s="310">
        <f>IF(K$56=0,0,K$56/PPA_fec!K$56)</f>
        <v>0.75308433437969668</v>
      </c>
      <c r="L153" s="310">
        <f>IF(L$56=0,0,L$56/PPA_fec!L$56)</f>
        <v>0.75380578488558492</v>
      </c>
      <c r="M153" s="310">
        <f>IF(M$56=0,0,M$56/PPA_fec!M$56)</f>
        <v>0.757269922071379</v>
      </c>
      <c r="N153" s="310">
        <f>IF(N$56=0,0,N$56/PPA_fec!N$56)</f>
        <v>0.76936957593081445</v>
      </c>
      <c r="O153" s="310">
        <f>IF(O$56=0,0,O$56/PPA_fec!O$56)</f>
        <v>0.76993003658263448</v>
      </c>
      <c r="P153" s="310">
        <f>IF(P$56=0,0,P$56/PPA_fec!P$56)</f>
        <v>0.77935517262860166</v>
      </c>
      <c r="Q153" s="310">
        <f>IF(Q$56=0,0,Q$56/PPA_fec!Q$56)</f>
        <v>0.7803450433331548</v>
      </c>
      <c r="R153" s="310">
        <f>IF(R$56=0,0,R$56/PPA_fec!R$56)</f>
        <v>0.77996739794202918</v>
      </c>
      <c r="S153" s="310">
        <f>IF(S$56=0,0,S$56/PPA_fec!S$56)</f>
        <v>0.79114802123656225</v>
      </c>
      <c r="T153" s="310">
        <f>IF(T$56=0,0,T$56/PPA_fec!T$56)</f>
        <v>0.79037329214943253</v>
      </c>
      <c r="U153" s="310">
        <f>IF(U$56=0,0,U$56/PPA_fec!U$56)</f>
        <v>0.80286597985471964</v>
      </c>
      <c r="V153" s="310">
        <f>IF(V$56=0,0,V$56/PPA_fec!V$56)</f>
        <v>0.8043317834050896</v>
      </c>
      <c r="W153" s="310">
        <f>IF(W$56=0,0,W$56/PPA_fec!W$56)</f>
        <v>0.80887057296615883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0.72915307449355449</v>
      </c>
      <c r="C154" s="311">
        <f>IF(C$69=0,0,C$69/PPA_fec!C$69)</f>
        <v>0.73053989479522841</v>
      </c>
      <c r="D154" s="311">
        <f>IF(D$69=0,0,D$69/PPA_fec!D$69)</f>
        <v>0.72956407049841998</v>
      </c>
      <c r="E154" s="311">
        <f>IF(E$69=0,0,E$69/PPA_fec!E$69)</f>
        <v>0.7122156600277928</v>
      </c>
      <c r="F154" s="311">
        <f>IF(F$69=0,0,F$69/PPA_fec!F$69)</f>
        <v>0.71639681391665866</v>
      </c>
      <c r="G154" s="311">
        <f>IF(G$69=0,0,G$69/PPA_fec!G$69)</f>
        <v>0.7278465160451657</v>
      </c>
      <c r="H154" s="311">
        <f>IF(H$69=0,0,H$69/PPA_fec!H$69)</f>
        <v>0.7256211443179631</v>
      </c>
      <c r="I154" s="311">
        <f>IF(I$69=0,0,I$69/PPA_fec!I$69)</f>
        <v>0.74001247400968417</v>
      </c>
      <c r="J154" s="311">
        <f>IF(J$69=0,0,J$69/PPA_fec!J$69)</f>
        <v>0.73952528870630441</v>
      </c>
      <c r="K154" s="311">
        <f>IF(K$69=0,0,K$69/PPA_fec!K$69)</f>
        <v>0.73438920142254038</v>
      </c>
      <c r="L154" s="311">
        <f>IF(L$69=0,0,L$69/PPA_fec!L$69)</f>
        <v>0.73393929770909894</v>
      </c>
      <c r="M154" s="311">
        <f>IF(M$69=0,0,M$69/PPA_fec!M$69)</f>
        <v>0.73747672320993585</v>
      </c>
      <c r="N154" s="311">
        <f>IF(N$69=0,0,N$69/PPA_fec!N$69)</f>
        <v>0.74975337303391476</v>
      </c>
      <c r="O154" s="311">
        <f>IF(O$69=0,0,O$69/PPA_fec!O$69)</f>
        <v>0.74884242966648773</v>
      </c>
      <c r="P154" s="311">
        <f>IF(P$69=0,0,P$69/PPA_fec!P$69)</f>
        <v>0.7583537144741167</v>
      </c>
      <c r="Q154" s="311">
        <f>IF(Q$69=0,0,Q$69/PPA_fec!Q$69)</f>
        <v>0.75939182823193419</v>
      </c>
      <c r="R154" s="311">
        <f>IF(R$69=0,0,R$69/PPA_fec!R$69)</f>
        <v>0.75933009369541205</v>
      </c>
      <c r="S154" s="311">
        <f>IF(S$69=0,0,S$69/PPA_fec!S$69)</f>
        <v>0.7696771895436707</v>
      </c>
      <c r="T154" s="311">
        <f>IF(T$69=0,0,T$69/PPA_fec!T$69)</f>
        <v>0.76938534612444043</v>
      </c>
      <c r="U154" s="311">
        <f>IF(U$69=0,0,U$69/PPA_fec!U$69)</f>
        <v>0.78107595133379148</v>
      </c>
      <c r="V154" s="311">
        <f>IF(V$69=0,0,V$69/PPA_fec!V$69)</f>
        <v>0.78298697034847442</v>
      </c>
      <c r="W154" s="311">
        <f>IF(W$69=0,0,W$69/PPA_fec!W$69)</f>
        <v>0.78750721603815854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0.68149018309131548</v>
      </c>
      <c r="C156" s="324">
        <f>IF(C$83=0,0,C$83/PPA_fec!C$83)</f>
        <v>0.68299788474582779</v>
      </c>
      <c r="D156" s="324">
        <f>IF(D$83=0,0,D$83/PPA_fec!D$83)</f>
        <v>0.6852318026082248</v>
      </c>
      <c r="E156" s="324">
        <f>IF(E$83=0,0,E$83/PPA_fec!E$83)</f>
        <v>0.68582529866027875</v>
      </c>
      <c r="F156" s="324">
        <f>IF(F$83=0,0,F$83/PPA_fec!F$83)</f>
        <v>0.6917480276586927</v>
      </c>
      <c r="G156" s="324">
        <f>IF(G$83=0,0,G$83/PPA_fec!G$83)</f>
        <v>0.69078727092714876</v>
      </c>
      <c r="H156" s="324">
        <f>IF(H$83=0,0,H$83/PPA_fec!H$83)</f>
        <v>0.69554227374936717</v>
      </c>
      <c r="I156" s="324">
        <f>IF(I$83=0,0,I$83/PPA_fec!I$83)</f>
        <v>0.69818161759491426</v>
      </c>
      <c r="J156" s="324">
        <f>IF(J$83=0,0,J$83/PPA_fec!J$83)</f>
        <v>0.69879367252582902</v>
      </c>
      <c r="K156" s="324">
        <f>IF(K$83=0,0,K$83/PPA_fec!K$83)</f>
        <v>0.69959327540826188</v>
      </c>
      <c r="L156" s="324">
        <f>IF(L$83=0,0,L$83/PPA_fec!L$83)</f>
        <v>0.70311632437354954</v>
      </c>
      <c r="M156" s="324">
        <f>IF(M$83=0,0,M$83/PPA_fec!M$83)</f>
        <v>0.70653063058482024</v>
      </c>
      <c r="N156" s="324">
        <f>IF(N$83=0,0,N$83/PPA_fec!N$83)</f>
        <v>0.71188055548489504</v>
      </c>
      <c r="O156" s="324">
        <f>IF(O$83=0,0,O$83/PPA_fec!O$83)</f>
        <v>0.712547112711584</v>
      </c>
      <c r="P156" s="324">
        <f>IF(P$83=0,0,P$83/PPA_fec!P$83)</f>
        <v>0.71407082176978021</v>
      </c>
      <c r="Q156" s="324">
        <f>IF(Q$83=0,0,Q$83/PPA_fec!Q$83)</f>
        <v>0.71456638154467489</v>
      </c>
      <c r="R156" s="324">
        <f>IF(R$83=0,0,R$83/PPA_fec!R$83)</f>
        <v>0.72023830676420597</v>
      </c>
      <c r="S156" s="324">
        <f>IF(S$83=0,0,S$83/PPA_fec!S$83)</f>
        <v>0.7247293865178035</v>
      </c>
      <c r="T156" s="324">
        <f>IF(T$83=0,0,T$83/PPA_fec!T$83)</f>
        <v>0.72716497391171775</v>
      </c>
      <c r="U156" s="324">
        <f>IF(U$83=0,0,U$83/PPA_fec!U$83)</f>
        <v>0.72779038322947842</v>
      </c>
      <c r="V156" s="324">
        <f>IF(V$83=0,0,V$83/PPA_fec!V$83)</f>
        <v>0.72872787971345587</v>
      </c>
      <c r="W156" s="324">
        <f>IF(W$83=0,0,W$83/PPA_fec!W$83)</f>
        <v>0.73454772048323369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0.50906570764045811</v>
      </c>
      <c r="C157" s="336">
        <f>IF(C$84=0,0,C$84/PPA_fec!C$84)</f>
        <v>0.50978754026151385</v>
      </c>
      <c r="D157" s="336">
        <f>IF(D$84=0,0,D$84/PPA_fec!D$84)</f>
        <v>0.51117498629335223</v>
      </c>
      <c r="E157" s="336">
        <f>IF(E$84=0,0,E$84/PPA_fec!E$84)</f>
        <v>0.51117498629335212</v>
      </c>
      <c r="F157" s="336">
        <f>IF(F$84=0,0,F$84/PPA_fec!F$84)</f>
        <v>0.51505748766401682</v>
      </c>
      <c r="G157" s="336">
        <f>IF(G$84=0,0,G$84/PPA_fec!G$84)</f>
        <v>0.51622031696493376</v>
      </c>
      <c r="H157" s="336">
        <f>IF(H$84=0,0,H$84/PPA_fec!H$84)</f>
        <v>0.5195982852684401</v>
      </c>
      <c r="I157" s="336">
        <f>IF(I$84=0,0,I$84/PPA_fec!I$84)</f>
        <v>0.52263845674159637</v>
      </c>
      <c r="J157" s="336">
        <f>IF(J$84=0,0,J$84/PPA_fec!J$84)</f>
        <v>0.5233492511377672</v>
      </c>
      <c r="K157" s="336">
        <f>IF(K$84=0,0,K$84/PPA_fec!K$84)</f>
        <v>0.52334925113776731</v>
      </c>
      <c r="L157" s="336">
        <f>IF(L$84=0,0,L$84/PPA_fec!L$84)</f>
        <v>0.52601432602399056</v>
      </c>
      <c r="M157" s="336">
        <f>IF(M$84=0,0,M$84/PPA_fec!M$84)</f>
        <v>0.52841289342159115</v>
      </c>
      <c r="N157" s="336">
        <f>IF(N$84=0,0,N$84/PPA_fec!N$84)</f>
        <v>0.53057160407943238</v>
      </c>
      <c r="O157" s="336">
        <f>IF(O$84=0,0,O$84/PPA_fec!O$84)</f>
        <v>0.53251444367148915</v>
      </c>
      <c r="P157" s="336">
        <f>IF(P$84=0,0,P$84/PPA_fec!P$84)</f>
        <v>0.53426299930434007</v>
      </c>
      <c r="Q157" s="336">
        <f>IF(Q$84=0,0,Q$84/PPA_fec!Q$84)</f>
        <v>0.53583669937390599</v>
      </c>
      <c r="R157" s="336">
        <f>IF(R$84=0,0,R$84/PPA_fec!R$84)</f>
        <v>0.53725302943651565</v>
      </c>
      <c r="S157" s="336">
        <f>IF(S$84=0,0,S$84/PPA_fec!S$84)</f>
        <v>0.53852772649286385</v>
      </c>
      <c r="T157" s="336">
        <f>IF(T$84=0,0,T$84/PPA_fec!T$84)</f>
        <v>0.53967495384357755</v>
      </c>
      <c r="U157" s="336">
        <f>IF(U$84=0,0,U$84/PPA_fec!U$84)</f>
        <v>0.54070745845921964</v>
      </c>
      <c r="V157" s="336">
        <f>IF(V$84=0,0,V$84/PPA_fec!V$84)</f>
        <v>0.54163671261329793</v>
      </c>
      <c r="W157" s="336">
        <f>IF(W$84=0,0,W$84/PPA_fec!W$84)</f>
        <v>0.54247304135196817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0.12787960258372855</v>
      </c>
      <c r="C158" s="337">
        <f>IF(C$85=0,0,C$85/PPA_fec!C$85)</f>
        <v>0.12806093019493314</v>
      </c>
      <c r="D158" s="337">
        <f>IF(D$85=0,0,D$85/PPA_fec!D$85)</f>
        <v>0.12840946289806923</v>
      </c>
      <c r="E158" s="337">
        <f>IF(E$85=0,0,E$85/PPA_fec!E$85)</f>
        <v>0.12840946289806923</v>
      </c>
      <c r="F158" s="337">
        <f>IF(F$85=0,0,F$85/PPA_fec!F$85)</f>
        <v>0.12967687272650932</v>
      </c>
      <c r="G158" s="337">
        <f>IF(G$85=0,0,G$85/PPA_fec!G$85)</f>
        <v>0.12967687272650946</v>
      </c>
      <c r="H158" s="337">
        <f>IF(H$85=0,0,H$85/PPA_fec!H$85)</f>
        <v>0.13055774111509905</v>
      </c>
      <c r="I158" s="337">
        <f>IF(I$85=0,0,I$85/PPA_fec!I$85)</f>
        <v>0.13146769315535542</v>
      </c>
      <c r="J158" s="337">
        <f>IF(J$85=0,0,J$85/PPA_fec!J$85)</f>
        <v>0.13146769315535539</v>
      </c>
      <c r="K158" s="337">
        <f>IF(K$85=0,0,K$85/PPA_fec!K$85)</f>
        <v>0.13146769315535542</v>
      </c>
      <c r="L158" s="337">
        <f>IF(L$85=0,0,L$85/PPA_fec!L$85)</f>
        <v>0.13293929238166802</v>
      </c>
      <c r="M158" s="337">
        <f>IF(M$85=0,0,M$85/PPA_fec!M$85)</f>
        <v>0.13293929238166796</v>
      </c>
      <c r="N158" s="337">
        <f>IF(N$85=0,0,N$85/PPA_fec!N$85)</f>
        <v>0.13467437047621744</v>
      </c>
      <c r="O158" s="337">
        <f>IF(O$85=0,0,O$85/PPA_fec!O$85)</f>
        <v>0.13467437047621744</v>
      </c>
      <c r="P158" s="337">
        <f>IF(P$85=0,0,P$85/PPA_fec!P$85)</f>
        <v>0.13467437047621747</v>
      </c>
      <c r="Q158" s="337">
        <f>IF(Q$85=0,0,Q$85/PPA_fec!Q$85)</f>
        <v>0.13467437047621747</v>
      </c>
      <c r="R158" s="337">
        <f>IF(R$85=0,0,R$85/PPA_fec!R$85)</f>
        <v>0.13729905275994975</v>
      </c>
      <c r="S158" s="337">
        <f>IF(S$85=0,0,S$85/PPA_fec!S$85)</f>
        <v>0.13991027658551447</v>
      </c>
      <c r="T158" s="337">
        <f>IF(T$85=0,0,T$85/PPA_fec!T$85)</f>
        <v>0.13991027658551444</v>
      </c>
      <c r="U158" s="337">
        <f>IF(U$85=0,0,U$85/PPA_fec!U$85)</f>
        <v>0.13991027658551447</v>
      </c>
      <c r="V158" s="337">
        <f>IF(V$85=0,0,V$85/PPA_fec!V$85)</f>
        <v>0.13991027658551447</v>
      </c>
      <c r="W158" s="337">
        <f>IF(W$85=0,0,W$85/PPA_fec!W$85)</f>
        <v>0.14269463508222044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0.71734556593348886</v>
      </c>
      <c r="C159" s="337">
        <f>IF(C$86=0,0,C$86/PPA_fec!C$86)</f>
        <v>0.71836273016649255</v>
      </c>
      <c r="D159" s="337">
        <f>IF(D$86=0,0,D$86/PPA_fec!D$86)</f>
        <v>0.72031783781560954</v>
      </c>
      <c r="E159" s="337">
        <f>IF(E$86=0,0,E$86/PPA_fec!E$86)</f>
        <v>0.72031783781560943</v>
      </c>
      <c r="F159" s="337">
        <f>IF(F$86=0,0,F$86/PPA_fec!F$86)</f>
        <v>0.72490205594978163</v>
      </c>
      <c r="G159" s="337">
        <f>IF(G$86=0,0,G$86/PPA_fec!G$86)</f>
        <v>0.72742742216121914</v>
      </c>
      <c r="H159" s="337">
        <f>IF(H$86=0,0,H$86/PPA_fec!H$86)</f>
        <v>0.7313006818608303</v>
      </c>
      <c r="I159" s="337">
        <f>IF(I$86=0,0,I$86/PPA_fec!I$86)</f>
        <v>0.73478661559048042</v>
      </c>
      <c r="J159" s="337">
        <f>IF(J$86=0,0,J$86/PPA_fec!J$86)</f>
        <v>0.73747309846971965</v>
      </c>
      <c r="K159" s="337">
        <f>IF(K$86=0,0,K$86/PPA_fec!K$86)</f>
        <v>0.73747309846971965</v>
      </c>
      <c r="L159" s="337">
        <f>IF(L$86=0,0,L$86/PPA_fec!L$86)</f>
        <v>0.74034179053848093</v>
      </c>
      <c r="M159" s="337">
        <f>IF(M$86=0,0,M$86/PPA_fec!M$86)</f>
        <v>0.74292361340036572</v>
      </c>
      <c r="N159" s="337">
        <f>IF(N$86=0,0,N$86/PPA_fec!N$86)</f>
        <v>0.74524725397606217</v>
      </c>
      <c r="O159" s="337">
        <f>IF(O$86=0,0,O$86/PPA_fec!O$86)</f>
        <v>0.74733853049418908</v>
      </c>
      <c r="P159" s="337">
        <f>IF(P$86=0,0,P$86/PPA_fec!P$86)</f>
        <v>0.74922067936050318</v>
      </c>
      <c r="Q159" s="337">
        <f>IF(Q$86=0,0,Q$86/PPA_fec!Q$86)</f>
        <v>0.75091461334018594</v>
      </c>
      <c r="R159" s="337">
        <f>IF(R$86=0,0,R$86/PPA_fec!R$86)</f>
        <v>0.75243915392190031</v>
      </c>
      <c r="S159" s="337">
        <f>IF(S$86=0,0,S$86/PPA_fec!S$86)</f>
        <v>0.75381124044544345</v>
      </c>
      <c r="T159" s="337">
        <f>IF(T$86=0,0,T$86/PPA_fec!T$86)</f>
        <v>0.75504611831663215</v>
      </c>
      <c r="U159" s="337">
        <f>IF(U$86=0,0,U$86/PPA_fec!U$86)</f>
        <v>0.75615750840070195</v>
      </c>
      <c r="V159" s="337">
        <f>IF(V$86=0,0,V$86/PPA_fec!V$86)</f>
        <v>0.75715775947636499</v>
      </c>
      <c r="W159" s="337">
        <f>IF(W$86=0,0,W$86/PPA_fec!W$86)</f>
        <v>0.75805798544446101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0.50923687187730338</v>
      </c>
      <c r="C160" s="337">
        <f>IF(C$87=0,0,C$87/PPA_fec!C$87)</f>
        <v>0.50995894720166435</v>
      </c>
      <c r="D160" s="337">
        <f>IF(D$87=0,0,D$87/PPA_fec!D$87)</f>
        <v>0.5113468597374089</v>
      </c>
      <c r="E160" s="337">
        <f>IF(E$87=0,0,E$87/PPA_fec!E$87)</f>
        <v>0.51134685973740879</v>
      </c>
      <c r="F160" s="337">
        <f>IF(F$87=0,0,F$87/PPA_fec!F$87)</f>
        <v>0.51639388681116627</v>
      </c>
      <c r="G160" s="337">
        <f>IF(G$87=0,0,G$87/PPA_fec!G$87)</f>
        <v>0.51639388681116605</v>
      </c>
      <c r="H160" s="337">
        <f>IF(H$87=0,0,H$87/PPA_fec!H$87)</f>
        <v>0.51990164452762666</v>
      </c>
      <c r="I160" s="337">
        <f>IF(I$87=0,0,I$87/PPA_fec!I$87)</f>
        <v>0.52352521796057616</v>
      </c>
      <c r="J160" s="337">
        <f>IF(J$87=0,0,J$87/PPA_fec!J$87)</f>
        <v>0.52352521796057616</v>
      </c>
      <c r="K160" s="337">
        <f>IF(K$87=0,0,K$87/PPA_fec!K$87)</f>
        <v>0.52352521796057616</v>
      </c>
      <c r="L160" s="337">
        <f>IF(L$87=0,0,L$87/PPA_fec!L$87)</f>
        <v>0.52938535962135291</v>
      </c>
      <c r="M160" s="337">
        <f>IF(M$87=0,0,M$87/PPA_fec!M$87)</f>
        <v>0.5293853596213528</v>
      </c>
      <c r="N160" s="337">
        <f>IF(N$87=0,0,N$87/PPA_fec!N$87)</f>
        <v>0.53629471594933087</v>
      </c>
      <c r="O160" s="337">
        <f>IF(O$87=0,0,O$87/PPA_fec!O$87)</f>
        <v>0.53629471594933065</v>
      </c>
      <c r="P160" s="337">
        <f>IF(P$87=0,0,P$87/PPA_fec!P$87)</f>
        <v>0.53629471594933087</v>
      </c>
      <c r="Q160" s="337">
        <f>IF(Q$87=0,0,Q$87/PPA_fec!Q$87)</f>
        <v>0.53629471594933098</v>
      </c>
      <c r="R160" s="337">
        <f>IF(R$87=0,0,R$87/PPA_fec!R$87)</f>
        <v>0.54674661733809593</v>
      </c>
      <c r="S160" s="337">
        <f>IF(S$87=0,0,S$87/PPA_fec!S$87)</f>
        <v>0.55714492501059143</v>
      </c>
      <c r="T160" s="337">
        <f>IF(T$87=0,0,T$87/PPA_fec!T$87)</f>
        <v>0.55714492501059143</v>
      </c>
      <c r="U160" s="337">
        <f>IF(U$87=0,0,U$87/PPA_fec!U$87)</f>
        <v>0.55714492501059165</v>
      </c>
      <c r="V160" s="337">
        <f>IF(V$87=0,0,V$87/PPA_fec!V$87)</f>
        <v>0.55714492501059121</v>
      </c>
      <c r="W160" s="337">
        <f>IF(W$87=0,0,W$87/PPA_fec!W$87)</f>
        <v>0.56658265043476119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0.86166954308438737</v>
      </c>
      <c r="C161" s="338">
        <f>IF(C$88=0,0,C$88/PPA_fec!C$88)</f>
        <v>0.86779601323512101</v>
      </c>
      <c r="D161" s="338">
        <f>IF(D$88=0,0,D$88/PPA_fec!D$88)</f>
        <v>0.87249040043674253</v>
      </c>
      <c r="E161" s="338">
        <f>IF(E$88=0,0,E$88/PPA_fec!E$88)</f>
        <v>0.8656395834424484</v>
      </c>
      <c r="F161" s="338">
        <f>IF(F$88=0,0,F$88/PPA_fec!F$88)</f>
        <v>0.87553078310864485</v>
      </c>
      <c r="G161" s="338">
        <f>IF(G$88=0,0,G$88/PPA_fec!G$88)</f>
        <v>0.86142924976257074</v>
      </c>
      <c r="H161" s="338">
        <f>IF(H$88=0,0,H$88/PPA_fec!H$88)</f>
        <v>0.86616862275101614</v>
      </c>
      <c r="I161" s="338">
        <f>IF(I$88=0,0,I$88/PPA_fec!I$88)</f>
        <v>0.8595272910603452</v>
      </c>
      <c r="J161" s="338">
        <f>IF(J$88=0,0,J$88/PPA_fec!J$88)</f>
        <v>0.85890930879628569</v>
      </c>
      <c r="K161" s="338">
        <f>IF(K$88=0,0,K$88/PPA_fec!K$88)</f>
        <v>0.86351482959243342</v>
      </c>
      <c r="L161" s="338">
        <f>IF(L$88=0,0,L$88/PPA_fec!L$88)</f>
        <v>0.86068505463229161</v>
      </c>
      <c r="M161" s="338">
        <f>IF(M$88=0,0,M$88/PPA_fec!M$88)</f>
        <v>0.8672853461871407</v>
      </c>
      <c r="N161" s="338">
        <f>IF(N$88=0,0,N$88/PPA_fec!N$88)</f>
        <v>0.88530157126636722</v>
      </c>
      <c r="O161" s="338">
        <f>IF(O$88=0,0,O$88/PPA_fec!O$88)</f>
        <v>0.87110985868833957</v>
      </c>
      <c r="P161" s="338">
        <f>IF(P$88=0,0,P$88/PPA_fec!P$88)</f>
        <v>0.871082223755548</v>
      </c>
      <c r="Q161" s="338">
        <f>IF(Q$88=0,0,Q$88/PPA_fec!Q$88)</f>
        <v>0.87173320387892561</v>
      </c>
      <c r="R161" s="338">
        <f>IF(R$88=0,0,R$88/PPA_fec!R$88)</f>
        <v>0.89244291622770455</v>
      </c>
      <c r="S161" s="338">
        <f>IF(S$88=0,0,S$88/PPA_fec!S$88)</f>
        <v>0.90374297386626901</v>
      </c>
      <c r="T161" s="338">
        <f>IF(T$88=0,0,T$88/PPA_fec!T$88)</f>
        <v>0.91039029772370506</v>
      </c>
      <c r="U161" s="338">
        <f>IF(U$88=0,0,U$88/PPA_fec!U$88)</f>
        <v>0.90641151614448501</v>
      </c>
      <c r="V161" s="338">
        <f>IF(V$88=0,0,V$88/PPA_fec!V$88)</f>
        <v>0.90728176143075645</v>
      </c>
      <c r="W161" s="338">
        <f>IF(W$88=0,0,W$88/PPA_fec!W$88)</f>
        <v>0.93410087726425239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0.66814874127810153</v>
      </c>
      <c r="C162" s="339">
        <f>IF(C$94=0,0,C$94/PPA_fec!C$94)</f>
        <v>0.66909614659323702</v>
      </c>
      <c r="D162" s="339">
        <f>IF(D$94=0,0,D$94/PPA_fec!D$94)</f>
        <v>0.67091716951002467</v>
      </c>
      <c r="E162" s="339">
        <f>IF(E$94=0,0,E$94/PPA_fec!E$94)</f>
        <v>0.67091716951002422</v>
      </c>
      <c r="F162" s="339">
        <f>IF(F$94=0,0,F$94/PPA_fec!F$94)</f>
        <v>0.6765004525590218</v>
      </c>
      <c r="G162" s="339">
        <f>IF(G$94=0,0,G$94/PPA_fec!G$94)</f>
        <v>0.67753916601647546</v>
      </c>
      <c r="H162" s="339">
        <f>IF(H$94=0,0,H$94/PPA_fec!H$94)</f>
        <v>0.68214155054986902</v>
      </c>
      <c r="I162" s="339">
        <f>IF(I$94=0,0,I$94/PPA_fec!I$94)</f>
        <v>0.68660239549488211</v>
      </c>
      <c r="J162" s="339">
        <f>IF(J$94=0,0,J$94/PPA_fec!J$94)</f>
        <v>0.68689589211831925</v>
      </c>
      <c r="K162" s="339">
        <f>IF(K$94=0,0,K$94/PPA_fec!K$94)</f>
        <v>0.68689589211831936</v>
      </c>
      <c r="L162" s="339">
        <f>IF(L$94=0,0,L$94/PPA_fec!L$94)</f>
        <v>0.6908813029064873</v>
      </c>
      <c r="M162" s="339">
        <f>IF(M$94=0,0,M$94/PPA_fec!M$94)</f>
        <v>0.6944681726158386</v>
      </c>
      <c r="N162" s="339">
        <f>IF(N$94=0,0,N$94/PPA_fec!N$94)</f>
        <v>0.69769635535425467</v>
      </c>
      <c r="O162" s="339">
        <f>IF(O$94=0,0,O$94/PPA_fec!O$94)</f>
        <v>0.70060171981882924</v>
      </c>
      <c r="P162" s="339">
        <f>IF(P$94=0,0,P$94/PPA_fec!P$94)</f>
        <v>0.70321654783694643</v>
      </c>
      <c r="Q162" s="339">
        <f>IF(Q$94=0,0,Q$94/PPA_fec!Q$94)</f>
        <v>0.70365022488390772</v>
      </c>
      <c r="R162" s="339">
        <f>IF(R$94=0,0,R$94/PPA_fec!R$94)</f>
        <v>0.7059602023955166</v>
      </c>
      <c r="S162" s="339">
        <f>IF(S$94=0,0,S$94/PPA_fec!S$94)</f>
        <v>0.70803918215596551</v>
      </c>
      <c r="T162" s="339">
        <f>IF(T$94=0,0,T$94/PPA_fec!T$94)</f>
        <v>0.70991026394036882</v>
      </c>
      <c r="U162" s="339">
        <f>IF(U$94=0,0,U$94/PPA_fec!U$94)</f>
        <v>0.71159423754633178</v>
      </c>
      <c r="V162" s="339">
        <f>IF(V$94=0,0,V$94/PPA_fec!V$94)</f>
        <v>0.71310981379169902</v>
      </c>
      <c r="W162" s="339">
        <f>IF(W$94=0,0,W$94/PPA_fec!W$94)</f>
        <v>0.71447383241252915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DE: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504.08698850940408</v>
      </c>
      <c r="C5" s="225">
        <v>465.37859481998049</v>
      </c>
      <c r="D5" s="225">
        <v>447.74790491282971</v>
      </c>
      <c r="E5" s="225">
        <v>496.68079158697509</v>
      </c>
      <c r="F5" s="225">
        <v>504.04755426389852</v>
      </c>
      <c r="G5" s="225">
        <v>649.36974222175661</v>
      </c>
      <c r="H5" s="225">
        <v>579.43401508378133</v>
      </c>
      <c r="I5" s="225">
        <v>658.77331425692819</v>
      </c>
      <c r="J5" s="225">
        <v>633.29497939426869</v>
      </c>
      <c r="K5" s="225">
        <v>588.10280219531114</v>
      </c>
      <c r="L5" s="225">
        <v>583.86084785084131</v>
      </c>
      <c r="M5" s="225">
        <v>522.33869741942613</v>
      </c>
      <c r="N5" s="225">
        <v>503.87282925135338</v>
      </c>
      <c r="O5" s="225">
        <v>536.34969234518155</v>
      </c>
      <c r="P5" s="225">
        <v>552.52933076517047</v>
      </c>
      <c r="Q5" s="225">
        <v>521.85309900895925</v>
      </c>
      <c r="R5" s="225">
        <v>492.04050405435009</v>
      </c>
      <c r="S5" s="225">
        <v>494.4992829955944</v>
      </c>
      <c r="T5" s="225">
        <v>478.63499841284488</v>
      </c>
      <c r="U5" s="225">
        <v>467.92336342761399</v>
      </c>
      <c r="V5" s="225">
        <v>457.77748956398563</v>
      </c>
      <c r="W5" s="225">
        <v>431.78782809150528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3.391158247960353</v>
      </c>
      <c r="C10" s="262">
        <v>2.948942586543891</v>
      </c>
      <c r="D10" s="262">
        <v>2.7130389268922368</v>
      </c>
      <c r="E10" s="262">
        <v>3.743640810778702</v>
      </c>
      <c r="F10" s="262">
        <v>3.9902960616865442</v>
      </c>
      <c r="G10" s="262">
        <v>6.2435384627699069</v>
      </c>
      <c r="H10" s="262">
        <v>5.9255990157584222</v>
      </c>
      <c r="I10" s="262">
        <v>7.6893184100201886</v>
      </c>
      <c r="J10" s="262">
        <v>7.1565302230612824</v>
      </c>
      <c r="K10" s="262">
        <v>6.3385163082155218</v>
      </c>
      <c r="L10" s="262">
        <v>7.5909601323425493</v>
      </c>
      <c r="M10" s="262">
        <v>6.7667545096683561</v>
      </c>
      <c r="N10" s="262">
        <v>6.0326719736689798</v>
      </c>
      <c r="O10" s="262">
        <v>7.1431559427331512</v>
      </c>
      <c r="P10" s="262">
        <v>7.344844217120718</v>
      </c>
      <c r="Q10" s="262">
        <v>6.776363775845283</v>
      </c>
      <c r="R10" s="262">
        <v>6.1795032085489643</v>
      </c>
      <c r="S10" s="262">
        <v>6.723024839309387</v>
      </c>
      <c r="T10" s="262">
        <v>6.2242137506995387</v>
      </c>
      <c r="U10" s="262">
        <v>6.3601328985522469</v>
      </c>
      <c r="V10" s="262">
        <v>6.1757673014616543</v>
      </c>
      <c r="W10" s="262">
        <v>5.7126851390826374</v>
      </c>
      <c r="DA10" s="68" t="s">
        <v>2032</v>
      </c>
    </row>
    <row r="11" spans="1:105" ht="12" customHeight="1" x14ac:dyDescent="0.25">
      <c r="A11" s="37" t="s">
        <v>160</v>
      </c>
      <c r="B11" s="228">
        <v>0.19666152180866839</v>
      </c>
      <c r="C11" s="228">
        <v>0.17430363060443069</v>
      </c>
      <c r="D11" s="228">
        <v>0.15365708023697189</v>
      </c>
      <c r="E11" s="228">
        <v>0.41431143026204842</v>
      </c>
      <c r="F11" s="228">
        <v>0.26489686461282802</v>
      </c>
      <c r="G11" s="228">
        <v>0.30071350476919029</v>
      </c>
      <c r="H11" s="228">
        <v>0.31111795707827372</v>
      </c>
      <c r="I11" s="228">
        <v>0.30602826941658312</v>
      </c>
      <c r="J11" s="228">
        <v>0.28248077928731857</v>
      </c>
      <c r="K11" s="228">
        <v>0.2767671211937166</v>
      </c>
      <c r="L11" s="228">
        <v>0.2976171939824438</v>
      </c>
      <c r="M11" s="228">
        <v>0.2589986596842479</v>
      </c>
      <c r="N11" s="228">
        <v>0.1721955322486162</v>
      </c>
      <c r="O11" s="228">
        <v>0.1633036682875581</v>
      </c>
      <c r="P11" s="228">
        <v>0.11761488077690389</v>
      </c>
      <c r="Q11" s="228">
        <v>0.1085666872491841</v>
      </c>
      <c r="R11" s="228">
        <v>0.10208400522279761</v>
      </c>
      <c r="S11" s="228">
        <v>0.12040221997606521</v>
      </c>
      <c r="T11" s="228">
        <v>0.14876989173647151</v>
      </c>
      <c r="U11" s="228">
        <v>0.1172553890497146</v>
      </c>
      <c r="V11" s="228">
        <v>0.11821933046143419</v>
      </c>
      <c r="W11" s="228">
        <v>0.1035294412931065</v>
      </c>
      <c r="DA11" s="69" t="s">
        <v>2033</v>
      </c>
    </row>
    <row r="12" spans="1:105" ht="12" customHeight="1" x14ac:dyDescent="0.25">
      <c r="A12" s="37" t="s">
        <v>162</v>
      </c>
      <c r="B12" s="228">
        <v>3.194496726151685</v>
      </c>
      <c r="C12" s="228">
        <v>2.77463895593946</v>
      </c>
      <c r="D12" s="228">
        <v>2.5593818466552651</v>
      </c>
      <c r="E12" s="228">
        <v>3.3293293805166542</v>
      </c>
      <c r="F12" s="228">
        <v>3.7253991970737159</v>
      </c>
      <c r="G12" s="228">
        <v>5.9428249580007169</v>
      </c>
      <c r="H12" s="228">
        <v>5.6144810586801484</v>
      </c>
      <c r="I12" s="228">
        <v>7.3832901406036067</v>
      </c>
      <c r="J12" s="228">
        <v>6.8740494437739637</v>
      </c>
      <c r="K12" s="228">
        <v>6.061749187021805</v>
      </c>
      <c r="L12" s="228">
        <v>7.2933429383601052</v>
      </c>
      <c r="M12" s="228">
        <v>6.5077558499841084</v>
      </c>
      <c r="N12" s="228">
        <v>5.8604764414203636</v>
      </c>
      <c r="O12" s="228">
        <v>6.9798522744455944</v>
      </c>
      <c r="P12" s="228">
        <v>7.2272293363438136</v>
      </c>
      <c r="Q12" s="228">
        <v>6.6677970885960987</v>
      </c>
      <c r="R12" s="228">
        <v>6.0774192033261656</v>
      </c>
      <c r="S12" s="228">
        <v>6.6026226193333217</v>
      </c>
      <c r="T12" s="228">
        <v>6.0754438589630677</v>
      </c>
      <c r="U12" s="228">
        <v>6.2428775095025326</v>
      </c>
      <c r="V12" s="228">
        <v>6.0575479710002202</v>
      </c>
      <c r="W12" s="228">
        <v>5.6091556977895296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500.69583026144369</v>
      </c>
      <c r="C17" s="296">
        <f t="shared" si="0"/>
        <v>462.42965223343663</v>
      </c>
      <c r="D17" s="296">
        <f t="shared" si="0"/>
        <v>445.03486598593747</v>
      </c>
      <c r="E17" s="296">
        <f t="shared" si="0"/>
        <v>492.9371507761964</v>
      </c>
      <c r="F17" s="296">
        <f t="shared" si="0"/>
        <v>500.05725820221193</v>
      </c>
      <c r="G17" s="296">
        <f t="shared" si="0"/>
        <v>643.12620375898666</v>
      </c>
      <c r="H17" s="296">
        <f t="shared" si="0"/>
        <v>573.50841606802283</v>
      </c>
      <c r="I17" s="296">
        <f t="shared" si="0"/>
        <v>651.08399584690801</v>
      </c>
      <c r="J17" s="296">
        <f t="shared" si="0"/>
        <v>626.13844917120741</v>
      </c>
      <c r="K17" s="296">
        <f t="shared" si="0"/>
        <v>581.76428588709564</v>
      </c>
      <c r="L17" s="296">
        <f t="shared" si="0"/>
        <v>576.26988771849881</v>
      </c>
      <c r="M17" s="296">
        <f t="shared" si="0"/>
        <v>515.57194290975781</v>
      </c>
      <c r="N17" s="296">
        <f t="shared" si="0"/>
        <v>497.8401572776844</v>
      </c>
      <c r="O17" s="296">
        <f t="shared" si="0"/>
        <v>529.20653640244848</v>
      </c>
      <c r="P17" s="296">
        <f t="shared" si="0"/>
        <v>545.18448654804979</v>
      </c>
      <c r="Q17" s="296">
        <f t="shared" si="0"/>
        <v>515.07673523311405</v>
      </c>
      <c r="R17" s="296">
        <f t="shared" si="0"/>
        <v>485.86100084580107</v>
      </c>
      <c r="S17" s="296">
        <f t="shared" si="0"/>
        <v>487.776258156285</v>
      </c>
      <c r="T17" s="296">
        <f t="shared" si="0"/>
        <v>472.41078466214537</v>
      </c>
      <c r="U17" s="296">
        <f t="shared" si="0"/>
        <v>461.5632305290618</v>
      </c>
      <c r="V17" s="296">
        <f t="shared" si="0"/>
        <v>451.60172226252382</v>
      </c>
      <c r="W17" s="296">
        <f t="shared" si="0"/>
        <v>426.0751429524226</v>
      </c>
      <c r="DA17" s="70"/>
    </row>
    <row r="18" spans="1:105" ht="12" customHeight="1" x14ac:dyDescent="0.25">
      <c r="A18" s="60" t="s">
        <v>1858</v>
      </c>
      <c r="B18" s="331">
        <v>500.69583026144369</v>
      </c>
      <c r="C18" s="331">
        <v>462.42965223343663</v>
      </c>
      <c r="D18" s="331">
        <v>445.03486598593747</v>
      </c>
      <c r="E18" s="331">
        <v>492.9371507761964</v>
      </c>
      <c r="F18" s="331">
        <v>500.05725820221193</v>
      </c>
      <c r="G18" s="331">
        <v>643.12620375898666</v>
      </c>
      <c r="H18" s="331">
        <v>573.50841606802283</v>
      </c>
      <c r="I18" s="331">
        <v>651.08399584690801</v>
      </c>
      <c r="J18" s="331">
        <v>626.13844917120741</v>
      </c>
      <c r="K18" s="331">
        <v>581.76428588709564</v>
      </c>
      <c r="L18" s="331">
        <v>576.26988771849881</v>
      </c>
      <c r="M18" s="331">
        <v>515.57194290975781</v>
      </c>
      <c r="N18" s="331">
        <v>497.8401572776844</v>
      </c>
      <c r="O18" s="331">
        <v>529.20653640244848</v>
      </c>
      <c r="P18" s="331">
        <v>545.18448654804979</v>
      </c>
      <c r="Q18" s="331">
        <v>515.07673523311405</v>
      </c>
      <c r="R18" s="331">
        <v>485.86100084580107</v>
      </c>
      <c r="S18" s="331">
        <v>487.776258156285</v>
      </c>
      <c r="T18" s="331">
        <v>472.41078466214537</v>
      </c>
      <c r="U18" s="331">
        <v>461.5632305290618</v>
      </c>
      <c r="V18" s="331">
        <v>451.60172226252382</v>
      </c>
      <c r="W18" s="331">
        <v>426.0751429524226</v>
      </c>
      <c r="DA18" s="72" t="s">
        <v>2039</v>
      </c>
    </row>
    <row r="19" spans="1:105" ht="12" customHeight="1" x14ac:dyDescent="0.25">
      <c r="A19" s="64" t="s">
        <v>30</v>
      </c>
      <c r="B19" s="231">
        <v>102.4810050230241</v>
      </c>
      <c r="C19" s="231">
        <v>84.535891083655315</v>
      </c>
      <c r="D19" s="231">
        <v>81.209126749098189</v>
      </c>
      <c r="E19" s="231">
        <v>130.20899114557781</v>
      </c>
      <c r="F19" s="231">
        <v>119.1604008326448</v>
      </c>
      <c r="G19" s="231">
        <v>141.7953216047533</v>
      </c>
      <c r="H19" s="231">
        <v>126.3755544496543</v>
      </c>
      <c r="I19" s="231">
        <v>108.3574414192064</v>
      </c>
      <c r="J19" s="231">
        <v>129.8865710919695</v>
      </c>
      <c r="K19" s="231">
        <v>123.16636318184</v>
      </c>
      <c r="L19" s="231">
        <v>123.77026913414311</v>
      </c>
      <c r="M19" s="231">
        <v>114.6366933994351</v>
      </c>
      <c r="N19" s="231">
        <v>113.584334053308</v>
      </c>
      <c r="O19" s="231">
        <v>122.61525602914951</v>
      </c>
      <c r="P19" s="231">
        <v>123.9296192452227</v>
      </c>
      <c r="Q19" s="231">
        <v>116.0259029633313</v>
      </c>
      <c r="R19" s="231">
        <v>106.5886815054606</v>
      </c>
      <c r="S19" s="231">
        <v>97.543330734079731</v>
      </c>
      <c r="T19" s="231">
        <v>96.626003133489647</v>
      </c>
      <c r="U19" s="231">
        <v>82.016738741271183</v>
      </c>
      <c r="V19" s="231">
        <v>69.866398916013225</v>
      </c>
      <c r="W19" s="231">
        <v>62.437681525493787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10.37468800027008</v>
      </c>
      <c r="C21" s="231">
        <v>10.858686591623121</v>
      </c>
      <c r="D21" s="231">
        <v>9.5328335786474003</v>
      </c>
      <c r="E21" s="231">
        <v>12.826095760390171</v>
      </c>
      <c r="F21" s="231">
        <v>4.6088481775965633</v>
      </c>
      <c r="G21" s="231">
        <v>2.9399622139165902</v>
      </c>
      <c r="H21" s="231">
        <v>2.3792551054808291</v>
      </c>
      <c r="I21" s="231">
        <v>1.6989928852883289</v>
      </c>
      <c r="J21" s="231">
        <v>1.979561563826177</v>
      </c>
      <c r="K21" s="231">
        <v>2.119869866595272</v>
      </c>
      <c r="L21" s="231">
        <v>1.85799531625617</v>
      </c>
      <c r="M21" s="231">
        <v>2.0737042924826792</v>
      </c>
      <c r="N21" s="231">
        <v>1.3661148082825429</v>
      </c>
      <c r="O21" s="231">
        <v>0.94045028394426089</v>
      </c>
      <c r="P21" s="231">
        <v>0.47178321502694742</v>
      </c>
      <c r="Q21" s="231">
        <v>3.3073441639333199</v>
      </c>
      <c r="R21" s="231">
        <v>0.40832174821904732</v>
      </c>
      <c r="S21" s="231">
        <v>0.20579925216367981</v>
      </c>
      <c r="T21" s="231">
        <v>0.20834120431030079</v>
      </c>
      <c r="U21" s="231">
        <v>0.4186802105446491</v>
      </c>
      <c r="V21" s="231">
        <v>0.2083262917279779</v>
      </c>
      <c r="W21" s="231">
        <v>0.38086960465941561</v>
      </c>
      <c r="DA21" s="73" t="s">
        <v>2042</v>
      </c>
    </row>
    <row r="22" spans="1:105" ht="12" customHeight="1" x14ac:dyDescent="0.25">
      <c r="A22" s="64" t="s">
        <v>160</v>
      </c>
      <c r="B22" s="231">
        <v>21.384248341850711</v>
      </c>
      <c r="C22" s="231">
        <v>20.733121552767841</v>
      </c>
      <c r="D22" s="231">
        <v>18.823683693975809</v>
      </c>
      <c r="E22" s="231">
        <v>35.497721703615312</v>
      </c>
      <c r="F22" s="231">
        <v>23.11034531018673</v>
      </c>
      <c r="G22" s="231">
        <v>22.821750333294059</v>
      </c>
      <c r="H22" s="231">
        <v>21.881776926635869</v>
      </c>
      <c r="I22" s="231">
        <v>20.311237928256681</v>
      </c>
      <c r="J22" s="231">
        <v>18.17308990674772</v>
      </c>
      <c r="K22" s="231">
        <v>17.552812249146449</v>
      </c>
      <c r="L22" s="231">
        <v>16.7322960980677</v>
      </c>
      <c r="M22" s="231">
        <v>14.912083651751921</v>
      </c>
      <c r="N22" s="231">
        <v>10.658706210405519</v>
      </c>
      <c r="O22" s="231">
        <v>8.6998443009340942</v>
      </c>
      <c r="P22" s="231">
        <v>6.3531136701430198</v>
      </c>
      <c r="Q22" s="231">
        <v>5.9311139395779744</v>
      </c>
      <c r="R22" s="231">
        <v>5.8291527292812786</v>
      </c>
      <c r="S22" s="231">
        <v>6.5394134785771074</v>
      </c>
      <c r="T22" s="231">
        <v>8.0411572410110708</v>
      </c>
      <c r="U22" s="231">
        <v>6.180500094011907</v>
      </c>
      <c r="V22" s="231">
        <v>6.398925835450977</v>
      </c>
      <c r="W22" s="231">
        <v>5.8639131096920476</v>
      </c>
      <c r="DA22" s="73" t="s">
        <v>2043</v>
      </c>
    </row>
    <row r="23" spans="1:105" ht="12" customHeight="1" x14ac:dyDescent="0.25">
      <c r="A23" s="64" t="s">
        <v>70</v>
      </c>
      <c r="B23" s="231">
        <v>15.851256351966491</v>
      </c>
      <c r="C23" s="231">
        <v>13.523025702103739</v>
      </c>
      <c r="D23" s="231">
        <v>19.33735724968577</v>
      </c>
      <c r="E23" s="231">
        <v>12.29547247654272</v>
      </c>
      <c r="F23" s="231">
        <v>15.147070487808771</v>
      </c>
      <c r="G23" s="231">
        <v>16.36928061206239</v>
      </c>
      <c r="H23" s="231">
        <v>14.34201806917507</v>
      </c>
      <c r="I23" s="231">
        <v>15.997040855449701</v>
      </c>
      <c r="J23" s="231">
        <v>17.05824965635173</v>
      </c>
      <c r="K23" s="231">
        <v>8.6104613054354999</v>
      </c>
      <c r="L23" s="231">
        <v>4.9942371417837261</v>
      </c>
      <c r="M23" s="231">
        <v>1.734128252118966</v>
      </c>
      <c r="N23" s="231">
        <v>1.9584385533330879</v>
      </c>
      <c r="O23" s="231">
        <v>3.5390249438198</v>
      </c>
      <c r="P23" s="231">
        <v>2.0309579992734359</v>
      </c>
      <c r="Q23" s="231">
        <v>2.1856549784661552</v>
      </c>
      <c r="R23" s="231">
        <v>2.1109685684257729</v>
      </c>
      <c r="S23" s="231">
        <v>1.891462907454186</v>
      </c>
      <c r="T23" s="231">
        <v>2.154192059204656</v>
      </c>
      <c r="U23" s="231">
        <v>2.4050131580689369</v>
      </c>
      <c r="V23" s="231">
        <v>2.3933659158417</v>
      </c>
      <c r="W23" s="231">
        <v>2.187818740042228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0.48293695259818781</v>
      </c>
      <c r="I24" s="231">
        <v>0</v>
      </c>
      <c r="J24" s="231">
        <v>0.25076562871092339</v>
      </c>
      <c r="K24" s="231">
        <v>0.23872616260720619</v>
      </c>
      <c r="L24" s="231">
        <v>0.23539124805068889</v>
      </c>
      <c r="M24" s="231">
        <v>0.2335272914283075</v>
      </c>
      <c r="N24" s="231">
        <v>0.23076665105277691</v>
      </c>
      <c r="O24" s="231">
        <v>0.23829080729617069</v>
      </c>
      <c r="P24" s="231">
        <v>0.23542553969544611</v>
      </c>
      <c r="Q24" s="231">
        <v>0.21654464644033841</v>
      </c>
      <c r="R24" s="231">
        <v>0.21750027385547879</v>
      </c>
      <c r="S24" s="231">
        <v>0</v>
      </c>
      <c r="T24" s="231">
        <v>0.22195373717180261</v>
      </c>
      <c r="U24" s="231">
        <v>0.2230179040144569</v>
      </c>
      <c r="V24" s="231">
        <v>0.22193785023581031</v>
      </c>
      <c r="W24" s="231">
        <v>0.20287737226333361</v>
      </c>
      <c r="DA24" s="73" t="s">
        <v>2045</v>
      </c>
    </row>
    <row r="25" spans="1:105" ht="12" customHeight="1" x14ac:dyDescent="0.25">
      <c r="A25" s="64" t="s">
        <v>162</v>
      </c>
      <c r="B25" s="231">
        <v>347.35778860552722</v>
      </c>
      <c r="C25" s="231">
        <v>330.03860297718518</v>
      </c>
      <c r="D25" s="231">
        <v>313.53579190261348</v>
      </c>
      <c r="E25" s="231">
        <v>285.25307094351717</v>
      </c>
      <c r="F25" s="231">
        <v>325.01427296431922</v>
      </c>
      <c r="G25" s="231">
        <v>451.01289205504492</v>
      </c>
      <c r="H25" s="231">
        <v>394.88181022592829</v>
      </c>
      <c r="I25" s="231">
        <v>490.03238499843422</v>
      </c>
      <c r="J25" s="231">
        <v>442.23440221421612</v>
      </c>
      <c r="K25" s="231">
        <v>384.44142108461358</v>
      </c>
      <c r="L25" s="231">
        <v>410.03804906712202</v>
      </c>
      <c r="M25" s="231">
        <v>374.68996842860139</v>
      </c>
      <c r="N25" s="231">
        <v>362.756779031382</v>
      </c>
      <c r="O25" s="231">
        <v>371.84484995321958</v>
      </c>
      <c r="P25" s="231">
        <v>390.38775698016082</v>
      </c>
      <c r="Q25" s="231">
        <v>364.26886792335989</v>
      </c>
      <c r="R25" s="231">
        <v>347.02992558665522</v>
      </c>
      <c r="S25" s="231">
        <v>358.6086648519406</v>
      </c>
      <c r="T25" s="231">
        <v>328.3836454313992</v>
      </c>
      <c r="U25" s="231">
        <v>329.06039839265833</v>
      </c>
      <c r="V25" s="231">
        <v>327.88039028661149</v>
      </c>
      <c r="W25" s="231">
        <v>317.70287968087348</v>
      </c>
      <c r="DA25" s="73" t="s">
        <v>2046</v>
      </c>
    </row>
    <row r="26" spans="1:105" ht="12" customHeight="1" x14ac:dyDescent="0.25">
      <c r="A26" s="64" t="s">
        <v>36</v>
      </c>
      <c r="B26" s="231">
        <v>3.2468439388051289</v>
      </c>
      <c r="C26" s="231">
        <v>2.7403243261014492</v>
      </c>
      <c r="D26" s="231">
        <v>2.596072811916839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16.855798746553191</v>
      </c>
      <c r="F27" s="231">
        <v>13.016320429655851</v>
      </c>
      <c r="G27" s="231">
        <v>8.1869969399155291</v>
      </c>
      <c r="H27" s="231">
        <v>13.165064338550289</v>
      </c>
      <c r="I27" s="231">
        <v>14.686897760272631</v>
      </c>
      <c r="J27" s="231">
        <v>16.555809109385191</v>
      </c>
      <c r="K27" s="231">
        <v>45.634632036857617</v>
      </c>
      <c r="L27" s="231">
        <v>18.64164971307537</v>
      </c>
      <c r="M27" s="231">
        <v>7.2918375939393716</v>
      </c>
      <c r="N27" s="231">
        <v>7.2850179699205118</v>
      </c>
      <c r="O27" s="231">
        <v>21.328820084085031</v>
      </c>
      <c r="P27" s="231">
        <v>21.775829898527331</v>
      </c>
      <c r="Q27" s="231">
        <v>23.141306618004929</v>
      </c>
      <c r="R27" s="231">
        <v>23.67645043390371</v>
      </c>
      <c r="S27" s="231">
        <v>22.987586932069711</v>
      </c>
      <c r="T27" s="231">
        <v>36.775491855558727</v>
      </c>
      <c r="U27" s="231">
        <v>41.258882028492387</v>
      </c>
      <c r="V27" s="231">
        <v>44.632377166642669</v>
      </c>
      <c r="W27" s="231">
        <v>37.299102919398273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6446.555143347292</v>
      </c>
      <c r="C32" s="225">
        <v>6304.681554675245</v>
      </c>
      <c r="D32" s="225">
        <v>6132.2107640673039</v>
      </c>
      <c r="E32" s="225">
        <v>5820.1449093957053</v>
      </c>
      <c r="F32" s="225">
        <v>6153.2684569753801</v>
      </c>
      <c r="G32" s="225">
        <v>7028.4520022370434</v>
      </c>
      <c r="H32" s="225">
        <v>6469.1055590382512</v>
      </c>
      <c r="I32" s="225">
        <v>7053.6416857238919</v>
      </c>
      <c r="J32" s="225">
        <v>6783.1608168450957</v>
      </c>
      <c r="K32" s="225">
        <v>6647.1884064388832</v>
      </c>
      <c r="L32" s="225">
        <v>6697.4775375400104</v>
      </c>
      <c r="M32" s="225">
        <v>6043.8034520172923</v>
      </c>
      <c r="N32" s="225">
        <v>5907.2635951968086</v>
      </c>
      <c r="O32" s="225">
        <v>6070.6521189518326</v>
      </c>
      <c r="P32" s="225">
        <v>6223.6541071507008</v>
      </c>
      <c r="Q32" s="225">
        <v>6234.227009548059</v>
      </c>
      <c r="R32" s="225">
        <v>6040.5513944884951</v>
      </c>
      <c r="S32" s="225">
        <v>6017.011209013478</v>
      </c>
      <c r="T32" s="225">
        <v>5747.8991125182401</v>
      </c>
      <c r="U32" s="225">
        <v>5589.4493134864551</v>
      </c>
      <c r="V32" s="225">
        <v>5497.217874511095</v>
      </c>
      <c r="W32" s="225">
        <v>5713.0561383483209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33.226753048546463</v>
      </c>
      <c r="C37" s="262">
        <v>30.605590212739919</v>
      </c>
      <c r="D37" s="262">
        <v>28.46353735105648</v>
      </c>
      <c r="E37" s="262">
        <v>33.616389263530351</v>
      </c>
      <c r="F37" s="262">
        <v>37.331780861913643</v>
      </c>
      <c r="G37" s="262">
        <v>51.809736640736922</v>
      </c>
      <c r="H37" s="262">
        <v>50.72803803132922</v>
      </c>
      <c r="I37" s="262">
        <v>63.152239036778077</v>
      </c>
      <c r="J37" s="262">
        <v>58.791432486987212</v>
      </c>
      <c r="K37" s="262">
        <v>54.941983246018211</v>
      </c>
      <c r="L37" s="262">
        <v>66.812575236686584</v>
      </c>
      <c r="M37" s="262">
        <v>60.074943349420742</v>
      </c>
      <c r="N37" s="262">
        <v>54.25370325519016</v>
      </c>
      <c r="O37" s="262">
        <v>62.039668499446371</v>
      </c>
      <c r="P37" s="262">
        <v>63.483691111088753</v>
      </c>
      <c r="Q37" s="262">
        <v>62.113928205844857</v>
      </c>
      <c r="R37" s="262">
        <v>58.202760592175217</v>
      </c>
      <c r="S37" s="262">
        <v>62.776965298957897</v>
      </c>
      <c r="T37" s="262">
        <v>57.352064654824638</v>
      </c>
      <c r="U37" s="262">
        <v>58.301615015753377</v>
      </c>
      <c r="V37" s="262">
        <v>56.910073899212719</v>
      </c>
      <c r="W37" s="262">
        <v>57.999122271102543</v>
      </c>
      <c r="DA37" s="68" t="s">
        <v>2057</v>
      </c>
    </row>
    <row r="38" spans="1:105" ht="12" customHeight="1" x14ac:dyDescent="0.25">
      <c r="A38" s="37" t="s">
        <v>160</v>
      </c>
      <c r="B38" s="228">
        <v>1.9269002923169849</v>
      </c>
      <c r="C38" s="228">
        <v>1.809009614230616</v>
      </c>
      <c r="D38" s="228">
        <v>1.612075668810723</v>
      </c>
      <c r="E38" s="228">
        <v>3.7203500602724708</v>
      </c>
      <c r="F38" s="228">
        <v>2.4782801947167719</v>
      </c>
      <c r="G38" s="228">
        <v>2.4953618175506231</v>
      </c>
      <c r="H38" s="228">
        <v>2.6634275314486699</v>
      </c>
      <c r="I38" s="228">
        <v>2.5134048808569021</v>
      </c>
      <c r="J38" s="228">
        <v>2.3206007865132601</v>
      </c>
      <c r="K38" s="228">
        <v>2.3990053501897259</v>
      </c>
      <c r="L38" s="228">
        <v>2.6195067314294072</v>
      </c>
      <c r="M38" s="228">
        <v>2.2993784961277788</v>
      </c>
      <c r="N38" s="228">
        <v>1.5486082036720019</v>
      </c>
      <c r="O38" s="228">
        <v>1.4183234310613639</v>
      </c>
      <c r="P38" s="228">
        <v>1.016580684434927</v>
      </c>
      <c r="Q38" s="228">
        <v>0.99515073871621496</v>
      </c>
      <c r="R38" s="228">
        <v>0.96149653390470835</v>
      </c>
      <c r="S38" s="228">
        <v>1.1242686388960861</v>
      </c>
      <c r="T38" s="228">
        <v>1.3708173901647309</v>
      </c>
      <c r="U38" s="228">
        <v>1.0748483813058309</v>
      </c>
      <c r="V38" s="228">
        <v>1.089398370188486</v>
      </c>
      <c r="W38" s="228">
        <v>1.051102341198181</v>
      </c>
      <c r="DA38" s="69" t="s">
        <v>2058</v>
      </c>
    </row>
    <row r="39" spans="1:105" ht="12" customHeight="1" x14ac:dyDescent="0.25">
      <c r="A39" s="37" t="s">
        <v>162</v>
      </c>
      <c r="B39" s="228">
        <v>31.29985275622948</v>
      </c>
      <c r="C39" s="228">
        <v>28.796580598509308</v>
      </c>
      <c r="D39" s="228">
        <v>26.851461682245759</v>
      </c>
      <c r="E39" s="228">
        <v>29.896039203257882</v>
      </c>
      <c r="F39" s="228">
        <v>34.853500667196869</v>
      </c>
      <c r="G39" s="228">
        <v>49.314374823186299</v>
      </c>
      <c r="H39" s="228">
        <v>48.064610499880551</v>
      </c>
      <c r="I39" s="228">
        <v>60.638834155921167</v>
      </c>
      <c r="J39" s="228">
        <v>56.470831700473951</v>
      </c>
      <c r="K39" s="228">
        <v>52.542977895828493</v>
      </c>
      <c r="L39" s="228">
        <v>64.193068505257173</v>
      </c>
      <c r="M39" s="228">
        <v>57.775564853292963</v>
      </c>
      <c r="N39" s="228">
        <v>52.705095051518157</v>
      </c>
      <c r="O39" s="228">
        <v>60.621345068384997</v>
      </c>
      <c r="P39" s="228">
        <v>62.467110426653818</v>
      </c>
      <c r="Q39" s="228">
        <v>61.118777467128652</v>
      </c>
      <c r="R39" s="228">
        <v>57.241264058270517</v>
      </c>
      <c r="S39" s="228">
        <v>61.652696660061807</v>
      </c>
      <c r="T39" s="228">
        <v>55.981247264659913</v>
      </c>
      <c r="U39" s="228">
        <v>57.22676663444755</v>
      </c>
      <c r="V39" s="228">
        <v>55.820675529024243</v>
      </c>
      <c r="W39" s="228">
        <v>56.948019929904362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185.89357653039841</v>
      </c>
      <c r="C43" s="263">
        <f t="shared" si="1"/>
        <v>181.85727433224659</v>
      </c>
      <c r="D43" s="263">
        <f t="shared" si="1"/>
        <v>176.92020947003621</v>
      </c>
      <c r="E43" s="263">
        <f t="shared" si="1"/>
        <v>167.72546435165731</v>
      </c>
      <c r="F43" s="263">
        <f t="shared" si="1"/>
        <v>177.27352684386861</v>
      </c>
      <c r="G43" s="263">
        <f t="shared" si="1"/>
        <v>202.22151494482051</v>
      </c>
      <c r="H43" s="263">
        <f t="shared" si="1"/>
        <v>186.03992814512819</v>
      </c>
      <c r="I43" s="263">
        <f t="shared" si="1"/>
        <v>202.62288251267</v>
      </c>
      <c r="J43" s="263">
        <f t="shared" si="1"/>
        <v>194.9092575176264</v>
      </c>
      <c r="K43" s="263">
        <f t="shared" si="1"/>
        <v>191.0796064693584</v>
      </c>
      <c r="L43" s="263">
        <f t="shared" si="1"/>
        <v>192.19318731313979</v>
      </c>
      <c r="M43" s="263">
        <f t="shared" si="1"/>
        <v>173.44140604834411</v>
      </c>
      <c r="N43" s="263">
        <f t="shared" si="1"/>
        <v>169.652460635989</v>
      </c>
      <c r="O43" s="263">
        <f t="shared" si="1"/>
        <v>174.16267972325761</v>
      </c>
      <c r="P43" s="263">
        <f t="shared" si="1"/>
        <v>178.5556642330323</v>
      </c>
      <c r="Q43" s="263">
        <f t="shared" si="1"/>
        <v>178.90182844470189</v>
      </c>
      <c r="R43" s="263">
        <f t="shared" si="1"/>
        <v>173.40140967815429</v>
      </c>
      <c r="S43" s="263">
        <f t="shared" si="1"/>
        <v>172.58649981781221</v>
      </c>
      <c r="T43" s="263">
        <f t="shared" si="1"/>
        <v>164.94339269169319</v>
      </c>
      <c r="U43" s="263">
        <f t="shared" si="1"/>
        <v>160.32312169480301</v>
      </c>
      <c r="V43" s="263">
        <f t="shared" si="1"/>
        <v>157.690081177156</v>
      </c>
      <c r="W43" s="263">
        <f t="shared" si="1"/>
        <v>163.9146961181803</v>
      </c>
      <c r="DA43" s="70"/>
    </row>
    <row r="44" spans="1:105" ht="12" customHeight="1" x14ac:dyDescent="0.25">
      <c r="A44" s="60" t="s">
        <v>1886</v>
      </c>
      <c r="B44" s="264">
        <v>185.89357653039841</v>
      </c>
      <c r="C44" s="264">
        <v>181.85727433224659</v>
      </c>
      <c r="D44" s="264">
        <v>176.92020947003621</v>
      </c>
      <c r="E44" s="264">
        <v>167.72546435165731</v>
      </c>
      <c r="F44" s="264">
        <v>177.27352684386861</v>
      </c>
      <c r="G44" s="264">
        <v>202.22151494482051</v>
      </c>
      <c r="H44" s="264">
        <v>186.03992814512819</v>
      </c>
      <c r="I44" s="264">
        <v>202.62288251267</v>
      </c>
      <c r="J44" s="264">
        <v>194.9092575176264</v>
      </c>
      <c r="K44" s="264">
        <v>191.0796064693584</v>
      </c>
      <c r="L44" s="264">
        <v>192.19318731313979</v>
      </c>
      <c r="M44" s="264">
        <v>173.44140604834411</v>
      </c>
      <c r="N44" s="264">
        <v>169.652460635989</v>
      </c>
      <c r="O44" s="264">
        <v>174.16267972325761</v>
      </c>
      <c r="P44" s="264">
        <v>178.5556642330323</v>
      </c>
      <c r="Q44" s="264">
        <v>178.90182844470189</v>
      </c>
      <c r="R44" s="264">
        <v>173.40140967815429</v>
      </c>
      <c r="S44" s="264">
        <v>172.58649981781221</v>
      </c>
      <c r="T44" s="264">
        <v>164.94339269169319</v>
      </c>
      <c r="U44" s="264">
        <v>160.32312169480301</v>
      </c>
      <c r="V44" s="264">
        <v>157.690081177156</v>
      </c>
      <c r="W44" s="264">
        <v>163.9146961181803</v>
      </c>
      <c r="DA44" s="72" t="s">
        <v>2063</v>
      </c>
    </row>
    <row r="45" spans="1:105" ht="12" customHeight="1" x14ac:dyDescent="0.25">
      <c r="A45" s="64" t="s">
        <v>30</v>
      </c>
      <c r="B45" s="231">
        <v>38.048170962822319</v>
      </c>
      <c r="C45" s="231">
        <v>33.244984748427477</v>
      </c>
      <c r="D45" s="231">
        <v>32.284067639282817</v>
      </c>
      <c r="E45" s="231">
        <v>44.304559857709719</v>
      </c>
      <c r="F45" s="231">
        <v>42.243131499933021</v>
      </c>
      <c r="G45" s="231">
        <v>44.585439964046209</v>
      </c>
      <c r="H45" s="231">
        <v>40.994863214571971</v>
      </c>
      <c r="I45" s="231">
        <v>33.72175827098647</v>
      </c>
      <c r="J45" s="231">
        <v>40.43210437971986</v>
      </c>
      <c r="K45" s="231">
        <v>40.453807113927013</v>
      </c>
      <c r="L45" s="231">
        <v>41.278926812702323</v>
      </c>
      <c r="M45" s="231">
        <v>38.564451695563058</v>
      </c>
      <c r="N45" s="231">
        <v>38.706925265362912</v>
      </c>
      <c r="O45" s="231">
        <v>40.352868107339567</v>
      </c>
      <c r="P45" s="231">
        <v>40.588710846465453</v>
      </c>
      <c r="Q45" s="231">
        <v>40.299327784030453</v>
      </c>
      <c r="R45" s="231">
        <v>38.040977968199918</v>
      </c>
      <c r="S45" s="231">
        <v>34.513082074962668</v>
      </c>
      <c r="T45" s="231">
        <v>33.737207736428438</v>
      </c>
      <c r="U45" s="231">
        <v>28.488360242984651</v>
      </c>
      <c r="V45" s="231">
        <v>24.395916962905599</v>
      </c>
      <c r="W45" s="231">
        <v>24.020301965181432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3.8518152962252139</v>
      </c>
      <c r="C47" s="231">
        <v>4.270338497635616</v>
      </c>
      <c r="D47" s="231">
        <v>3.7897051275766449</v>
      </c>
      <c r="E47" s="231">
        <v>4.3641727223091404</v>
      </c>
      <c r="F47" s="231">
        <v>1.633866437751198</v>
      </c>
      <c r="G47" s="231">
        <v>0.92442759959682919</v>
      </c>
      <c r="H47" s="231">
        <v>0.77180462650801362</v>
      </c>
      <c r="I47" s="231">
        <v>0.52874105028160678</v>
      </c>
      <c r="J47" s="231">
        <v>0.61621335525154963</v>
      </c>
      <c r="K47" s="231">
        <v>0.69626807575102267</v>
      </c>
      <c r="L47" s="231">
        <v>0.61966458677534586</v>
      </c>
      <c r="M47" s="231">
        <v>0.69760620833402476</v>
      </c>
      <c r="N47" s="231">
        <v>0.46554046584699738</v>
      </c>
      <c r="O47" s="231">
        <v>0.30950362539300119</v>
      </c>
      <c r="P47" s="231">
        <v>0.15451570507171369</v>
      </c>
      <c r="Q47" s="231">
        <v>1.1487412995964521</v>
      </c>
      <c r="R47" s="231">
        <v>0.1457280304864442</v>
      </c>
      <c r="S47" s="231">
        <v>7.2816526024259018E-2</v>
      </c>
      <c r="T47" s="231">
        <v>7.2742846251892243E-2</v>
      </c>
      <c r="U47" s="231">
        <v>0.14542778520164021</v>
      </c>
      <c r="V47" s="231">
        <v>7.2743278500660521E-2</v>
      </c>
      <c r="W47" s="231">
        <v>0.1465237447925255</v>
      </c>
      <c r="DA47" s="73" t="s">
        <v>2066</v>
      </c>
    </row>
    <row r="48" spans="1:105" ht="12" customHeight="1" x14ac:dyDescent="0.25">
      <c r="A48" s="64" t="s">
        <v>160</v>
      </c>
      <c r="B48" s="231">
        <v>7.9393399453819704</v>
      </c>
      <c r="C48" s="231">
        <v>8.1536055392965228</v>
      </c>
      <c r="D48" s="231">
        <v>7.4832115788454567</v>
      </c>
      <c r="E48" s="231">
        <v>12.078358968865709</v>
      </c>
      <c r="F48" s="231">
        <v>8.1927666332557969</v>
      </c>
      <c r="G48" s="231">
        <v>7.1759615750638712</v>
      </c>
      <c r="H48" s="231">
        <v>7.0982118013700113</v>
      </c>
      <c r="I48" s="231">
        <v>6.3210301630448011</v>
      </c>
      <c r="J48" s="231">
        <v>5.6570610944173731</v>
      </c>
      <c r="K48" s="231">
        <v>5.7651948363986598</v>
      </c>
      <c r="L48" s="231">
        <v>5.5804292167452996</v>
      </c>
      <c r="M48" s="231">
        <v>5.0165118394021668</v>
      </c>
      <c r="N48" s="231">
        <v>3.6322416128090218</v>
      </c>
      <c r="O48" s="231">
        <v>2.863132052234385</v>
      </c>
      <c r="P48" s="231">
        <v>2.0807349792781862</v>
      </c>
      <c r="Q48" s="231">
        <v>2.0600564069820209</v>
      </c>
      <c r="R48" s="231">
        <v>2.0803960365763721</v>
      </c>
      <c r="S48" s="231">
        <v>2.313795442597034</v>
      </c>
      <c r="T48" s="231">
        <v>2.8075899186939561</v>
      </c>
      <c r="U48" s="231">
        <v>2.1467851058482941</v>
      </c>
      <c r="V48" s="231">
        <v>2.2343739731184828</v>
      </c>
      <c r="W48" s="231">
        <v>2.2558967621960409</v>
      </c>
      <c r="DA48" s="73" t="s">
        <v>2067</v>
      </c>
    </row>
    <row r="49" spans="1:105" ht="12" customHeight="1" x14ac:dyDescent="0.25">
      <c r="A49" s="64" t="s">
        <v>70</v>
      </c>
      <c r="B49" s="231">
        <v>5.8851034054520168</v>
      </c>
      <c r="C49" s="231">
        <v>5.3181291100858186</v>
      </c>
      <c r="D49" s="231">
        <v>7.6874185747941688</v>
      </c>
      <c r="E49" s="231">
        <v>4.1836242760437816</v>
      </c>
      <c r="F49" s="231">
        <v>5.3697342907893812</v>
      </c>
      <c r="G49" s="231">
        <v>5.1470779834196421</v>
      </c>
      <c r="H49" s="231">
        <v>4.6523955643730099</v>
      </c>
      <c r="I49" s="231">
        <v>4.9784153050604578</v>
      </c>
      <c r="J49" s="231">
        <v>5.3100249305416876</v>
      </c>
      <c r="K49" s="231">
        <v>2.828093091437307</v>
      </c>
      <c r="L49" s="231">
        <v>1.665640310093661</v>
      </c>
      <c r="M49" s="231">
        <v>0.58337084950395635</v>
      </c>
      <c r="N49" s="231">
        <v>0.66739075729485764</v>
      </c>
      <c r="O49" s="231">
        <v>1.164698516411325</v>
      </c>
      <c r="P49" s="231">
        <v>0.66516759654293245</v>
      </c>
      <c r="Q49" s="231">
        <v>0.75914450265336386</v>
      </c>
      <c r="R49" s="231">
        <v>0.75339433482844387</v>
      </c>
      <c r="S49" s="231">
        <v>0.66924323862468038</v>
      </c>
      <c r="T49" s="231">
        <v>0.75214148002322834</v>
      </c>
      <c r="U49" s="231">
        <v>0.83537680585327967</v>
      </c>
      <c r="V49" s="231">
        <v>0.83571440707730704</v>
      </c>
      <c r="W49" s="231">
        <v>0.84167229623091711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0.15665952485226931</v>
      </c>
      <c r="I50" s="231">
        <v>0</v>
      </c>
      <c r="J50" s="231">
        <v>7.8060279747526509E-2</v>
      </c>
      <c r="K50" s="231">
        <v>7.8409249779519408E-2</v>
      </c>
      <c r="L50" s="231">
        <v>7.8505913969565799E-2</v>
      </c>
      <c r="M50" s="231">
        <v>7.8559941697751517E-2</v>
      </c>
      <c r="N50" s="231">
        <v>7.8639960259359168E-2</v>
      </c>
      <c r="O50" s="231">
        <v>7.8421868774044612E-2</v>
      </c>
      <c r="P50" s="231">
        <v>7.710520870449529E-2</v>
      </c>
      <c r="Q50" s="231">
        <v>7.5212547059721011E-2</v>
      </c>
      <c r="R50" s="231">
        <v>7.7624781627398595E-2</v>
      </c>
      <c r="S50" s="231">
        <v>0</v>
      </c>
      <c r="T50" s="231">
        <v>7.7495695734168646E-2</v>
      </c>
      <c r="U50" s="231">
        <v>7.7464850318440567E-2</v>
      </c>
      <c r="V50" s="231">
        <v>7.749615622507261E-2</v>
      </c>
      <c r="W50" s="231">
        <v>7.8048633847463453E-2</v>
      </c>
      <c r="DA50" s="73" t="s">
        <v>2069</v>
      </c>
    </row>
    <row r="51" spans="1:105" ht="12" customHeight="1" x14ac:dyDescent="0.25">
      <c r="A51" s="64" t="s">
        <v>162</v>
      </c>
      <c r="B51" s="231">
        <v>128.96368964338049</v>
      </c>
      <c r="C51" s="231">
        <v>129.79254351871671</v>
      </c>
      <c r="D51" s="231">
        <v>124.64375764553439</v>
      </c>
      <c r="E51" s="231">
        <v>97.059439943612418</v>
      </c>
      <c r="F51" s="231">
        <v>115.21965834496881</v>
      </c>
      <c r="G51" s="231">
        <v>141.8143278223431</v>
      </c>
      <c r="H51" s="231">
        <v>128.09538891149671</v>
      </c>
      <c r="I51" s="231">
        <v>152.5022501033616</v>
      </c>
      <c r="J51" s="231">
        <v>137.66217215763959</v>
      </c>
      <c r="K51" s="231">
        <v>126.26920770730371</v>
      </c>
      <c r="L51" s="231">
        <v>136.7527980368252</v>
      </c>
      <c r="M51" s="231">
        <v>126.0478888546523</v>
      </c>
      <c r="N51" s="231">
        <v>123.6191562199201</v>
      </c>
      <c r="O51" s="231">
        <v>122.37470827438131</v>
      </c>
      <c r="P51" s="231">
        <v>127.8575362578529</v>
      </c>
      <c r="Q51" s="231">
        <v>126.5216657232184</v>
      </c>
      <c r="R51" s="231">
        <v>123.85327942040161</v>
      </c>
      <c r="S51" s="231">
        <v>126.88402364041519</v>
      </c>
      <c r="T51" s="231">
        <v>114.6559611687487</v>
      </c>
      <c r="U51" s="231">
        <v>114.29851168165089</v>
      </c>
      <c r="V51" s="231">
        <v>114.4891235171978</v>
      </c>
      <c r="W51" s="231">
        <v>122.22297367057671</v>
      </c>
      <c r="DA51" s="73" t="s">
        <v>2070</v>
      </c>
    </row>
    <row r="52" spans="1:105" ht="12" customHeight="1" x14ac:dyDescent="0.25">
      <c r="A52" s="64" t="s">
        <v>36</v>
      </c>
      <c r="B52" s="231">
        <v>1.2054572771364449</v>
      </c>
      <c r="C52" s="231">
        <v>1.077672918084396</v>
      </c>
      <c r="D52" s="231">
        <v>1.032048904002739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5.7353085831165123</v>
      </c>
      <c r="F53" s="231">
        <v>4.6143696371704523</v>
      </c>
      <c r="G53" s="231">
        <v>2.5742800003508539</v>
      </c>
      <c r="H53" s="231">
        <v>4.2706045019562318</v>
      </c>
      <c r="I53" s="231">
        <v>4.5706876199350681</v>
      </c>
      <c r="J53" s="231">
        <v>5.1536213203088002</v>
      </c>
      <c r="K53" s="231">
        <v>14.98862639476121</v>
      </c>
      <c r="L53" s="231">
        <v>6.2172224360284272</v>
      </c>
      <c r="M53" s="231">
        <v>2.4530166591908289</v>
      </c>
      <c r="N53" s="231">
        <v>2.48256635449567</v>
      </c>
      <c r="O53" s="231">
        <v>7.0193472787240117</v>
      </c>
      <c r="P53" s="231">
        <v>7.1318936391165781</v>
      </c>
      <c r="Q53" s="231">
        <v>8.0376801811614857</v>
      </c>
      <c r="R53" s="231">
        <v>8.4500091060340825</v>
      </c>
      <c r="S53" s="231">
        <v>8.1335388951883765</v>
      </c>
      <c r="T53" s="231">
        <v>12.840253845812869</v>
      </c>
      <c r="U53" s="231">
        <v>14.33119522294577</v>
      </c>
      <c r="V53" s="231">
        <v>15.584712882131051</v>
      </c>
      <c r="W53" s="231">
        <v>14.34927904535515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5576.8072959119527</v>
      </c>
      <c r="C56" s="263">
        <f t="shared" si="2"/>
        <v>5455.7182299673968</v>
      </c>
      <c r="D56" s="263">
        <f t="shared" si="2"/>
        <v>5307.6062841010862</v>
      </c>
      <c r="E56" s="263">
        <f t="shared" si="2"/>
        <v>5031.7639305497187</v>
      </c>
      <c r="F56" s="263">
        <f t="shared" si="2"/>
        <v>5318.205805316059</v>
      </c>
      <c r="G56" s="263">
        <f t="shared" si="2"/>
        <v>6066.6454483446141</v>
      </c>
      <c r="H56" s="263">
        <f t="shared" si="2"/>
        <v>5581.1978443538464</v>
      </c>
      <c r="I56" s="263">
        <f t="shared" si="2"/>
        <v>6078.686475380101</v>
      </c>
      <c r="J56" s="263">
        <f t="shared" si="2"/>
        <v>5847.277725528792</v>
      </c>
      <c r="K56" s="263">
        <f t="shared" si="2"/>
        <v>5732.3881940807541</v>
      </c>
      <c r="L56" s="263">
        <f t="shared" si="2"/>
        <v>5765.7956193941964</v>
      </c>
      <c r="M56" s="263">
        <f t="shared" si="2"/>
        <v>5203.242181450325</v>
      </c>
      <c r="N56" s="263">
        <f t="shared" si="2"/>
        <v>5089.5738190796692</v>
      </c>
      <c r="O56" s="263">
        <f t="shared" si="2"/>
        <v>5224.8803916977286</v>
      </c>
      <c r="P56" s="263">
        <f t="shared" si="2"/>
        <v>5356.6699269909686</v>
      </c>
      <c r="Q56" s="263">
        <f t="shared" si="2"/>
        <v>5367.0548533410574</v>
      </c>
      <c r="R56" s="263">
        <f t="shared" si="2"/>
        <v>5202.0422903446279</v>
      </c>
      <c r="S56" s="263">
        <f t="shared" si="2"/>
        <v>5177.5949945343664</v>
      </c>
      <c r="T56" s="263">
        <f t="shared" si="2"/>
        <v>4948.3017807507968</v>
      </c>
      <c r="U56" s="263">
        <f t="shared" si="2"/>
        <v>4809.6936508440886</v>
      </c>
      <c r="V56" s="263">
        <f t="shared" si="2"/>
        <v>4730.7024353146817</v>
      </c>
      <c r="W56" s="263">
        <f t="shared" si="2"/>
        <v>4917.4408835454087</v>
      </c>
      <c r="DA56" s="70"/>
    </row>
    <row r="57" spans="1:105" ht="12" customHeight="1" x14ac:dyDescent="0.25">
      <c r="A57" s="60" t="s">
        <v>1901</v>
      </c>
      <c r="B57" s="264">
        <v>5576.8072959119527</v>
      </c>
      <c r="C57" s="264">
        <v>5455.7182299673968</v>
      </c>
      <c r="D57" s="264">
        <v>5307.6062841010862</v>
      </c>
      <c r="E57" s="264">
        <v>5031.7639305497187</v>
      </c>
      <c r="F57" s="264">
        <v>5318.205805316059</v>
      </c>
      <c r="G57" s="264">
        <v>6066.6454483446141</v>
      </c>
      <c r="H57" s="264">
        <v>5581.1978443538464</v>
      </c>
      <c r="I57" s="264">
        <v>6078.686475380101</v>
      </c>
      <c r="J57" s="264">
        <v>5847.277725528792</v>
      </c>
      <c r="K57" s="264">
        <v>5732.3881940807541</v>
      </c>
      <c r="L57" s="264">
        <v>5765.7956193941964</v>
      </c>
      <c r="M57" s="264">
        <v>5203.242181450325</v>
      </c>
      <c r="N57" s="264">
        <v>5089.5738190796692</v>
      </c>
      <c r="O57" s="264">
        <v>5224.8803916977286</v>
      </c>
      <c r="P57" s="264">
        <v>5356.6699269909686</v>
      </c>
      <c r="Q57" s="264">
        <v>5367.0548533410574</v>
      </c>
      <c r="R57" s="264">
        <v>5202.0422903446279</v>
      </c>
      <c r="S57" s="264">
        <v>5177.5949945343664</v>
      </c>
      <c r="T57" s="264">
        <v>4948.3017807507968</v>
      </c>
      <c r="U57" s="264">
        <v>4809.6936508440886</v>
      </c>
      <c r="V57" s="264">
        <v>4730.7024353146817</v>
      </c>
      <c r="W57" s="264">
        <v>4917.4408835454087</v>
      </c>
      <c r="DA57" s="72" t="s">
        <v>2075</v>
      </c>
    </row>
    <row r="58" spans="1:105" ht="12" customHeight="1" x14ac:dyDescent="0.25">
      <c r="A58" s="64" t="s">
        <v>30</v>
      </c>
      <c r="B58" s="231">
        <v>1141.4451288846701</v>
      </c>
      <c r="C58" s="231">
        <v>997.34954245282415</v>
      </c>
      <c r="D58" s="231">
        <v>968.52202917848467</v>
      </c>
      <c r="E58" s="231">
        <v>1329.1367957312921</v>
      </c>
      <c r="F58" s="231">
        <v>1267.293944997991</v>
      </c>
      <c r="G58" s="231">
        <v>1337.5631989213859</v>
      </c>
      <c r="H58" s="231">
        <v>1229.8458964371589</v>
      </c>
      <c r="I58" s="231">
        <v>1011.652748129594</v>
      </c>
      <c r="J58" s="231">
        <v>1212.9631313915961</v>
      </c>
      <c r="K58" s="231">
        <v>1213.614213417811</v>
      </c>
      <c r="L58" s="231">
        <v>1238.3678043810701</v>
      </c>
      <c r="M58" s="231">
        <v>1156.933550866893</v>
      </c>
      <c r="N58" s="231">
        <v>1161.207757960887</v>
      </c>
      <c r="O58" s="231">
        <v>1210.5860432201871</v>
      </c>
      <c r="P58" s="231">
        <v>1217.661325393964</v>
      </c>
      <c r="Q58" s="231">
        <v>1208.9798335209141</v>
      </c>
      <c r="R58" s="231">
        <v>1141.229339045997</v>
      </c>
      <c r="S58" s="231">
        <v>1035.3924622488801</v>
      </c>
      <c r="T58" s="231">
        <v>1012.116232092853</v>
      </c>
      <c r="U58" s="231">
        <v>854.65080728953933</v>
      </c>
      <c r="V58" s="231">
        <v>731.87750888716835</v>
      </c>
      <c r="W58" s="231">
        <v>720.60905895544295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115.55445888675639</v>
      </c>
      <c r="C60" s="231">
        <v>128.1101549290685</v>
      </c>
      <c r="D60" s="231">
        <v>113.6911538272994</v>
      </c>
      <c r="E60" s="231">
        <v>130.9251816692742</v>
      </c>
      <c r="F60" s="231">
        <v>49.015993132535947</v>
      </c>
      <c r="G60" s="231">
        <v>27.73282798790488</v>
      </c>
      <c r="H60" s="231">
        <v>23.15413879524041</v>
      </c>
      <c r="I60" s="231">
        <v>15.8622315084482</v>
      </c>
      <c r="J60" s="231">
        <v>18.48640065754649</v>
      </c>
      <c r="K60" s="231">
        <v>20.88804227253069</v>
      </c>
      <c r="L60" s="231">
        <v>18.589937603260381</v>
      </c>
      <c r="M60" s="231">
        <v>20.928186250020751</v>
      </c>
      <c r="N60" s="231">
        <v>13.96621397540992</v>
      </c>
      <c r="O60" s="231">
        <v>9.285108761790033</v>
      </c>
      <c r="P60" s="231">
        <v>4.6354711521514096</v>
      </c>
      <c r="Q60" s="231">
        <v>34.462238987893549</v>
      </c>
      <c r="R60" s="231">
        <v>4.3718409145933244</v>
      </c>
      <c r="S60" s="231">
        <v>2.184495780727771</v>
      </c>
      <c r="T60" s="231">
        <v>2.1822853875567678</v>
      </c>
      <c r="U60" s="231">
        <v>4.3628335560492051</v>
      </c>
      <c r="V60" s="231">
        <v>2.1822983550198169</v>
      </c>
      <c r="W60" s="231">
        <v>4.3957123437757639</v>
      </c>
      <c r="DA60" s="73" t="s">
        <v>2078</v>
      </c>
    </row>
    <row r="61" spans="1:105" ht="12" customHeight="1" x14ac:dyDescent="0.25">
      <c r="A61" s="64" t="s">
        <v>160</v>
      </c>
      <c r="B61" s="231">
        <v>238.18019836145899</v>
      </c>
      <c r="C61" s="231">
        <v>244.60816617889569</v>
      </c>
      <c r="D61" s="231">
        <v>224.4963473653637</v>
      </c>
      <c r="E61" s="231">
        <v>362.35076906597152</v>
      </c>
      <c r="F61" s="231">
        <v>245.78299899767401</v>
      </c>
      <c r="G61" s="231">
        <v>215.27884725191609</v>
      </c>
      <c r="H61" s="231">
        <v>212.94635404110031</v>
      </c>
      <c r="I61" s="231">
        <v>189.63090489134399</v>
      </c>
      <c r="J61" s="231">
        <v>169.7118328325212</v>
      </c>
      <c r="K61" s="231">
        <v>172.95584509195979</v>
      </c>
      <c r="L61" s="231">
        <v>167.41287650235901</v>
      </c>
      <c r="M61" s="231">
        <v>150.49535518206511</v>
      </c>
      <c r="N61" s="231">
        <v>108.9672483842707</v>
      </c>
      <c r="O61" s="231">
        <v>85.893961567031539</v>
      </c>
      <c r="P61" s="231">
        <v>62.422049378345569</v>
      </c>
      <c r="Q61" s="231">
        <v>61.801692209460633</v>
      </c>
      <c r="R61" s="231">
        <v>62.411881097291172</v>
      </c>
      <c r="S61" s="231">
        <v>69.41386327791102</v>
      </c>
      <c r="T61" s="231">
        <v>84.227697560818712</v>
      </c>
      <c r="U61" s="231">
        <v>64.40355317544882</v>
      </c>
      <c r="V61" s="231">
        <v>67.03121919355452</v>
      </c>
      <c r="W61" s="231">
        <v>67.676902865881246</v>
      </c>
      <c r="DA61" s="73" t="s">
        <v>2079</v>
      </c>
    </row>
    <row r="62" spans="1:105" ht="12" customHeight="1" x14ac:dyDescent="0.25">
      <c r="A62" s="64" t="s">
        <v>70</v>
      </c>
      <c r="B62" s="231">
        <v>176.55310216356051</v>
      </c>
      <c r="C62" s="231">
        <v>159.54387330257461</v>
      </c>
      <c r="D62" s="231">
        <v>230.62255724382501</v>
      </c>
      <c r="E62" s="231">
        <v>125.50872828131349</v>
      </c>
      <c r="F62" s="231">
        <v>161.09202872368149</v>
      </c>
      <c r="G62" s="231">
        <v>154.41233950258919</v>
      </c>
      <c r="H62" s="231">
        <v>139.5718669311903</v>
      </c>
      <c r="I62" s="231">
        <v>149.35245915181369</v>
      </c>
      <c r="J62" s="231">
        <v>159.3007479162506</v>
      </c>
      <c r="K62" s="231">
        <v>84.842792743119219</v>
      </c>
      <c r="L62" s="231">
        <v>49.969209302809851</v>
      </c>
      <c r="M62" s="231">
        <v>17.501125485118699</v>
      </c>
      <c r="N62" s="231">
        <v>20.02172271884573</v>
      </c>
      <c r="O62" s="231">
        <v>34.940955492339747</v>
      </c>
      <c r="P62" s="231">
        <v>19.955027896287969</v>
      </c>
      <c r="Q62" s="231">
        <v>22.77433507960091</v>
      </c>
      <c r="R62" s="231">
        <v>22.601830044853319</v>
      </c>
      <c r="S62" s="231">
        <v>20.077297158740411</v>
      </c>
      <c r="T62" s="231">
        <v>22.56424440069685</v>
      </c>
      <c r="U62" s="231">
        <v>25.061304175598391</v>
      </c>
      <c r="V62" s="231">
        <v>25.07143221231922</v>
      </c>
      <c r="W62" s="231">
        <v>25.250168886927511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4.6997857455680796</v>
      </c>
      <c r="I63" s="231">
        <v>0</v>
      </c>
      <c r="J63" s="231">
        <v>2.3418083924257962</v>
      </c>
      <c r="K63" s="231">
        <v>2.352277493385583</v>
      </c>
      <c r="L63" s="231">
        <v>2.3551774190869752</v>
      </c>
      <c r="M63" s="231">
        <v>2.3567982509325471</v>
      </c>
      <c r="N63" s="231">
        <v>2.3591988077807748</v>
      </c>
      <c r="O63" s="231">
        <v>2.352656063221338</v>
      </c>
      <c r="P63" s="231">
        <v>2.3131562611348588</v>
      </c>
      <c r="Q63" s="231">
        <v>2.2563764117916301</v>
      </c>
      <c r="R63" s="231">
        <v>2.3287434488219581</v>
      </c>
      <c r="S63" s="231">
        <v>0</v>
      </c>
      <c r="T63" s="231">
        <v>2.3248708720250599</v>
      </c>
      <c r="U63" s="231">
        <v>2.323945509553218</v>
      </c>
      <c r="V63" s="231">
        <v>2.32488468675218</v>
      </c>
      <c r="W63" s="231">
        <v>2.341459015423903</v>
      </c>
      <c r="DA63" s="73" t="s">
        <v>2081</v>
      </c>
    </row>
    <row r="64" spans="1:105" ht="12" customHeight="1" x14ac:dyDescent="0.25">
      <c r="A64" s="64" t="s">
        <v>162</v>
      </c>
      <c r="B64" s="231">
        <v>3868.9106893014141</v>
      </c>
      <c r="C64" s="231">
        <v>3893.7763055615019</v>
      </c>
      <c r="D64" s="231">
        <v>3739.3127293660309</v>
      </c>
      <c r="E64" s="231">
        <v>2911.7831983083729</v>
      </c>
      <c r="F64" s="231">
        <v>3456.5897503490628</v>
      </c>
      <c r="G64" s="231">
        <v>4254.4298346702926</v>
      </c>
      <c r="H64" s="231">
        <v>3842.861667344901</v>
      </c>
      <c r="I64" s="231">
        <v>4575.0675031008486</v>
      </c>
      <c r="J64" s="231">
        <v>4129.8651647291881</v>
      </c>
      <c r="K64" s="231">
        <v>3788.0762312191109</v>
      </c>
      <c r="L64" s="231">
        <v>4102.5839411047573</v>
      </c>
      <c r="M64" s="231">
        <v>3781.43666563957</v>
      </c>
      <c r="N64" s="231">
        <v>3708.5746865976039</v>
      </c>
      <c r="O64" s="231">
        <v>3671.241248231438</v>
      </c>
      <c r="P64" s="231">
        <v>3835.726087735588</v>
      </c>
      <c r="Q64" s="231">
        <v>3795.6499716965518</v>
      </c>
      <c r="R64" s="231">
        <v>3715.5983826120482</v>
      </c>
      <c r="S64" s="231">
        <v>3806.520709212456</v>
      </c>
      <c r="T64" s="231">
        <v>3439.6788350624602</v>
      </c>
      <c r="U64" s="231">
        <v>3428.955350449527</v>
      </c>
      <c r="V64" s="231">
        <v>3434.673705515936</v>
      </c>
      <c r="W64" s="231">
        <v>3666.689210117303</v>
      </c>
      <c r="DA64" s="73" t="s">
        <v>2082</v>
      </c>
    </row>
    <row r="65" spans="1:105" ht="12" customHeight="1" x14ac:dyDescent="0.25">
      <c r="A65" s="64" t="s">
        <v>36</v>
      </c>
      <c r="B65" s="231">
        <v>36.163718314093337</v>
      </c>
      <c r="C65" s="231">
        <v>32.33018754253186</v>
      </c>
      <c r="D65" s="231">
        <v>30.96146712008218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172.05925749349541</v>
      </c>
      <c r="F66" s="231">
        <v>138.43108911511359</v>
      </c>
      <c r="G66" s="231">
        <v>77.228400010525647</v>
      </c>
      <c r="H66" s="231">
        <v>128.1181350586869</v>
      </c>
      <c r="I66" s="231">
        <v>137.12062859805209</v>
      </c>
      <c r="J66" s="231">
        <v>154.608639609264</v>
      </c>
      <c r="K66" s="231">
        <v>449.65879184283648</v>
      </c>
      <c r="L66" s="231">
        <v>186.51667308085291</v>
      </c>
      <c r="M66" s="231">
        <v>73.590499775724894</v>
      </c>
      <c r="N66" s="231">
        <v>74.476990634870106</v>
      </c>
      <c r="O66" s="231">
        <v>210.58041836172029</v>
      </c>
      <c r="P66" s="231">
        <v>213.95680917349731</v>
      </c>
      <c r="Q66" s="231">
        <v>241.13040543484459</v>
      </c>
      <c r="R66" s="231">
        <v>253.50027318102249</v>
      </c>
      <c r="S66" s="231">
        <v>244.00616685565129</v>
      </c>
      <c r="T66" s="231">
        <v>385.20761537438619</v>
      </c>
      <c r="U66" s="231">
        <v>429.93585668837318</v>
      </c>
      <c r="V66" s="231">
        <v>467.5413864639317</v>
      </c>
      <c r="W66" s="231">
        <v>430.47837136065448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650.62751785639296</v>
      </c>
      <c r="C69" s="263">
        <f t="shared" si="3"/>
        <v>636.50046016286137</v>
      </c>
      <c r="D69" s="263">
        <f t="shared" si="3"/>
        <v>619.220733145125</v>
      </c>
      <c r="E69" s="263">
        <f t="shared" si="3"/>
        <v>587.03912523079907</v>
      </c>
      <c r="F69" s="263">
        <f t="shared" si="3"/>
        <v>620.45734395353861</v>
      </c>
      <c r="G69" s="263">
        <f t="shared" si="3"/>
        <v>707.77530230687</v>
      </c>
      <c r="H69" s="263">
        <f t="shared" si="3"/>
        <v>651.13974850794739</v>
      </c>
      <c r="I69" s="263">
        <f t="shared" si="3"/>
        <v>709.18008879434308</v>
      </c>
      <c r="J69" s="263">
        <f t="shared" si="3"/>
        <v>682.18240131169057</v>
      </c>
      <c r="K69" s="263">
        <f t="shared" si="3"/>
        <v>668.77862264275279</v>
      </c>
      <c r="L69" s="263">
        <f t="shared" si="3"/>
        <v>672.67615559598778</v>
      </c>
      <c r="M69" s="263">
        <f t="shared" si="3"/>
        <v>607.04492116920301</v>
      </c>
      <c r="N69" s="263">
        <f t="shared" si="3"/>
        <v>593.78361222596004</v>
      </c>
      <c r="O69" s="263">
        <f t="shared" si="3"/>
        <v>609.56937903140033</v>
      </c>
      <c r="P69" s="263">
        <f t="shared" si="3"/>
        <v>624.94482481561136</v>
      </c>
      <c r="Q69" s="263">
        <f t="shared" si="3"/>
        <v>626.1563995564552</v>
      </c>
      <c r="R69" s="263">
        <f t="shared" si="3"/>
        <v>606.90493387353843</v>
      </c>
      <c r="S69" s="263">
        <f t="shared" si="3"/>
        <v>604.05274936234127</v>
      </c>
      <c r="T69" s="263">
        <f t="shared" si="3"/>
        <v>577.30187442092483</v>
      </c>
      <c r="U69" s="263">
        <f t="shared" si="3"/>
        <v>561.13092593180897</v>
      </c>
      <c r="V69" s="263">
        <f t="shared" si="3"/>
        <v>551.91528412004482</v>
      </c>
      <c r="W69" s="263">
        <f t="shared" si="3"/>
        <v>573.70143641362984</v>
      </c>
      <c r="DA69" s="70"/>
    </row>
    <row r="70" spans="1:105" ht="12" customHeight="1" x14ac:dyDescent="0.25">
      <c r="A70" s="60" t="s">
        <v>1916</v>
      </c>
      <c r="B70" s="264">
        <v>650.62751785639296</v>
      </c>
      <c r="C70" s="264">
        <v>636.50046016286137</v>
      </c>
      <c r="D70" s="264">
        <v>619.220733145125</v>
      </c>
      <c r="E70" s="264">
        <v>587.03912523079907</v>
      </c>
      <c r="F70" s="264">
        <v>620.45734395353861</v>
      </c>
      <c r="G70" s="264">
        <v>707.77530230687</v>
      </c>
      <c r="H70" s="264">
        <v>651.13974850794739</v>
      </c>
      <c r="I70" s="264">
        <v>709.18008879434308</v>
      </c>
      <c r="J70" s="264">
        <v>682.18240131169057</v>
      </c>
      <c r="K70" s="264">
        <v>668.77862264275279</v>
      </c>
      <c r="L70" s="264">
        <v>672.67615559598778</v>
      </c>
      <c r="M70" s="264">
        <v>607.04492116920301</v>
      </c>
      <c r="N70" s="264">
        <v>593.78361222596004</v>
      </c>
      <c r="O70" s="264">
        <v>609.56937903140033</v>
      </c>
      <c r="P70" s="264">
        <v>624.94482481561136</v>
      </c>
      <c r="Q70" s="264">
        <v>626.1563995564552</v>
      </c>
      <c r="R70" s="264">
        <v>606.90493387353843</v>
      </c>
      <c r="S70" s="264">
        <v>604.05274936234127</v>
      </c>
      <c r="T70" s="264">
        <v>577.30187442092483</v>
      </c>
      <c r="U70" s="264">
        <v>561.13092593180897</v>
      </c>
      <c r="V70" s="264">
        <v>551.91528412004482</v>
      </c>
      <c r="W70" s="264">
        <v>573.70143641362984</v>
      </c>
      <c r="DA70" s="72" t="s">
        <v>2087</v>
      </c>
    </row>
    <row r="71" spans="1:105" ht="12" customHeight="1" x14ac:dyDescent="0.25">
      <c r="A71" s="64" t="s">
        <v>30</v>
      </c>
      <c r="B71" s="231">
        <v>133.1685983698778</v>
      </c>
      <c r="C71" s="231">
        <v>116.3574466194959</v>
      </c>
      <c r="D71" s="231">
        <v>112.9942367374896</v>
      </c>
      <c r="E71" s="231">
        <v>155.06595950198371</v>
      </c>
      <c r="F71" s="231">
        <v>147.85096024976519</v>
      </c>
      <c r="G71" s="231">
        <v>156.04903987416131</v>
      </c>
      <c r="H71" s="231">
        <v>143.4820212510015</v>
      </c>
      <c r="I71" s="231">
        <v>118.0261539484523</v>
      </c>
      <c r="J71" s="231">
        <v>141.5123653290191</v>
      </c>
      <c r="K71" s="231">
        <v>141.58832489874419</v>
      </c>
      <c r="L71" s="231">
        <v>144.4762438444578</v>
      </c>
      <c r="M71" s="231">
        <v>134.97558093447051</v>
      </c>
      <c r="N71" s="231">
        <v>135.47423842876989</v>
      </c>
      <c r="O71" s="231">
        <v>141.23503837568819</v>
      </c>
      <c r="P71" s="231">
        <v>142.06048796262871</v>
      </c>
      <c r="Q71" s="231">
        <v>141.04764724410629</v>
      </c>
      <c r="R71" s="231">
        <v>133.14342288869929</v>
      </c>
      <c r="S71" s="231">
        <v>120.795787262369</v>
      </c>
      <c r="T71" s="231">
        <v>118.0802270774992</v>
      </c>
      <c r="U71" s="231">
        <v>99.709260850446</v>
      </c>
      <c r="V71" s="231">
        <v>85.385709370169423</v>
      </c>
      <c r="W71" s="231">
        <v>84.071056878134797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13.48135353678822</v>
      </c>
      <c r="C73" s="231">
        <v>14.94618474172462</v>
      </c>
      <c r="D73" s="231">
        <v>13.263967946518219</v>
      </c>
      <c r="E73" s="231">
        <v>15.27460452808196</v>
      </c>
      <c r="F73" s="231">
        <v>5.7185325321291796</v>
      </c>
      <c r="G73" s="231">
        <v>3.2354965985888939</v>
      </c>
      <c r="H73" s="231">
        <v>2.7013161927780409</v>
      </c>
      <c r="I73" s="231">
        <v>1.8505936759856181</v>
      </c>
      <c r="J73" s="231">
        <v>2.1567467433804191</v>
      </c>
      <c r="K73" s="231">
        <v>2.4369382651285729</v>
      </c>
      <c r="L73" s="231">
        <v>2.1688260537137052</v>
      </c>
      <c r="M73" s="231">
        <v>2.441621729169082</v>
      </c>
      <c r="N73" s="231">
        <v>1.6293916304644871</v>
      </c>
      <c r="O73" s="231">
        <v>1.083262688875501</v>
      </c>
      <c r="P73" s="231">
        <v>0.5408049677509964</v>
      </c>
      <c r="Q73" s="231">
        <v>4.0205945485875718</v>
      </c>
      <c r="R73" s="231">
        <v>0.51004810670255329</v>
      </c>
      <c r="S73" s="231">
        <v>0.25485784108490589</v>
      </c>
      <c r="T73" s="231">
        <v>0.25459996188162232</v>
      </c>
      <c r="U73" s="231">
        <v>0.50899724820573911</v>
      </c>
      <c r="V73" s="231">
        <v>0.25460147475231132</v>
      </c>
      <c r="W73" s="231">
        <v>0.51283310677383809</v>
      </c>
      <c r="DA73" s="73" t="s">
        <v>2090</v>
      </c>
    </row>
    <row r="74" spans="1:105" ht="12" customHeight="1" x14ac:dyDescent="0.25">
      <c r="A74" s="64" t="s">
        <v>160</v>
      </c>
      <c r="B74" s="231">
        <v>27.787689808836831</v>
      </c>
      <c r="C74" s="231">
        <v>28.53761938753776</v>
      </c>
      <c r="D74" s="231">
        <v>26.191240525959039</v>
      </c>
      <c r="E74" s="231">
        <v>42.274256391029922</v>
      </c>
      <c r="F74" s="231">
        <v>28.67468321639522</v>
      </c>
      <c r="G74" s="231">
        <v>25.115865512723481</v>
      </c>
      <c r="H74" s="231">
        <v>24.843741304794971</v>
      </c>
      <c r="I74" s="231">
        <v>22.123605570656739</v>
      </c>
      <c r="J74" s="231">
        <v>19.79971383046075</v>
      </c>
      <c r="K74" s="231">
        <v>20.178181927395261</v>
      </c>
      <c r="L74" s="231">
        <v>19.531502258608501</v>
      </c>
      <c r="M74" s="231">
        <v>17.55779143790755</v>
      </c>
      <c r="N74" s="231">
        <v>12.71284564483155</v>
      </c>
      <c r="O74" s="231">
        <v>10.02096218282033</v>
      </c>
      <c r="P74" s="231">
        <v>7.282572427473629</v>
      </c>
      <c r="Q74" s="231">
        <v>7.210197424437057</v>
      </c>
      <c r="R74" s="231">
        <v>7.2813861280172834</v>
      </c>
      <c r="S74" s="231">
        <v>8.0982840490895978</v>
      </c>
      <c r="T74" s="231">
        <v>9.8265647154288231</v>
      </c>
      <c r="U74" s="231">
        <v>7.5137478704690084</v>
      </c>
      <c r="V74" s="231">
        <v>7.8203089059146738</v>
      </c>
      <c r="W74" s="231">
        <v>7.8956386676861268</v>
      </c>
      <c r="DA74" s="73" t="s">
        <v>2091</v>
      </c>
    </row>
    <row r="75" spans="1:105" ht="12" customHeight="1" x14ac:dyDescent="0.25">
      <c r="A75" s="64" t="s">
        <v>70</v>
      </c>
      <c r="B75" s="231">
        <v>20.59786191908201</v>
      </c>
      <c r="C75" s="231">
        <v>18.613451885300321</v>
      </c>
      <c r="D75" s="231">
        <v>26.905965011779521</v>
      </c>
      <c r="E75" s="231">
        <v>14.64268496615321</v>
      </c>
      <c r="F75" s="231">
        <v>18.794070017762792</v>
      </c>
      <c r="G75" s="231">
        <v>18.014772941968701</v>
      </c>
      <c r="H75" s="231">
        <v>16.2833844753055</v>
      </c>
      <c r="I75" s="231">
        <v>17.424453567711549</v>
      </c>
      <c r="J75" s="231">
        <v>18.585087256895861</v>
      </c>
      <c r="K75" s="231">
        <v>9.8983258200305482</v>
      </c>
      <c r="L75" s="231">
        <v>5.8297410853278011</v>
      </c>
      <c r="M75" s="231">
        <v>2.041797973263844</v>
      </c>
      <c r="N75" s="231">
        <v>2.3358676505319962</v>
      </c>
      <c r="O75" s="231">
        <v>4.0764448074396276</v>
      </c>
      <c r="P75" s="231">
        <v>2.3280865879002568</v>
      </c>
      <c r="Q75" s="231">
        <v>2.6570057592867671</v>
      </c>
      <c r="R75" s="231">
        <v>2.6368801718995472</v>
      </c>
      <c r="S75" s="231">
        <v>2.3423513351863749</v>
      </c>
      <c r="T75" s="231">
        <v>2.632495180081293</v>
      </c>
      <c r="U75" s="231">
        <v>2.923818820486471</v>
      </c>
      <c r="V75" s="231">
        <v>2.9250004247705692</v>
      </c>
      <c r="W75" s="231">
        <v>2.9458530368082032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0.54830833698294135</v>
      </c>
      <c r="I76" s="231">
        <v>0</v>
      </c>
      <c r="J76" s="231">
        <v>0.27321097911634212</v>
      </c>
      <c r="K76" s="231">
        <v>0.27443237422831718</v>
      </c>
      <c r="L76" s="231">
        <v>0.27477069889347971</v>
      </c>
      <c r="M76" s="231">
        <v>0.27495979594212983</v>
      </c>
      <c r="N76" s="231">
        <v>0.27523986090775637</v>
      </c>
      <c r="O76" s="231">
        <v>0.2744765407091555</v>
      </c>
      <c r="P76" s="231">
        <v>0.26986823046573277</v>
      </c>
      <c r="Q76" s="231">
        <v>0.26324391470902292</v>
      </c>
      <c r="R76" s="231">
        <v>0.2716867356958943</v>
      </c>
      <c r="S76" s="231">
        <v>0</v>
      </c>
      <c r="T76" s="231">
        <v>0.27123493506958968</v>
      </c>
      <c r="U76" s="231">
        <v>0.27112697611454128</v>
      </c>
      <c r="V76" s="231">
        <v>0.2712365467877535</v>
      </c>
      <c r="W76" s="231">
        <v>0.27317021846612138</v>
      </c>
      <c r="DA76" s="73" t="s">
        <v>2093</v>
      </c>
    </row>
    <row r="77" spans="1:105" ht="12" customHeight="1" x14ac:dyDescent="0.25">
      <c r="A77" s="64" t="s">
        <v>162</v>
      </c>
      <c r="B77" s="231">
        <v>451.37291375183048</v>
      </c>
      <c r="C77" s="231">
        <v>454.27390231550743</v>
      </c>
      <c r="D77" s="231">
        <v>436.25315175936908</v>
      </c>
      <c r="E77" s="231">
        <v>339.70803980264259</v>
      </c>
      <c r="F77" s="231">
        <v>403.26880420738968</v>
      </c>
      <c r="G77" s="231">
        <v>496.35014737819972</v>
      </c>
      <c r="H77" s="231">
        <v>448.3338611902376</v>
      </c>
      <c r="I77" s="231">
        <v>533.75787536176415</v>
      </c>
      <c r="J77" s="231">
        <v>481.81760255173742</v>
      </c>
      <c r="K77" s="231">
        <v>441.94222697556182</v>
      </c>
      <c r="L77" s="231">
        <v>478.63479312888711</v>
      </c>
      <c r="M77" s="231">
        <v>441.16761099128212</v>
      </c>
      <c r="N77" s="231">
        <v>432.66704676971949</v>
      </c>
      <c r="O77" s="231">
        <v>428.31147896033349</v>
      </c>
      <c r="P77" s="231">
        <v>447.50137690248403</v>
      </c>
      <c r="Q77" s="231">
        <v>442.82583003126342</v>
      </c>
      <c r="R77" s="231">
        <v>433.48647797140461</v>
      </c>
      <c r="S77" s="231">
        <v>444.09408274145198</v>
      </c>
      <c r="T77" s="231">
        <v>401.29586409061932</v>
      </c>
      <c r="U77" s="231">
        <v>400.04479088577722</v>
      </c>
      <c r="V77" s="231">
        <v>400.71193231019151</v>
      </c>
      <c r="W77" s="231">
        <v>427.78040784701773</v>
      </c>
      <c r="DA77" s="73" t="s">
        <v>2094</v>
      </c>
    </row>
    <row r="78" spans="1:105" ht="12" customHeight="1" x14ac:dyDescent="0.25">
      <c r="A78" s="64" t="s">
        <v>36</v>
      </c>
      <c r="B78" s="231">
        <v>4.2191004699775476</v>
      </c>
      <c r="C78" s="231">
        <v>3.7718552132953742</v>
      </c>
      <c r="D78" s="231">
        <v>3.6121711640095779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20.07358004090775</v>
      </c>
      <c r="F79" s="231">
        <v>16.15029373009655</v>
      </c>
      <c r="G79" s="231">
        <v>9.0099800012279658</v>
      </c>
      <c r="H79" s="231">
        <v>14.947115756846779</v>
      </c>
      <c r="I79" s="231">
        <v>15.99740666977269</v>
      </c>
      <c r="J79" s="231">
        <v>18.037674621080761</v>
      </c>
      <c r="K79" s="231">
        <v>52.460192381664122</v>
      </c>
      <c r="L79" s="231">
        <v>21.760278526099441</v>
      </c>
      <c r="M79" s="231">
        <v>8.5855583071678829</v>
      </c>
      <c r="N79" s="231">
        <v>8.6889822407348234</v>
      </c>
      <c r="O79" s="231">
        <v>24.56771547553398</v>
      </c>
      <c r="P79" s="231">
        <v>24.96162773690796</v>
      </c>
      <c r="Q79" s="231">
        <v>28.131880634065141</v>
      </c>
      <c r="R79" s="231">
        <v>29.575031871119201</v>
      </c>
      <c r="S79" s="231">
        <v>28.467386133159248</v>
      </c>
      <c r="T79" s="231">
        <v>44.940888460344937</v>
      </c>
      <c r="U79" s="231">
        <v>50.159183280310053</v>
      </c>
      <c r="V79" s="231">
        <v>54.54649508745856</v>
      </c>
      <c r="W79" s="231">
        <v>50.222476658742913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36.163700225207307</v>
      </c>
      <c r="C83" s="225">
        <v>31.621599090954859</v>
      </c>
      <c r="D83" s="225">
        <v>28.85337024579129</v>
      </c>
      <c r="E83" s="225">
        <v>39.459595759418498</v>
      </c>
      <c r="F83" s="225">
        <v>43.192877054098808</v>
      </c>
      <c r="G83" s="225">
        <v>66.992244578742842</v>
      </c>
      <c r="H83" s="225">
        <v>67.017922687682827</v>
      </c>
      <c r="I83" s="225">
        <v>89.226968876584337</v>
      </c>
      <c r="J83" s="225">
        <v>84.028079894066352</v>
      </c>
      <c r="K83" s="225">
        <v>77.027880075291151</v>
      </c>
      <c r="L83" s="225">
        <v>101.13369265883431</v>
      </c>
      <c r="M83" s="225">
        <v>88.22416275685832</v>
      </c>
      <c r="N83" s="225">
        <v>76.122357901240008</v>
      </c>
      <c r="O83" s="225">
        <v>96.076807756509098</v>
      </c>
      <c r="P83" s="225">
        <v>80.603294501328847</v>
      </c>
      <c r="Q83" s="225">
        <v>75.276859104632265</v>
      </c>
      <c r="R83" s="225">
        <v>77.045380898740206</v>
      </c>
      <c r="S83" s="225">
        <v>83.434055088342802</v>
      </c>
      <c r="T83" s="225">
        <v>72.811000086200551</v>
      </c>
      <c r="U83" s="225">
        <v>68.690577751250032</v>
      </c>
      <c r="V83" s="225">
        <v>62.465250422535227</v>
      </c>
      <c r="W83" s="225">
        <v>61.427047109855359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36.163700225207307</v>
      </c>
      <c r="C88" s="262">
        <v>31.621599090954859</v>
      </c>
      <c r="D88" s="262">
        <v>28.85337024579129</v>
      </c>
      <c r="E88" s="262">
        <v>39.459595759418498</v>
      </c>
      <c r="F88" s="262">
        <v>43.192877054098808</v>
      </c>
      <c r="G88" s="262">
        <v>66.992244578742842</v>
      </c>
      <c r="H88" s="262">
        <v>67.017922687682827</v>
      </c>
      <c r="I88" s="262">
        <v>89.226968876584337</v>
      </c>
      <c r="J88" s="262">
        <v>84.028079894066352</v>
      </c>
      <c r="K88" s="262">
        <v>77.027880075291151</v>
      </c>
      <c r="L88" s="262">
        <v>101.13369265883431</v>
      </c>
      <c r="M88" s="262">
        <v>88.22416275685832</v>
      </c>
      <c r="N88" s="262">
        <v>76.122357901240008</v>
      </c>
      <c r="O88" s="262">
        <v>96.076807756509098</v>
      </c>
      <c r="P88" s="262">
        <v>80.603294501328847</v>
      </c>
      <c r="Q88" s="262">
        <v>75.276859104632265</v>
      </c>
      <c r="R88" s="262">
        <v>77.045380898740206</v>
      </c>
      <c r="S88" s="262">
        <v>83.434055088342802</v>
      </c>
      <c r="T88" s="262">
        <v>72.811000086200551</v>
      </c>
      <c r="U88" s="262">
        <v>68.690577751250032</v>
      </c>
      <c r="V88" s="262">
        <v>62.465250422535227</v>
      </c>
      <c r="W88" s="262">
        <v>61.427047109855359</v>
      </c>
      <c r="DA88" s="68" t="s">
        <v>2104</v>
      </c>
    </row>
    <row r="89" spans="1:105" ht="12" customHeight="1" x14ac:dyDescent="0.25">
      <c r="A89" s="37" t="s">
        <v>160</v>
      </c>
      <c r="B89" s="228">
        <v>2.0972210084266472</v>
      </c>
      <c r="C89" s="228">
        <v>1.8690630167645561</v>
      </c>
      <c r="D89" s="228">
        <v>1.6341544468892579</v>
      </c>
      <c r="E89" s="228">
        <v>4.367021940132747</v>
      </c>
      <c r="F89" s="228">
        <v>2.8673706232219232</v>
      </c>
      <c r="G89" s="228">
        <v>3.226611444736923</v>
      </c>
      <c r="H89" s="228">
        <v>3.5187124776368122</v>
      </c>
      <c r="I89" s="228">
        <v>3.5511567364677168</v>
      </c>
      <c r="J89" s="228">
        <v>3.316735450093506</v>
      </c>
      <c r="K89" s="228">
        <v>3.363371423760686</v>
      </c>
      <c r="L89" s="228">
        <v>3.9651276388559591</v>
      </c>
      <c r="M89" s="228">
        <v>3.3767945731063831</v>
      </c>
      <c r="N89" s="228">
        <v>2.1728232517922952</v>
      </c>
      <c r="O89" s="228">
        <v>2.1964654376554429</v>
      </c>
      <c r="P89" s="228">
        <v>1.2907212995615871</v>
      </c>
      <c r="Q89" s="228">
        <v>1.206039033595723</v>
      </c>
      <c r="R89" s="228">
        <v>1.272772389725203</v>
      </c>
      <c r="S89" s="228">
        <v>1.49421513297186</v>
      </c>
      <c r="T89" s="228">
        <v>1.7403137221678571</v>
      </c>
      <c r="U89" s="228">
        <v>1.2663792638839191</v>
      </c>
      <c r="V89" s="228">
        <v>1.1957380713340959</v>
      </c>
      <c r="W89" s="228">
        <v>1.113225692076194</v>
      </c>
      <c r="DA89" s="69" t="s">
        <v>2105</v>
      </c>
    </row>
    <row r="90" spans="1:105" ht="12" customHeight="1" x14ac:dyDescent="0.25">
      <c r="A90" s="37" t="s">
        <v>162</v>
      </c>
      <c r="B90" s="228">
        <v>34.066479216780657</v>
      </c>
      <c r="C90" s="228">
        <v>29.75253607419031</v>
      </c>
      <c r="D90" s="228">
        <v>27.219215798902031</v>
      </c>
      <c r="E90" s="228">
        <v>35.092573819285747</v>
      </c>
      <c r="F90" s="228">
        <v>40.325506430876892</v>
      </c>
      <c r="G90" s="228">
        <v>63.765633134005917</v>
      </c>
      <c r="H90" s="228">
        <v>63.499210210046023</v>
      </c>
      <c r="I90" s="228">
        <v>85.675812140116619</v>
      </c>
      <c r="J90" s="228">
        <v>80.711344443972848</v>
      </c>
      <c r="K90" s="228">
        <v>73.664508651530468</v>
      </c>
      <c r="L90" s="228">
        <v>97.168565019978303</v>
      </c>
      <c r="M90" s="228">
        <v>84.847368183751939</v>
      </c>
      <c r="N90" s="228">
        <v>73.949534649447713</v>
      </c>
      <c r="O90" s="228">
        <v>93.88034231885365</v>
      </c>
      <c r="P90" s="228">
        <v>79.312573201767265</v>
      </c>
      <c r="Q90" s="228">
        <v>74.070820071036536</v>
      </c>
      <c r="R90" s="228">
        <v>75.772608509015001</v>
      </c>
      <c r="S90" s="228">
        <v>81.939839955370942</v>
      </c>
      <c r="T90" s="228">
        <v>71.070686364032696</v>
      </c>
      <c r="U90" s="228">
        <v>67.424198487366112</v>
      </c>
      <c r="V90" s="228">
        <v>61.269512351201143</v>
      </c>
      <c r="W90" s="228">
        <v>60.313821417779167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</v>
      </c>
      <c r="D98" s="234">
        <f t="shared" si="4"/>
        <v>1</v>
      </c>
      <c r="E98" s="234">
        <f t="shared" si="4"/>
        <v>1</v>
      </c>
      <c r="F98" s="234">
        <f t="shared" si="4"/>
        <v>0.99999999999999989</v>
      </c>
      <c r="G98" s="234">
        <f t="shared" si="4"/>
        <v>0.99999999999999989</v>
      </c>
      <c r="H98" s="234">
        <f t="shared" si="4"/>
        <v>0.99999999999999978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1</v>
      </c>
      <c r="M98" s="234">
        <f t="shared" si="4"/>
        <v>1</v>
      </c>
      <c r="N98" s="234">
        <f t="shared" si="4"/>
        <v>1</v>
      </c>
      <c r="O98" s="234">
        <f t="shared" si="4"/>
        <v>1.0000000000000002</v>
      </c>
      <c r="P98" s="234">
        <f t="shared" si="4"/>
        <v>1</v>
      </c>
      <c r="Q98" s="234">
        <f t="shared" si="4"/>
        <v>1.0000000000000002</v>
      </c>
      <c r="R98" s="234">
        <f t="shared" si="4"/>
        <v>0.99999999999999989</v>
      </c>
      <c r="S98" s="234">
        <f t="shared" si="4"/>
        <v>1</v>
      </c>
      <c r="T98" s="234">
        <f t="shared" si="4"/>
        <v>1.0000000000000002</v>
      </c>
      <c r="U98" s="234">
        <f t="shared" si="4"/>
        <v>1.0000000000000002</v>
      </c>
      <c r="V98" s="234">
        <f t="shared" si="4"/>
        <v>0.99999999999999967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6.7273274757360425E-3</v>
      </c>
      <c r="C103" s="270">
        <f t="shared" si="9"/>
        <v>6.3366528228153939E-3</v>
      </c>
      <c r="D103" s="270">
        <f t="shared" si="9"/>
        <v>6.0593001041968648E-3</v>
      </c>
      <c r="E103" s="270">
        <f t="shared" si="9"/>
        <v>7.5373174767181294E-3</v>
      </c>
      <c r="F103" s="270">
        <f t="shared" si="9"/>
        <v>7.9165071389224306E-3</v>
      </c>
      <c r="G103" s="270">
        <f t="shared" si="9"/>
        <v>9.6147665294786227E-3</v>
      </c>
      <c r="H103" s="270">
        <f t="shared" si="9"/>
        <v>1.0226529443394224E-2</v>
      </c>
      <c r="I103" s="270">
        <f t="shared" si="9"/>
        <v>1.1672176519010116E-2</v>
      </c>
      <c r="J103" s="270">
        <f t="shared" si="9"/>
        <v>1.1300468906142806E-2</v>
      </c>
      <c r="K103" s="270">
        <f t="shared" si="9"/>
        <v>1.077790529913251E-2</v>
      </c>
      <c r="L103" s="270">
        <f t="shared" si="9"/>
        <v>1.3001317283535012E-2</v>
      </c>
      <c r="M103" s="270">
        <f t="shared" si="9"/>
        <v>1.2954725627450125E-2</v>
      </c>
      <c r="N103" s="270">
        <f t="shared" si="9"/>
        <v>1.1972608212735408E-2</v>
      </c>
      <c r="O103" s="270">
        <f t="shared" si="9"/>
        <v>1.3318094602608611E-2</v>
      </c>
      <c r="P103" s="270">
        <f t="shared" si="9"/>
        <v>1.3293129989948601E-2</v>
      </c>
      <c r="Q103" s="270">
        <f t="shared" si="9"/>
        <v>1.2985194087596949E-2</v>
      </c>
      <c r="R103" s="270">
        <f t="shared" si="9"/>
        <v>1.2558931953021463E-2</v>
      </c>
      <c r="S103" s="270">
        <f t="shared" si="9"/>
        <v>1.3595621005924256E-2</v>
      </c>
      <c r="T103" s="270">
        <f t="shared" si="9"/>
        <v>1.3004092411417992E-2</v>
      </c>
      <c r="U103" s="270">
        <f t="shared" si="9"/>
        <v>1.3592253338160439E-2</v>
      </c>
      <c r="V103" s="270">
        <f t="shared" si="9"/>
        <v>1.3490762307565234E-2</v>
      </c>
      <c r="W103" s="270">
        <f t="shared" si="9"/>
        <v>1.3230306107359735E-2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0.99327267252426388</v>
      </c>
      <c r="C105" s="271">
        <f t="shared" si="11"/>
        <v>0.99366334717718463</v>
      </c>
      <c r="D105" s="271">
        <f t="shared" si="11"/>
        <v>0.99394069989580314</v>
      </c>
      <c r="E105" s="271">
        <f t="shared" si="11"/>
        <v>0.99246268252328196</v>
      </c>
      <c r="F105" s="271">
        <f t="shared" si="11"/>
        <v>0.99208349286107744</v>
      </c>
      <c r="G105" s="271">
        <f t="shared" si="11"/>
        <v>0.99038523347052132</v>
      </c>
      <c r="H105" s="271">
        <f t="shared" si="11"/>
        <v>0.98977347055660558</v>
      </c>
      <c r="I105" s="271">
        <f t="shared" si="11"/>
        <v>0.98832782348098991</v>
      </c>
      <c r="J105" s="271">
        <f t="shared" si="11"/>
        <v>0.98869953109385722</v>
      </c>
      <c r="K105" s="271">
        <f t="shared" si="11"/>
        <v>0.98922209470086753</v>
      </c>
      <c r="L105" s="271">
        <f t="shared" si="11"/>
        <v>0.98699868271646507</v>
      </c>
      <c r="M105" s="271">
        <f t="shared" si="11"/>
        <v>0.98704527437254996</v>
      </c>
      <c r="N105" s="271">
        <f t="shared" si="11"/>
        <v>0.98802739178726462</v>
      </c>
      <c r="O105" s="271">
        <f t="shared" si="11"/>
        <v>0.98668190539739153</v>
      </c>
      <c r="P105" s="271">
        <f t="shared" si="11"/>
        <v>0.98670687001005142</v>
      </c>
      <c r="Q105" s="271">
        <f t="shared" si="11"/>
        <v>0.9870148059124032</v>
      </c>
      <c r="R105" s="271">
        <f t="shared" si="11"/>
        <v>0.9874410680469784</v>
      </c>
      <c r="S105" s="271">
        <f t="shared" si="11"/>
        <v>0.98640437899407574</v>
      </c>
      <c r="T105" s="271">
        <f t="shared" si="11"/>
        <v>0.98699590758858213</v>
      </c>
      <c r="U105" s="271">
        <f t="shared" si="11"/>
        <v>0.98640774666183972</v>
      </c>
      <c r="V105" s="271">
        <f t="shared" si="11"/>
        <v>0.98650923769243448</v>
      </c>
      <c r="W105" s="271">
        <f t="shared" si="11"/>
        <v>0.98676969389264013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0.99327267252426388</v>
      </c>
      <c r="C106" s="320">
        <f t="shared" si="12"/>
        <v>0.99366334717718463</v>
      </c>
      <c r="D106" s="320">
        <f t="shared" si="12"/>
        <v>0.99394069989580314</v>
      </c>
      <c r="E106" s="320">
        <f t="shared" si="12"/>
        <v>0.99246268252328196</v>
      </c>
      <c r="F106" s="320">
        <f t="shared" si="12"/>
        <v>0.99208349286107744</v>
      </c>
      <c r="G106" s="320">
        <f t="shared" si="12"/>
        <v>0.99038523347052132</v>
      </c>
      <c r="H106" s="320">
        <f t="shared" si="12"/>
        <v>0.98977347055660558</v>
      </c>
      <c r="I106" s="320">
        <f t="shared" si="12"/>
        <v>0.98832782348098991</v>
      </c>
      <c r="J106" s="320">
        <f t="shared" si="12"/>
        <v>0.98869953109385722</v>
      </c>
      <c r="K106" s="320">
        <f t="shared" si="12"/>
        <v>0.98922209470086753</v>
      </c>
      <c r="L106" s="320">
        <f t="shared" si="12"/>
        <v>0.98699868271646507</v>
      </c>
      <c r="M106" s="320">
        <f t="shared" si="12"/>
        <v>0.98704527437254996</v>
      </c>
      <c r="N106" s="320">
        <f t="shared" si="12"/>
        <v>0.98802739178726462</v>
      </c>
      <c r="O106" s="320">
        <f t="shared" si="12"/>
        <v>0.98668190539739153</v>
      </c>
      <c r="P106" s="320">
        <f t="shared" si="12"/>
        <v>0.98670687001005142</v>
      </c>
      <c r="Q106" s="320">
        <f t="shared" si="12"/>
        <v>0.9870148059124032</v>
      </c>
      <c r="R106" s="320">
        <f t="shared" si="12"/>
        <v>0.9874410680469784</v>
      </c>
      <c r="S106" s="320">
        <f t="shared" si="12"/>
        <v>0.98640437899407574</v>
      </c>
      <c r="T106" s="320">
        <f t="shared" si="12"/>
        <v>0.98699590758858213</v>
      </c>
      <c r="U106" s="320">
        <f t="shared" si="12"/>
        <v>0.98640774666183972</v>
      </c>
      <c r="V106" s="320">
        <f t="shared" si="12"/>
        <v>0.98650923769243448</v>
      </c>
      <c r="W106" s="320">
        <f t="shared" si="12"/>
        <v>0.98676969389264013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0.99999999999999989</v>
      </c>
      <c r="D110" s="234">
        <f t="shared" si="15"/>
        <v>1</v>
      </c>
      <c r="E110" s="234">
        <f t="shared" si="15"/>
        <v>1</v>
      </c>
      <c r="F110" s="234">
        <f t="shared" si="15"/>
        <v>1</v>
      </c>
      <c r="G110" s="234">
        <f t="shared" si="15"/>
        <v>0.99999999999999967</v>
      </c>
      <c r="H110" s="234">
        <f t="shared" si="15"/>
        <v>1</v>
      </c>
      <c r="I110" s="234">
        <f t="shared" si="15"/>
        <v>1</v>
      </c>
      <c r="J110" s="234">
        <f t="shared" si="15"/>
        <v>1</v>
      </c>
      <c r="K110" s="234">
        <f t="shared" si="15"/>
        <v>1</v>
      </c>
      <c r="L110" s="234">
        <f t="shared" si="15"/>
        <v>1</v>
      </c>
      <c r="M110" s="234">
        <f t="shared" si="15"/>
        <v>1.0000000000000002</v>
      </c>
      <c r="N110" s="234">
        <f t="shared" si="15"/>
        <v>1</v>
      </c>
      <c r="O110" s="234">
        <f t="shared" si="15"/>
        <v>1</v>
      </c>
      <c r="P110" s="234">
        <f t="shared" si="15"/>
        <v>1</v>
      </c>
      <c r="Q110" s="234">
        <f t="shared" si="15"/>
        <v>1</v>
      </c>
      <c r="R110" s="234">
        <f t="shared" si="15"/>
        <v>1</v>
      </c>
      <c r="S110" s="234">
        <f t="shared" si="15"/>
        <v>1</v>
      </c>
      <c r="T110" s="234">
        <f t="shared" si="15"/>
        <v>0.99999999999999978</v>
      </c>
      <c r="U110" s="234">
        <f t="shared" si="15"/>
        <v>0.99999999999999978</v>
      </c>
      <c r="V110" s="234">
        <f t="shared" si="15"/>
        <v>1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5.1541873620418446E-3</v>
      </c>
      <c r="C115" s="302">
        <f t="shared" si="20"/>
        <v>4.8544228518638353E-3</v>
      </c>
      <c r="D115" s="302">
        <f t="shared" si="20"/>
        <v>4.6416436822170649E-3</v>
      </c>
      <c r="E115" s="302">
        <f t="shared" si="20"/>
        <v>5.7758680903738317E-3</v>
      </c>
      <c r="F115" s="302">
        <f t="shared" si="20"/>
        <v>6.0669839326763196E-3</v>
      </c>
      <c r="G115" s="302">
        <f t="shared" si="20"/>
        <v>7.3714292456214707E-3</v>
      </c>
      <c r="H115" s="302">
        <f t="shared" si="20"/>
        <v>7.8415845232970433E-3</v>
      </c>
      <c r="I115" s="302">
        <f t="shared" si="20"/>
        <v>8.9531396476509525E-3</v>
      </c>
      <c r="J115" s="302">
        <f t="shared" si="20"/>
        <v>8.6672620736023762E-3</v>
      </c>
      <c r="K115" s="302">
        <f t="shared" si="20"/>
        <v>8.2654469659379538E-3</v>
      </c>
      <c r="L115" s="302">
        <f t="shared" si="20"/>
        <v>9.9757819062767476E-3</v>
      </c>
      <c r="M115" s="302">
        <f t="shared" si="20"/>
        <v>9.9399233986288901E-3</v>
      </c>
      <c r="N115" s="302">
        <f t="shared" si="20"/>
        <v>9.184236047855357E-3</v>
      </c>
      <c r="O115" s="302">
        <f t="shared" si="20"/>
        <v>1.0219605288493822E-2</v>
      </c>
      <c r="P115" s="302">
        <f t="shared" si="20"/>
        <v>1.0200388713464783E-2</v>
      </c>
      <c r="Q115" s="302">
        <f t="shared" si="20"/>
        <v>9.9633728625399733E-3</v>
      </c>
      <c r="R115" s="302">
        <f t="shared" si="20"/>
        <v>9.6353390263810082E-3</v>
      </c>
      <c r="S115" s="302">
        <f t="shared" si="20"/>
        <v>1.0433247191715058E-2</v>
      </c>
      <c r="T115" s="302">
        <f t="shared" si="20"/>
        <v>9.9779177630168678E-3</v>
      </c>
      <c r="U115" s="302">
        <f t="shared" si="20"/>
        <v>1.0430654568256092E-2</v>
      </c>
      <c r="V115" s="302">
        <f t="shared" si="20"/>
        <v>1.0352522894005565E-2</v>
      </c>
      <c r="W115" s="302">
        <f t="shared" si="20"/>
        <v>1.0152030868695514E-2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2.8836110511245162E-2</v>
      </c>
      <c r="C116" s="303">
        <f t="shared" si="21"/>
        <v>2.8844799337627146E-2</v>
      </c>
      <c r="D116" s="303">
        <f t="shared" si="21"/>
        <v>2.885096684979082E-2</v>
      </c>
      <c r="E116" s="303">
        <f t="shared" si="21"/>
        <v>2.8818090779989175E-2</v>
      </c>
      <c r="F116" s="303">
        <f t="shared" si="21"/>
        <v>2.8809652639632574E-2</v>
      </c>
      <c r="G116" s="303">
        <f t="shared" si="21"/>
        <v>2.8771842630561702E-2</v>
      </c>
      <c r="H116" s="303">
        <f t="shared" si="21"/>
        <v>2.8758214941353711E-2</v>
      </c>
      <c r="I116" s="303">
        <f t="shared" si="21"/>
        <v>2.8725995952242008E-2</v>
      </c>
      <c r="J116" s="303">
        <f t="shared" si="21"/>
        <v>2.8734282258736171E-2</v>
      </c>
      <c r="K116" s="303">
        <f t="shared" si="21"/>
        <v>2.8745929073451072E-2</v>
      </c>
      <c r="L116" s="303">
        <f t="shared" si="21"/>
        <v>2.8696354147644147E-2</v>
      </c>
      <c r="M116" s="303">
        <f t="shared" si="21"/>
        <v>2.8697393524677425E-2</v>
      </c>
      <c r="N116" s="303">
        <f t="shared" si="21"/>
        <v>2.8719297505859276E-2</v>
      </c>
      <c r="O116" s="303">
        <f t="shared" si="21"/>
        <v>2.8689286803232069E-2</v>
      </c>
      <c r="P116" s="303">
        <f t="shared" si="21"/>
        <v>2.8689843805406828E-2</v>
      </c>
      <c r="Q116" s="303">
        <f t="shared" si="21"/>
        <v>2.8696713830071309E-2</v>
      </c>
      <c r="R116" s="303">
        <f t="shared" si="21"/>
        <v>2.8706222057206365E-2</v>
      </c>
      <c r="S116" s="303">
        <f t="shared" si="21"/>
        <v>2.8683094284298119E-2</v>
      </c>
      <c r="T116" s="303">
        <f t="shared" si="21"/>
        <v>2.8696292238753134E-2</v>
      </c>
      <c r="U116" s="303">
        <f t="shared" si="21"/>
        <v>2.8683169432804183E-2</v>
      </c>
      <c r="V116" s="303">
        <f t="shared" si="21"/>
        <v>2.8685434119014329E-2</v>
      </c>
      <c r="W116" s="303">
        <f t="shared" si="21"/>
        <v>2.8691245482066807E-2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2.8836110511245162E-2</v>
      </c>
      <c r="C117" s="304">
        <f t="shared" si="22"/>
        <v>2.8844799337627146E-2</v>
      </c>
      <c r="D117" s="304">
        <f t="shared" si="22"/>
        <v>2.885096684979082E-2</v>
      </c>
      <c r="E117" s="304">
        <f t="shared" si="22"/>
        <v>2.8818090779989175E-2</v>
      </c>
      <c r="F117" s="304">
        <f t="shared" si="22"/>
        <v>2.8809652639632574E-2</v>
      </c>
      <c r="G117" s="304">
        <f t="shared" si="22"/>
        <v>2.8771842630561702E-2</v>
      </c>
      <c r="H117" s="304">
        <f t="shared" si="22"/>
        <v>2.8758214941353711E-2</v>
      </c>
      <c r="I117" s="304">
        <f t="shared" si="22"/>
        <v>2.8725995952242008E-2</v>
      </c>
      <c r="J117" s="304">
        <f t="shared" si="22"/>
        <v>2.8734282258736171E-2</v>
      </c>
      <c r="K117" s="304">
        <f t="shared" si="22"/>
        <v>2.8745929073451072E-2</v>
      </c>
      <c r="L117" s="304">
        <f t="shared" si="22"/>
        <v>2.8696354147644147E-2</v>
      </c>
      <c r="M117" s="304">
        <f t="shared" si="22"/>
        <v>2.8697393524677425E-2</v>
      </c>
      <c r="N117" s="304">
        <f t="shared" si="22"/>
        <v>2.8719297505859276E-2</v>
      </c>
      <c r="O117" s="304">
        <f t="shared" si="22"/>
        <v>2.8689286803232069E-2</v>
      </c>
      <c r="P117" s="304">
        <f t="shared" si="22"/>
        <v>2.8689843805406828E-2</v>
      </c>
      <c r="Q117" s="304">
        <f t="shared" si="22"/>
        <v>2.8696713830071309E-2</v>
      </c>
      <c r="R117" s="304">
        <f t="shared" si="22"/>
        <v>2.8706222057206365E-2</v>
      </c>
      <c r="S117" s="304">
        <f t="shared" si="22"/>
        <v>2.8683094284298119E-2</v>
      </c>
      <c r="T117" s="304">
        <f t="shared" si="22"/>
        <v>2.8696292238753134E-2</v>
      </c>
      <c r="U117" s="304">
        <f t="shared" si="22"/>
        <v>2.8683169432804183E-2</v>
      </c>
      <c r="V117" s="304">
        <f t="shared" si="22"/>
        <v>2.8685434119014329E-2</v>
      </c>
      <c r="W117" s="304">
        <f t="shared" si="22"/>
        <v>2.8691245482066807E-2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0.86508331533735494</v>
      </c>
      <c r="C119" s="303">
        <f t="shared" si="24"/>
        <v>0.86534398012881419</v>
      </c>
      <c r="D119" s="303">
        <f t="shared" si="24"/>
        <v>0.86552900549372458</v>
      </c>
      <c r="E119" s="303">
        <f t="shared" si="24"/>
        <v>0.86454272339967519</v>
      </c>
      <c r="F119" s="303">
        <f t="shared" si="24"/>
        <v>0.86428957918897731</v>
      </c>
      <c r="G119" s="303">
        <f t="shared" si="24"/>
        <v>0.86315527891685084</v>
      </c>
      <c r="H119" s="303">
        <f t="shared" si="24"/>
        <v>0.86274644824061142</v>
      </c>
      <c r="I119" s="303">
        <f t="shared" si="24"/>
        <v>0.86177987856726035</v>
      </c>
      <c r="J119" s="303">
        <f t="shared" si="24"/>
        <v>0.86202846776208519</v>
      </c>
      <c r="K119" s="303">
        <f t="shared" si="24"/>
        <v>0.86237787220353246</v>
      </c>
      <c r="L119" s="303">
        <f t="shared" si="24"/>
        <v>0.86089062442932485</v>
      </c>
      <c r="M119" s="303">
        <f t="shared" si="24"/>
        <v>0.86092180574032307</v>
      </c>
      <c r="N119" s="303">
        <f t="shared" si="24"/>
        <v>0.86157892517577817</v>
      </c>
      <c r="O119" s="303">
        <f t="shared" si="24"/>
        <v>0.86067860409696217</v>
      </c>
      <c r="P119" s="303">
        <f t="shared" si="24"/>
        <v>0.86069531416220479</v>
      </c>
      <c r="Q119" s="303">
        <f t="shared" si="24"/>
        <v>0.86090141490213945</v>
      </c>
      <c r="R119" s="303">
        <f t="shared" si="24"/>
        <v>0.86118666171619074</v>
      </c>
      <c r="S119" s="303">
        <f t="shared" si="24"/>
        <v>0.8604928285289436</v>
      </c>
      <c r="T119" s="303">
        <f t="shared" si="24"/>
        <v>0.8608887671625941</v>
      </c>
      <c r="U119" s="303">
        <f t="shared" si="24"/>
        <v>0.86049508298412514</v>
      </c>
      <c r="V119" s="303">
        <f t="shared" si="24"/>
        <v>0.86056302357043024</v>
      </c>
      <c r="W119" s="303">
        <f t="shared" si="24"/>
        <v>0.86073736446200411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0.86508331533735494</v>
      </c>
      <c r="C120" s="304">
        <f t="shared" si="25"/>
        <v>0.86534398012881419</v>
      </c>
      <c r="D120" s="304">
        <f t="shared" si="25"/>
        <v>0.86552900549372458</v>
      </c>
      <c r="E120" s="304">
        <f t="shared" si="25"/>
        <v>0.86454272339967519</v>
      </c>
      <c r="F120" s="304">
        <f t="shared" si="25"/>
        <v>0.86428957918897731</v>
      </c>
      <c r="G120" s="304">
        <f t="shared" si="25"/>
        <v>0.86315527891685084</v>
      </c>
      <c r="H120" s="304">
        <f t="shared" si="25"/>
        <v>0.86274644824061142</v>
      </c>
      <c r="I120" s="304">
        <f t="shared" si="25"/>
        <v>0.86177987856726035</v>
      </c>
      <c r="J120" s="304">
        <f t="shared" si="25"/>
        <v>0.86202846776208519</v>
      </c>
      <c r="K120" s="304">
        <f t="shared" si="25"/>
        <v>0.86237787220353246</v>
      </c>
      <c r="L120" s="304">
        <f t="shared" si="25"/>
        <v>0.86089062442932485</v>
      </c>
      <c r="M120" s="304">
        <f t="shared" si="25"/>
        <v>0.86092180574032307</v>
      </c>
      <c r="N120" s="304">
        <f t="shared" si="25"/>
        <v>0.86157892517577817</v>
      </c>
      <c r="O120" s="304">
        <f t="shared" si="25"/>
        <v>0.86067860409696217</v>
      </c>
      <c r="P120" s="304">
        <f t="shared" si="25"/>
        <v>0.86069531416220479</v>
      </c>
      <c r="Q120" s="304">
        <f t="shared" si="25"/>
        <v>0.86090141490213945</v>
      </c>
      <c r="R120" s="304">
        <f t="shared" si="25"/>
        <v>0.86118666171619074</v>
      </c>
      <c r="S120" s="304">
        <f t="shared" si="25"/>
        <v>0.8604928285289436</v>
      </c>
      <c r="T120" s="304">
        <f t="shared" si="25"/>
        <v>0.8608887671625941</v>
      </c>
      <c r="U120" s="304">
        <f t="shared" si="25"/>
        <v>0.86049508298412514</v>
      </c>
      <c r="V120" s="304">
        <f t="shared" si="25"/>
        <v>0.86056302357043024</v>
      </c>
      <c r="W120" s="304">
        <f t="shared" si="25"/>
        <v>0.86073736446200411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0.10092638678935784</v>
      </c>
      <c r="C122" s="303">
        <f t="shared" si="27"/>
        <v>0.10095679768169474</v>
      </c>
      <c r="D122" s="303">
        <f t="shared" si="27"/>
        <v>0.10097838397426757</v>
      </c>
      <c r="E122" s="303">
        <f t="shared" si="27"/>
        <v>0.10086331772996185</v>
      </c>
      <c r="F122" s="303">
        <f t="shared" si="27"/>
        <v>0.10083378423871375</v>
      </c>
      <c r="G122" s="303">
        <f t="shared" si="27"/>
        <v>0.10070144920696571</v>
      </c>
      <c r="H122" s="303">
        <f t="shared" si="27"/>
        <v>0.10065375229473779</v>
      </c>
      <c r="I122" s="303">
        <f t="shared" si="27"/>
        <v>0.10054098583284675</v>
      </c>
      <c r="J122" s="303">
        <f t="shared" si="27"/>
        <v>0.10056998790557634</v>
      </c>
      <c r="K122" s="303">
        <f t="shared" si="27"/>
        <v>0.10061075175707851</v>
      </c>
      <c r="L122" s="303">
        <f t="shared" si="27"/>
        <v>0.10043723951675429</v>
      </c>
      <c r="M122" s="303">
        <f t="shared" si="27"/>
        <v>0.10044087733637076</v>
      </c>
      <c r="N122" s="303">
        <f t="shared" si="27"/>
        <v>0.10051754127050722</v>
      </c>
      <c r="O122" s="303">
        <f t="shared" si="27"/>
        <v>0.10041250381131203</v>
      </c>
      <c r="P122" s="303">
        <f t="shared" si="27"/>
        <v>0.10041445331892362</v>
      </c>
      <c r="Q122" s="303">
        <f t="shared" si="27"/>
        <v>0.10043849840524936</v>
      </c>
      <c r="R122" s="303">
        <f t="shared" si="27"/>
        <v>0.100471777200222</v>
      </c>
      <c r="S122" s="303">
        <f t="shared" si="27"/>
        <v>0.10039082999504317</v>
      </c>
      <c r="T122" s="303">
        <f t="shared" si="27"/>
        <v>0.10043702283563573</v>
      </c>
      <c r="U122" s="303">
        <f t="shared" si="27"/>
        <v>0.10039109301481436</v>
      </c>
      <c r="V122" s="303">
        <f t="shared" si="27"/>
        <v>0.10039901941654994</v>
      </c>
      <c r="W122" s="303">
        <f t="shared" si="27"/>
        <v>0.10041935918723362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0.10092638678935784</v>
      </c>
      <c r="C123" s="304">
        <f t="shared" si="28"/>
        <v>0.10095679768169474</v>
      </c>
      <c r="D123" s="304">
        <f t="shared" si="28"/>
        <v>0.10097838397426757</v>
      </c>
      <c r="E123" s="304">
        <f t="shared" si="28"/>
        <v>0.10086331772996185</v>
      </c>
      <c r="F123" s="304">
        <f t="shared" si="28"/>
        <v>0.10083378423871375</v>
      </c>
      <c r="G123" s="304">
        <f t="shared" si="28"/>
        <v>0.10070144920696571</v>
      </c>
      <c r="H123" s="304">
        <f t="shared" si="28"/>
        <v>0.10065375229473779</v>
      </c>
      <c r="I123" s="304">
        <f t="shared" si="28"/>
        <v>0.10054098583284675</v>
      </c>
      <c r="J123" s="304">
        <f t="shared" si="28"/>
        <v>0.10056998790557634</v>
      </c>
      <c r="K123" s="304">
        <f t="shared" si="28"/>
        <v>0.10061075175707851</v>
      </c>
      <c r="L123" s="304">
        <f t="shared" si="28"/>
        <v>0.10043723951675429</v>
      </c>
      <c r="M123" s="304">
        <f t="shared" si="28"/>
        <v>0.10044087733637076</v>
      </c>
      <c r="N123" s="304">
        <f t="shared" si="28"/>
        <v>0.10051754127050722</v>
      </c>
      <c r="O123" s="304">
        <f t="shared" si="28"/>
        <v>0.10041250381131203</v>
      </c>
      <c r="P123" s="304">
        <f t="shared" si="28"/>
        <v>0.10041445331892362</v>
      </c>
      <c r="Q123" s="304">
        <f t="shared" si="28"/>
        <v>0.10043849840524936</v>
      </c>
      <c r="R123" s="304">
        <f t="shared" si="28"/>
        <v>0.100471777200222</v>
      </c>
      <c r="S123" s="304">
        <f t="shared" si="28"/>
        <v>0.10039082999504317</v>
      </c>
      <c r="T123" s="304">
        <f t="shared" si="28"/>
        <v>0.10043702283563573</v>
      </c>
      <c r="U123" s="304">
        <f t="shared" si="28"/>
        <v>0.10039109301481436</v>
      </c>
      <c r="V123" s="304">
        <f t="shared" si="28"/>
        <v>0.10039901941654994</v>
      </c>
      <c r="W123" s="304">
        <f t="shared" si="28"/>
        <v>0.10041935918723362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1.0534845124195014</v>
      </c>
      <c r="C136" s="322">
        <f>IF(C$5=0,0,C$5/PPA_fec!C$5)</f>
        <v>1.0019822698157257</v>
      </c>
      <c r="D136" s="322">
        <f>IF(D$5=0,0,D$5/PPA_fec!D$5)</f>
        <v>0.99011676381100533</v>
      </c>
      <c r="E136" s="322">
        <f>IF(E$5=0,0,E$5/PPA_fec!E$5)</f>
        <v>0.93607646578277903</v>
      </c>
      <c r="F136" s="322">
        <f>IF(F$5=0,0,F$5/PPA_fec!F$5)</f>
        <v>0.86440466041510344</v>
      </c>
      <c r="G136" s="322">
        <f>IF(G$5=0,0,G$5/PPA_fec!G$5)</f>
        <v>0.92077183397932161</v>
      </c>
      <c r="H136" s="322">
        <f>IF(H$5=0,0,H$5/PPA_fec!H$5)</f>
        <v>0.88192610347250977</v>
      </c>
      <c r="I136" s="322">
        <f>IF(I$5=0,0,I$5/PPA_fec!I$5)</f>
        <v>0.91944118274572706</v>
      </c>
      <c r="J136" s="322">
        <f>IF(J$5=0,0,J$5/PPA_fec!J$5)</f>
        <v>0.95723459455878579</v>
      </c>
      <c r="K136" s="322">
        <f>IF(K$5=0,0,K$5/PPA_fec!K$5)</f>
        <v>0.94340950614301411</v>
      </c>
      <c r="L136" s="322">
        <f>IF(L$5=0,0,L$5/PPA_fec!L$5)</f>
        <v>0.91160859091221691</v>
      </c>
      <c r="M136" s="322">
        <f>IF(M$5=0,0,M$5/PPA_fec!M$5)</f>
        <v>0.84478697281280668</v>
      </c>
      <c r="N136" s="322">
        <f>IF(N$5=0,0,N$5/PPA_fec!N$5)</f>
        <v>0.84002042443629599</v>
      </c>
      <c r="O136" s="322">
        <f>IF(O$5=0,0,O$5/PPA_fec!O$5)</f>
        <v>0.89540456401263324</v>
      </c>
      <c r="P136" s="322">
        <f>IF(P$5=0,0,P$5/PPA_fec!P$5)</f>
        <v>0.89916252905995919</v>
      </c>
      <c r="Q136" s="322">
        <f>IF(Q$5=0,0,Q$5/PPA_fec!Q$5)</f>
        <v>0.91317699921220818</v>
      </c>
      <c r="R136" s="322">
        <f>IF(R$5=0,0,R$5/PPA_fec!R$5)</f>
        <v>0.9052832409698468</v>
      </c>
      <c r="S136" s="322">
        <f>IF(S$5=0,0,S$5/PPA_fec!S$5)</f>
        <v>0.88801883281985894</v>
      </c>
      <c r="T136" s="322">
        <f>IF(T$5=0,0,T$5/PPA_fec!T$5)</f>
        <v>0.87157233528720224</v>
      </c>
      <c r="U136" s="322">
        <f>IF(U$5=0,0,U$5/PPA_fec!U$5)</f>
        <v>0.87096940243686982</v>
      </c>
      <c r="V136" s="322">
        <f>IF(V$5=0,0,V$5/PPA_fec!V$5)</f>
        <v>0.87153505456297919</v>
      </c>
      <c r="W136" s="322">
        <f>IF(W$5=0,0,W$5/PPA_fec!W$5)</f>
        <v>0.85987999186750153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0.52915400297240123</v>
      </c>
      <c r="C141" s="277">
        <f>IF(C$10=0,0,C$10/PPA_fec!C$10)</f>
        <v>0.4647489939171891</v>
      </c>
      <c r="D141" s="277">
        <f>IF(D$10=0,0,D$10/PPA_fec!D$10)</f>
        <v>0.43428380643986969</v>
      </c>
      <c r="E141" s="277">
        <f>IF(E$10=0,0,E$10/PPA_fec!E$10)</f>
        <v>0.52218992673835229</v>
      </c>
      <c r="F141" s="277">
        <f>IF(F$10=0,0,F$10/PPA_fec!F$10)</f>
        <v>0.50481278749737191</v>
      </c>
      <c r="G141" s="277">
        <f>IF(G$10=0,0,G$10/PPA_fec!G$10)</f>
        <v>0.68601355007389864</v>
      </c>
      <c r="H141" s="277">
        <f>IF(H$10=0,0,H$10/PPA_fec!H$10)</f>
        <v>0.7011866232363767</v>
      </c>
      <c r="I141" s="277">
        <f>IF(I$10=0,0,I$10/PPA_fec!I$10)</f>
        <v>0.85929169248252779</v>
      </c>
      <c r="J141" s="277">
        <f>IF(J$10=0,0,J$10/PPA_fec!J$10)</f>
        <v>0.86736513710923557</v>
      </c>
      <c r="K141" s="277">
        <f>IF(K$10=0,0,K$10/PPA_fec!K$10)</f>
        <v>0.80805712427400245</v>
      </c>
      <c r="L141" s="277">
        <f>IF(L$10=0,0,L$10/PPA_fec!L$10)</f>
        <v>0.96452073510050462</v>
      </c>
      <c r="M141" s="277">
        <f>IF(M$10=0,0,M$10/PPA_fec!M$10)</f>
        <v>0.88119681569022124</v>
      </c>
      <c r="N141" s="277">
        <f>IF(N$10=0,0,N$10/PPA_fec!N$10)</f>
        <v>0.79891218124198404</v>
      </c>
      <c r="O141" s="277">
        <f>IF(O$10=0,0,O$10/PPA_fec!O$10)</f>
        <v>0.97344807800835065</v>
      </c>
      <c r="P141" s="277">
        <f>IF(P$10=0,0,P$10/PPA_fec!P$10)</f>
        <v>0.9743965248346188</v>
      </c>
      <c r="Q141" s="277">
        <f>IF(Q$10=0,0,Q$10/PPA_fec!Q$10)</f>
        <v>0.96539307917193118</v>
      </c>
      <c r="R141" s="277">
        <f>IF(R$10=0,0,R$10/PPA_fec!R$10)</f>
        <v>0.92035992864358396</v>
      </c>
      <c r="S141" s="277">
        <f>IF(S$10=0,0,S$10/PPA_fec!S$10)</f>
        <v>0.98570357767613859</v>
      </c>
      <c r="T141" s="277">
        <f>IF(T$10=0,0,T$10/PPA_fec!T$10)</f>
        <v>0.91585122601329894</v>
      </c>
      <c r="U141" s="277">
        <f>IF(U$10=0,0,U$10/PPA_fec!U$10)</f>
        <v>0.96194210941800218</v>
      </c>
      <c r="V141" s="277">
        <f>IF(V$10=0,0,V$10/PPA_fec!V$10)</f>
        <v>0.95348836040641727</v>
      </c>
      <c r="W141" s="277">
        <f>IF(W$10=0,0,W$10/PPA_fec!W$10)</f>
        <v>0.91802235314407787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1.3542864802280508</v>
      </c>
      <c r="C143" s="278">
        <f>IF(C$17=0,0,C$17/PPA_fec!C$17)</f>
        <v>1.2961257913584316</v>
      </c>
      <c r="D143" s="278">
        <f>IF(D$17=0,0,D$17/PPA_fec!D$17)</f>
        <v>1.2840494978311787</v>
      </c>
      <c r="E143" s="278">
        <f>IF(E$17=0,0,E$17/PPA_fec!E$17)</f>
        <v>1.192004507264254</v>
      </c>
      <c r="F143" s="278">
        <f>IF(F$17=0,0,F$17/PPA_fec!F$17)</f>
        <v>1.1016453210876935</v>
      </c>
      <c r="G143" s="278">
        <f>IF(G$17=0,0,G$17/PPA_fec!G$17)</f>
        <v>1.1576805022482817</v>
      </c>
      <c r="H143" s="278">
        <f>IF(H$17=0,0,H$17/PPA_fec!H$17)</f>
        <v>1.10466759893982</v>
      </c>
      <c r="I143" s="278">
        <f>IF(I$17=0,0,I$17/PPA_fec!I$17)</f>
        <v>1.1415748377701571</v>
      </c>
      <c r="J143" s="278">
        <f>IF(J$17=0,0,J$17/PPA_fec!J$17)</f>
        <v>1.1872903769595542</v>
      </c>
      <c r="K143" s="278">
        <f>IF(K$17=0,0,K$17/PPA_fec!K$17)</f>
        <v>1.1724661345553349</v>
      </c>
      <c r="L143" s="278">
        <f>IF(L$17=0,0,L$17/PPA_fec!L$17)</f>
        <v>1.120118774338053</v>
      </c>
      <c r="M143" s="278">
        <f>IF(M$17=0,0,M$17/PPA_fec!M$17)</f>
        <v>1.0415459603256367</v>
      </c>
      <c r="N143" s="278">
        <f>IF(N$17=0,0,N$17/PPA_fec!N$17)</f>
        <v>1.0420678126141651</v>
      </c>
      <c r="O143" s="278">
        <f>IF(O$17=0,0,O$17/PPA_fec!O$17)</f>
        <v>1.0971412086521126</v>
      </c>
      <c r="P143" s="278">
        <f>IF(P$17=0,0,P$17/PPA_fec!P$17)</f>
        <v>1.1040023590352672</v>
      </c>
      <c r="Q143" s="278">
        <f>IF(Q$17=0,0,Q$17/PPA_fec!Q$17)</f>
        <v>1.1227985800920961</v>
      </c>
      <c r="R143" s="278">
        <f>IF(R$17=0,0,R$17/PPA_fec!R$17)</f>
        <v>1.1159945318714275</v>
      </c>
      <c r="S143" s="278">
        <f>IF(S$17=0,0,S$17/PPA_fec!S$17)</f>
        <v>1.0895936048681003</v>
      </c>
      <c r="T143" s="278">
        <f>IF(T$17=0,0,T$17/PPA_fec!T$17)</f>
        <v>1.0720161389237293</v>
      </c>
      <c r="U143" s="278">
        <f>IF(U$17=0,0,U$17/PPA_fec!U$17)</f>
        <v>1.0687682708852932</v>
      </c>
      <c r="V143" s="278">
        <f>IF(V$17=0,0,V$17/PPA_fec!V$17)</f>
        <v>1.071406575122809</v>
      </c>
      <c r="W143" s="278">
        <f>IF(W$17=0,0,W$17/PPA_fec!W$17)</f>
        <v>1.060514998162976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1.7552710830111591</v>
      </c>
      <c r="C146" s="322">
        <f>IF(C$32=0,0,C$32/PPA_fec!C$32)</f>
        <v>1.7041311909229777</v>
      </c>
      <c r="D146" s="322">
        <f>IF(D$32=0,0,D$32/PPA_fec!D$32)</f>
        <v>1.6973067481081736</v>
      </c>
      <c r="E146" s="322">
        <f>IF(E$32=0,0,E$32/PPA_fec!E$32)</f>
        <v>1.5102122811218026</v>
      </c>
      <c r="F146" s="322">
        <f>IF(F$32=0,0,F$32/PPA_fec!F$32)</f>
        <v>1.4002701052743842</v>
      </c>
      <c r="G146" s="322">
        <f>IF(G$32=0,0,G$32/PPA_fec!G$32)</f>
        <v>1.4333138439369613</v>
      </c>
      <c r="H146" s="322">
        <f>IF(H$32=0,0,H$32/PPA_fec!H$32)</f>
        <v>1.3578379038297979</v>
      </c>
      <c r="I146" s="322">
        <f>IF(I$32=0,0,I$32/PPA_fec!I$32)</f>
        <v>1.3817763138822228</v>
      </c>
      <c r="J146" s="322">
        <f>IF(J$32=0,0,J$32/PPA_fec!J$32)</f>
        <v>1.4319607300944381</v>
      </c>
      <c r="K146" s="322">
        <f>IF(K$32=0,0,K$32/PPA_fec!K$32)</f>
        <v>1.4178735427943121</v>
      </c>
      <c r="L146" s="322">
        <f>IF(L$32=0,0,L$32/PPA_fec!L$32)</f>
        <v>1.3291299504513545</v>
      </c>
      <c r="M146" s="322">
        <f>IF(M$32=0,0,M$32/PPA_fec!M$32)</f>
        <v>1.2450646499745186</v>
      </c>
      <c r="N146" s="322">
        <f>IF(N$32=0,0,N$32/PPA_fec!N$32)</f>
        <v>1.2594321100674239</v>
      </c>
      <c r="O146" s="322">
        <f>IF(O$32=0,0,O$32/PPA_fec!O$32)</f>
        <v>1.2948478324953865</v>
      </c>
      <c r="P146" s="322">
        <f>IF(P$32=0,0,P$32/PPA_fec!P$32)</f>
        <v>1.3090229805045479</v>
      </c>
      <c r="Q146" s="322">
        <f>IF(Q$32=0,0,Q$32/PPA_fec!Q$32)</f>
        <v>1.3343757125612985</v>
      </c>
      <c r="R146" s="322">
        <f>IF(R$32=0,0,R$32/PPA_fec!R$32)</f>
        <v>1.3323272595500024</v>
      </c>
      <c r="S146" s="322">
        <f>IF(S$32=0,0,S$32/PPA_fec!S$32)</f>
        <v>1.2912408245558569</v>
      </c>
      <c r="T146" s="322">
        <f>IF(T$32=0,0,T$32/PPA_fec!T$32)</f>
        <v>1.2746965920734616</v>
      </c>
      <c r="U146" s="322">
        <f>IF(U$32=0,0,U$32/PPA_fec!U$32)</f>
        <v>1.266528963565497</v>
      </c>
      <c r="V146" s="322">
        <f>IF(V$32=0,0,V$32/PPA_fec!V$32)</f>
        <v>1.2745699970648183</v>
      </c>
      <c r="W146" s="322">
        <f>IF(W$32=0,0,W$32/PPA_fec!W$32)</f>
        <v>1.2700165901845928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0.52915400297240134</v>
      </c>
      <c r="C151" s="277">
        <f>IF(C$37=0,0,C$37/PPA_fec!C$37)</f>
        <v>0.46474899391718899</v>
      </c>
      <c r="D151" s="277">
        <f>IF(D$37=0,0,D$37/PPA_fec!D$37)</f>
        <v>0.43428380643986964</v>
      </c>
      <c r="E151" s="277">
        <f>IF(E$37=0,0,E$37/PPA_fec!E$37)</f>
        <v>0.52218992673835229</v>
      </c>
      <c r="F151" s="277">
        <f>IF(F$37=0,0,F$37/PPA_fec!F$37)</f>
        <v>0.5048127874973718</v>
      </c>
      <c r="G151" s="277">
        <f>IF(G$37=0,0,G$37/PPA_fec!G$37)</f>
        <v>0.68601355007389875</v>
      </c>
      <c r="H151" s="277">
        <f>IF(H$37=0,0,H$37/PPA_fec!H$37)</f>
        <v>0.70118662323637637</v>
      </c>
      <c r="I151" s="277">
        <f>IF(I$37=0,0,I$37/PPA_fec!I$37)</f>
        <v>0.85929169248252812</v>
      </c>
      <c r="J151" s="277">
        <f>IF(J$37=0,0,J$37/PPA_fec!J$37)</f>
        <v>0.86736513710923524</v>
      </c>
      <c r="K151" s="277">
        <f>IF(K$37=0,0,K$37/PPA_fec!K$37)</f>
        <v>0.80805712427400267</v>
      </c>
      <c r="L151" s="277">
        <f>IF(L$37=0,0,L$37/PPA_fec!L$37)</f>
        <v>0.96452073510050484</v>
      </c>
      <c r="M151" s="277">
        <f>IF(M$37=0,0,M$37/PPA_fec!M$37)</f>
        <v>0.88119681569022135</v>
      </c>
      <c r="N151" s="277">
        <f>IF(N$37=0,0,N$37/PPA_fec!N$37)</f>
        <v>0.79891218124198415</v>
      </c>
      <c r="O151" s="277">
        <f>IF(O$37=0,0,O$37/PPA_fec!O$37)</f>
        <v>0.97344807800835076</v>
      </c>
      <c r="P151" s="277">
        <f>IF(P$37=0,0,P$37/PPA_fec!P$37)</f>
        <v>0.97439652483461892</v>
      </c>
      <c r="Q151" s="277">
        <f>IF(Q$37=0,0,Q$37/PPA_fec!Q$37)</f>
        <v>0.96539307917193118</v>
      </c>
      <c r="R151" s="277">
        <f>IF(R$37=0,0,R$37/PPA_fec!R$37)</f>
        <v>0.92035992864358374</v>
      </c>
      <c r="S151" s="277">
        <f>IF(S$37=0,0,S$37/PPA_fec!S$37)</f>
        <v>0.98570357767613881</v>
      </c>
      <c r="T151" s="277">
        <f>IF(T$37=0,0,T$37/PPA_fec!T$37)</f>
        <v>0.91585122601329882</v>
      </c>
      <c r="U151" s="277">
        <f>IF(U$37=0,0,U$37/PPA_fec!U$37)</f>
        <v>0.96194210941800218</v>
      </c>
      <c r="V151" s="277">
        <f>IF(V$37=0,0,V$37/PPA_fec!V$37)</f>
        <v>0.95348836040641738</v>
      </c>
      <c r="W151" s="277">
        <f>IF(W$37=0,0,W$37/PPA_fec!W$37)</f>
        <v>0.91802235314407776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0.52514529647678732</v>
      </c>
      <c r="C152" s="278">
        <f>IF(C$43=0,0,C$43/PPA_fec!C$43)</f>
        <v>0.49181239797987147</v>
      </c>
      <c r="D152" s="278">
        <f>IF(D$43=0,0,D$43/PPA_fec!D$43)</f>
        <v>0.483276328823598</v>
      </c>
      <c r="E152" s="278">
        <f>IF(E$43=0,0,E$43/PPA_fec!E$43)</f>
        <v>0.47874577585385297</v>
      </c>
      <c r="F152" s="278">
        <f>IF(F$43=0,0,F$43/PPA_fec!F$43)</f>
        <v>0.44038756432612608</v>
      </c>
      <c r="G152" s="278">
        <f>IF(G$43=0,0,G$43/PPA_fec!G$43)</f>
        <v>0.48443288313088473</v>
      </c>
      <c r="H152" s="278">
        <f>IF(H$43=0,0,H$43/PPA_fec!H$43)</f>
        <v>0.46831639524333096</v>
      </c>
      <c r="I152" s="278">
        <f>IF(I$43=0,0,I$43/PPA_fec!I$43)</f>
        <v>0.49847588731649867</v>
      </c>
      <c r="J152" s="278">
        <f>IF(J$43=0,0,J$43/PPA_fec!J$43)</f>
        <v>0.52152836588461948</v>
      </c>
      <c r="K152" s="278">
        <f>IF(K$43=0,0,K$43/PPA_fec!K$43)</f>
        <v>0.51205518129772709</v>
      </c>
      <c r="L152" s="278">
        <f>IF(L$43=0,0,L$43/PPA_fec!L$43)</f>
        <v>0.50844931311690433</v>
      </c>
      <c r="M152" s="278">
        <f>IF(M$43=0,0,M$43/PPA_fec!M$43)</f>
        <v>0.46612482510839409</v>
      </c>
      <c r="N152" s="278">
        <f>IF(N$43=0,0,N$43/PPA_fec!N$43)</f>
        <v>0.45633769936031465</v>
      </c>
      <c r="O152" s="278">
        <f>IF(O$43=0,0,O$43/PPA_fec!O$43)</f>
        <v>0.5034521770833339</v>
      </c>
      <c r="P152" s="278">
        <f>IF(P$43=0,0,P$43/PPA_fec!P$43)</f>
        <v>0.50208630906874507</v>
      </c>
      <c r="Q152" s="278">
        <f>IF(Q$43=0,0,Q$43/PPA_fec!Q$43)</f>
        <v>0.50817383346537215</v>
      </c>
      <c r="R152" s="278">
        <f>IF(R$43=0,0,R$43/PPA_fec!R$43)</f>
        <v>0.50043779574088421</v>
      </c>
      <c r="S152" s="278">
        <f>IF(S$43=0,0,S$43/PPA_fec!S$43)</f>
        <v>0.49628397686405973</v>
      </c>
      <c r="T152" s="278">
        <f>IF(T$43=0,0,T$43/PPA_fec!T$43)</f>
        <v>0.48461834599809345</v>
      </c>
      <c r="U152" s="278">
        <f>IF(U$43=0,0,U$43/PPA_fec!U$43)</f>
        <v>0.48675334817311094</v>
      </c>
      <c r="V152" s="278">
        <f>IF(V$43=0,0,V$43/PPA_fec!V$43)</f>
        <v>0.48430964935334131</v>
      </c>
      <c r="W152" s="278">
        <f>IF(W$43=0,0,W$43/PPA_fec!W$43)</f>
        <v>0.47326262420747056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2.0560904482107087</v>
      </c>
      <c r="C153" s="278">
        <f>IF(C$56=0,0,C$56/PPA_fec!C$56)</f>
        <v>2.0049889564240617</v>
      </c>
      <c r="D153" s="278">
        <f>IF(D$56=0,0,D$56/PPA_fec!D$56)</f>
        <v>2.0007338080198407</v>
      </c>
      <c r="E153" s="278">
        <f>IF(E$56=0,0,E$56/PPA_fec!E$56)</f>
        <v>1.7583319481933428</v>
      </c>
      <c r="F153" s="278">
        <f>IF(F$56=0,0,F$56/PPA_fec!F$56)</f>
        <v>1.6311218889939536</v>
      </c>
      <c r="G153" s="278">
        <f>IF(G$56=0,0,G$56/PPA_fec!G$56)</f>
        <v>1.6548826736470388</v>
      </c>
      <c r="H153" s="278">
        <f>IF(H$56=0,0,H$56/PPA_fec!H$56)</f>
        <v>1.5641374486981836</v>
      </c>
      <c r="I153" s="278">
        <f>IF(I$56=0,0,I$56/PPA_fec!I$56)</f>
        <v>1.583115695526393</v>
      </c>
      <c r="J153" s="278">
        <f>IF(J$56=0,0,J$56/PPA_fec!J$56)</f>
        <v>1.6398413537686669</v>
      </c>
      <c r="K153" s="278">
        <f>IF(K$56=0,0,K$56/PPA_fec!K$56)</f>
        <v>1.6257581064916082</v>
      </c>
      <c r="L153" s="278">
        <f>IF(L$56=0,0,L$56/PPA_fec!L$56)</f>
        <v>1.5138214721008698</v>
      </c>
      <c r="M153" s="278">
        <f>IF(M$56=0,0,M$56/PPA_fec!M$56)</f>
        <v>1.420693885839287</v>
      </c>
      <c r="N153" s="278">
        <f>IF(N$56=0,0,N$56/PPA_fec!N$56)</f>
        <v>1.4422737145061966</v>
      </c>
      <c r="O153" s="278">
        <f>IF(O$56=0,0,O$56/PPA_fec!O$56)</f>
        <v>1.4725395702382753</v>
      </c>
      <c r="P153" s="278">
        <f>IF(P$56=0,0,P$56/PPA_fec!P$56)</f>
        <v>1.4902205068034844</v>
      </c>
      <c r="Q153" s="278">
        <f>IF(Q$56=0,0,Q$56/PPA_fec!Q$56)</f>
        <v>1.5203160509918805</v>
      </c>
      <c r="R153" s="278">
        <f>IF(R$56=0,0,R$56/PPA_fec!R$56)</f>
        <v>1.520252144689497</v>
      </c>
      <c r="S153" s="278">
        <f>IF(S$56=0,0,S$56/PPA_fec!S$56)</f>
        <v>1.4693451654429746</v>
      </c>
      <c r="T153" s="278">
        <f>IF(T$56=0,0,T$56/PPA_fec!T$56)</f>
        <v>1.4526626177518907</v>
      </c>
      <c r="U153" s="278">
        <f>IF(U$56=0,0,U$56/PPA_fec!U$56)</f>
        <v>1.4413473015352489</v>
      </c>
      <c r="V153" s="278">
        <f>IF(V$56=0,0,V$56/PPA_fec!V$56)</f>
        <v>1.4519009852235354</v>
      </c>
      <c r="W153" s="278">
        <f>IF(W$56=0,0,W$56/PPA_fec!W$56)</f>
        <v>1.4492950570294787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2.02529201005758</v>
      </c>
      <c r="C154" s="279">
        <f>IF(C$69=0,0,C$69/PPA_fec!C$69)</f>
        <v>1.9953053794050886</v>
      </c>
      <c r="D154" s="279">
        <f>IF(D$69=0,0,D$69/PPA_fec!D$69)</f>
        <v>1.9991014608217177</v>
      </c>
      <c r="E154" s="279">
        <f>IF(E$69=0,0,E$69/PPA_fec!E$69)</f>
        <v>1.7055966965347449</v>
      </c>
      <c r="F154" s="279">
        <f>IF(F$69=0,0,F$69/PPA_fec!F$69)</f>
        <v>1.5852676149161562</v>
      </c>
      <c r="G154" s="279">
        <f>IF(G$69=0,0,G$69/PPA_fec!G$69)</f>
        <v>1.5800832248868135</v>
      </c>
      <c r="H154" s="279">
        <f>IF(H$69=0,0,H$69/PPA_fec!H$69)</f>
        <v>1.4864614659174238</v>
      </c>
      <c r="I154" s="279">
        <f>IF(I$69=0,0,I$69/PPA_fec!I$69)</f>
        <v>1.4896253576413885</v>
      </c>
      <c r="J154" s="279">
        <f>IF(J$69=0,0,J$69/PPA_fec!J$69)</f>
        <v>1.5400445438161221</v>
      </c>
      <c r="K154" s="279">
        <f>IF(K$69=0,0,K$69/PPA_fec!K$69)</f>
        <v>1.5296246631805004</v>
      </c>
      <c r="L154" s="279">
        <f>IF(L$69=0,0,L$69/PPA_fec!L$69)</f>
        <v>1.4074794942682163</v>
      </c>
      <c r="M154" s="279">
        <f>IF(M$69=0,0,M$69/PPA_fec!M$69)</f>
        <v>1.3264806563872911</v>
      </c>
      <c r="N154" s="279">
        <f>IF(N$69=0,0,N$69/PPA_fec!N$69)</f>
        <v>1.3557976678642087</v>
      </c>
      <c r="O154" s="279">
        <f>IF(O$69=0,0,O$69/PPA_fec!O$69)</f>
        <v>1.3648041103231132</v>
      </c>
      <c r="P154" s="279">
        <f>IF(P$69=0,0,P$69/PPA_fec!P$69)</f>
        <v>1.3847711059359935</v>
      </c>
      <c r="Q154" s="279">
        <f>IF(Q$69=0,0,Q$69/PPA_fec!Q$69)</f>
        <v>1.4147447013520296</v>
      </c>
      <c r="R154" s="279">
        <f>IF(R$69=0,0,R$69/PPA_fec!R$69)</f>
        <v>1.4185998086892153</v>
      </c>
      <c r="S154" s="279">
        <f>IF(S$69=0,0,S$69/PPA_fec!S$69)</f>
        <v>1.3647749552641906</v>
      </c>
      <c r="T154" s="279">
        <f>IF(T$69=0,0,T$69/PPA_fec!T$69)</f>
        <v>1.3522318940922573</v>
      </c>
      <c r="U154" s="279">
        <f>IF(U$69=0,0,U$69/PPA_fec!U$69)</f>
        <v>1.3387868426659197</v>
      </c>
      <c r="V154" s="279">
        <f>IF(V$69=0,0,V$69/PPA_fec!V$69)</f>
        <v>1.3515650824393355</v>
      </c>
      <c r="W154" s="279">
        <f>IF(W$69=0,0,W$69/PPA_fec!W$69)</f>
        <v>1.354377729426204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8.3968529144700085E-2</v>
      </c>
      <c r="C156" s="322">
        <f>IF(C$83=0,0,C$83/PPA_fec!C$83)</f>
        <v>7.319432177881656E-2</v>
      </c>
      <c r="D156" s="322">
        <f>IF(D$83=0,0,D$83/PPA_fec!D$83)</f>
        <v>6.8412876145846069E-2</v>
      </c>
      <c r="E156" s="322">
        <f>IF(E$83=0,0,E$83/PPA_fec!E$83)</f>
        <v>8.6746481505428713E-2</v>
      </c>
      <c r="F156" s="322">
        <f>IF(F$83=0,0,F$83/PPA_fec!F$83)</f>
        <v>8.3641056260840035E-2</v>
      </c>
      <c r="G156" s="322">
        <f>IF(G$83=0,0,G$83/PPA_fec!G$83)</f>
        <v>0.11512330396544145</v>
      </c>
      <c r="H156" s="322">
        <f>IF(H$83=0,0,H$83/PPA_fec!H$83)</f>
        <v>0.11915280788582423</v>
      </c>
      <c r="I156" s="322">
        <f>IF(I$83=0,0,I$83/PPA_fec!I$83)</f>
        <v>0.14773876233220515</v>
      </c>
      <c r="J156" s="322">
        <f>IF(J$83=0,0,J$83/PPA_fec!J$83)</f>
        <v>0.15002423564946818</v>
      </c>
      <c r="K156" s="322">
        <f>IF(K$83=0,0,K$83/PPA_fec!K$83)</f>
        <v>0.13977975235970011</v>
      </c>
      <c r="L156" s="322">
        <f>IF(L$83=0,0,L$83/PPA_fec!L$83)</f>
        <v>0.17163401976024961</v>
      </c>
      <c r="M156" s="322">
        <f>IF(M$83=0,0,M$83/PPA_fec!M$83)</f>
        <v>0.15538730481193666</v>
      </c>
      <c r="N156" s="322">
        <f>IF(N$83=0,0,N$83/PPA_fec!N$83)</f>
        <v>0.13869184302908535</v>
      </c>
      <c r="O156" s="322">
        <f>IF(O$83=0,0,O$83/PPA_fec!O$83)</f>
        <v>0.17514526501833175</v>
      </c>
      <c r="P156" s="322">
        <f>IF(P$83=0,0,P$83/PPA_fec!P$83)</f>
        <v>0.17356347251443335</v>
      </c>
      <c r="Q156" s="322">
        <f>IF(Q$83=0,0,Q$83/PPA_fec!Q$83)</f>
        <v>0.17111367995530324</v>
      </c>
      <c r="R156" s="322">
        <f>IF(R$83=0,0,R$83/PPA_fec!R$83)</f>
        <v>0.16201017580840729</v>
      </c>
      <c r="S156" s="322">
        <f>IF(S$83=0,0,S$83/PPA_fec!S$83)</f>
        <v>0.1757001171146701</v>
      </c>
      <c r="T156" s="322">
        <f>IF(T$83=0,0,T$83/PPA_fec!T$83)</f>
        <v>0.16304666849990607</v>
      </c>
      <c r="U156" s="322">
        <f>IF(U$83=0,0,U$83/PPA_fec!U$83)</f>
        <v>0.17208093900383162</v>
      </c>
      <c r="V156" s="322">
        <f>IF(V$83=0,0,V$83/PPA_fec!V$83)</f>
        <v>0.16926161752425092</v>
      </c>
      <c r="W156" s="322">
        <f>IF(W$83=0,0,W$83/PPA_fec!W$83)</f>
        <v>0.16104585186367523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0.52915400297240123</v>
      </c>
      <c r="C161" s="334">
        <f>IF(C$88=0,0,C$88/PPA_fec!C$88)</f>
        <v>0.4647489939171891</v>
      </c>
      <c r="D161" s="334">
        <f>IF(D$88=0,0,D$88/PPA_fec!D$88)</f>
        <v>0.43428380643986958</v>
      </c>
      <c r="E161" s="334">
        <f>IF(E$88=0,0,E$88/PPA_fec!E$88)</f>
        <v>0.52218992673835229</v>
      </c>
      <c r="F161" s="334">
        <f>IF(F$88=0,0,F$88/PPA_fec!F$88)</f>
        <v>0.50481278749737168</v>
      </c>
      <c r="G161" s="334">
        <f>IF(G$88=0,0,G$88/PPA_fec!G$88)</f>
        <v>0.68601355007389864</v>
      </c>
      <c r="H161" s="334">
        <f>IF(H$88=0,0,H$88/PPA_fec!H$88)</f>
        <v>0.70118662323637659</v>
      </c>
      <c r="I161" s="334">
        <f>IF(I$88=0,0,I$88/PPA_fec!I$88)</f>
        <v>0.85929169248252779</v>
      </c>
      <c r="J161" s="334">
        <f>IF(J$88=0,0,J$88/PPA_fec!J$88)</f>
        <v>0.86736513710923524</v>
      </c>
      <c r="K161" s="334">
        <f>IF(K$88=0,0,K$88/PPA_fec!K$88)</f>
        <v>0.80805712427400245</v>
      </c>
      <c r="L161" s="334">
        <f>IF(L$88=0,0,L$88/PPA_fec!L$88)</f>
        <v>0.96452073510050551</v>
      </c>
      <c r="M161" s="334">
        <f>IF(M$88=0,0,M$88/PPA_fec!M$88)</f>
        <v>0.88119681569022146</v>
      </c>
      <c r="N161" s="334">
        <f>IF(N$88=0,0,N$88/PPA_fec!N$88)</f>
        <v>0.79891218124198415</v>
      </c>
      <c r="O161" s="334">
        <f>IF(O$88=0,0,O$88/PPA_fec!O$88)</f>
        <v>0.97344807800835076</v>
      </c>
      <c r="P161" s="334">
        <f>IF(P$88=0,0,P$88/PPA_fec!P$88)</f>
        <v>0.97439652483461903</v>
      </c>
      <c r="Q161" s="334">
        <f>IF(Q$88=0,0,Q$88/PPA_fec!Q$88)</f>
        <v>0.96539307917193129</v>
      </c>
      <c r="R161" s="334">
        <f>IF(R$88=0,0,R$88/PPA_fec!R$88)</f>
        <v>0.92035992864358385</v>
      </c>
      <c r="S161" s="334">
        <f>IF(S$88=0,0,S$88/PPA_fec!S$88)</f>
        <v>0.9857035776761387</v>
      </c>
      <c r="T161" s="334">
        <f>IF(T$88=0,0,T$88/PPA_fec!T$88)</f>
        <v>0.91585122601329894</v>
      </c>
      <c r="U161" s="334">
        <f>IF(U$88=0,0,U$88/PPA_fec!U$88)</f>
        <v>0.96194210941800207</v>
      </c>
      <c r="V161" s="334">
        <f>IF(V$88=0,0,V$88/PPA_fec!V$88)</f>
        <v>0.95348836040641727</v>
      </c>
      <c r="W161" s="334">
        <f>IF(W$88=0,0,W$88/PPA_fec!W$88)</f>
        <v>0.91802235314407765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DE: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42860.042505432582</v>
      </c>
      <c r="C3" s="205">
        <v>42927.623813795377</v>
      </c>
      <c r="D3" s="205">
        <v>42707.00896970828</v>
      </c>
      <c r="E3" s="205">
        <v>42485.982602275093</v>
      </c>
      <c r="F3" s="205">
        <v>42608.32819388291</v>
      </c>
      <c r="G3" s="205">
        <v>41139.29096106322</v>
      </c>
      <c r="H3" s="205">
        <v>41593.734037119022</v>
      </c>
      <c r="I3" s="205">
        <v>41626.626965329</v>
      </c>
      <c r="J3" s="205">
        <v>40207.235332952878</v>
      </c>
      <c r="K3" s="205">
        <v>39356.153576437588</v>
      </c>
      <c r="L3" s="205">
        <v>40561.820969864377</v>
      </c>
      <c r="M3" s="205">
        <v>40464.855782693921</v>
      </c>
      <c r="N3" s="205">
        <v>41119.192991770637</v>
      </c>
      <c r="O3" s="205">
        <v>41571.373573204874</v>
      </c>
      <c r="P3" s="205">
        <v>41923.171129980408</v>
      </c>
      <c r="Q3" s="205">
        <v>43592</v>
      </c>
      <c r="R3" s="205">
        <v>45237.06216472073</v>
      </c>
      <c r="S3" s="205">
        <v>45003.887269193387</v>
      </c>
      <c r="T3" s="205">
        <v>44770.44824729309</v>
      </c>
      <c r="U3" s="205">
        <v>44590.40796390194</v>
      </c>
      <c r="V3" s="205">
        <v>46143.049883644067</v>
      </c>
      <c r="W3" s="205">
        <v>43950.902298040317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34311.883852479383</v>
      </c>
      <c r="C5" s="205">
        <v>34070.10885587518</v>
      </c>
      <c r="D5" s="205">
        <v>34320.392755546432</v>
      </c>
      <c r="E5" s="205">
        <v>35475.791021144767</v>
      </c>
      <c r="F5" s="205">
        <v>36628.882343498619</v>
      </c>
      <c r="G5" s="205">
        <v>37776.301860224972</v>
      </c>
      <c r="H5" s="205">
        <v>38916.456936535556</v>
      </c>
      <c r="I5" s="205">
        <v>39980.887966095986</v>
      </c>
      <c r="J5" s="205">
        <v>39102.244468975638</v>
      </c>
      <c r="K5" s="205">
        <v>40114.916640709424</v>
      </c>
      <c r="L5" s="205">
        <v>39916.833137794187</v>
      </c>
      <c r="M5" s="205">
        <v>41042.562719014408</v>
      </c>
      <c r="N5" s="205">
        <v>41212.018196913603</v>
      </c>
      <c r="O5" s="205">
        <v>41561.353251746361</v>
      </c>
      <c r="P5" s="205">
        <v>42645.312203503163</v>
      </c>
      <c r="Q5" s="205">
        <v>42383.742107201339</v>
      </c>
      <c r="R5" s="205">
        <v>43339.167996713579</v>
      </c>
      <c r="S5" s="205">
        <v>43539.050179697791</v>
      </c>
      <c r="T5" s="205">
        <v>43771.159810004741</v>
      </c>
      <c r="U5" s="205">
        <v>44084.881875887717</v>
      </c>
      <c r="V5" s="205">
        <v>43322.257091114727</v>
      </c>
      <c r="W5" s="205">
        <v>41390.140742159121</v>
      </c>
      <c r="DA5" s="112" t="s">
        <v>2113</v>
      </c>
    </row>
    <row r="6" spans="1:105" ht="12" customHeight="1" x14ac:dyDescent="0.25">
      <c r="A6" s="154" t="s">
        <v>2114</v>
      </c>
      <c r="B6" s="340">
        <v>42889.854815599218</v>
      </c>
      <c r="C6" s="340">
        <v>40745.362074819262</v>
      </c>
      <c r="D6" s="340">
        <v>38600.869334039293</v>
      </c>
      <c r="E6" s="340">
        <v>38600.869334039293</v>
      </c>
      <c r="F6" s="340">
        <v>38600.869334039293</v>
      </c>
      <c r="G6" s="340">
        <v>40745.362074819262</v>
      </c>
      <c r="H6" s="340">
        <v>42889.854815599218</v>
      </c>
      <c r="I6" s="340">
        <v>42889.854815599218</v>
      </c>
      <c r="J6" s="340">
        <v>42889.854815599218</v>
      </c>
      <c r="K6" s="340">
        <v>42889.854815599218</v>
      </c>
      <c r="L6" s="340">
        <v>42889.854815599218</v>
      </c>
      <c r="M6" s="340">
        <v>45034.34755637918</v>
      </c>
      <c r="N6" s="340">
        <v>45034.34755637918</v>
      </c>
      <c r="O6" s="340">
        <v>45034.34755637918</v>
      </c>
      <c r="P6" s="340">
        <v>45034.34755637918</v>
      </c>
      <c r="Q6" s="340">
        <v>45034.34755637918</v>
      </c>
      <c r="R6" s="340">
        <v>47178.840297159142</v>
      </c>
      <c r="S6" s="340">
        <v>47178.840297159142</v>
      </c>
      <c r="T6" s="340">
        <v>47178.840297159142</v>
      </c>
      <c r="U6" s="340">
        <v>47178.840297159142</v>
      </c>
      <c r="V6" s="340">
        <v>47178.840297159142</v>
      </c>
      <c r="W6" s="340">
        <v>45034.34755637918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2144.492740779961</v>
      </c>
      <c r="G7" s="342">
        <v>2144.492740779961</v>
      </c>
      <c r="H7" s="342">
        <v>4288.9854815599219</v>
      </c>
      <c r="I7" s="342">
        <v>2144.492740779961</v>
      </c>
      <c r="J7" s="342">
        <v>2144.492740779961</v>
      </c>
      <c r="K7" s="342">
        <v>0</v>
      </c>
      <c r="L7" s="342">
        <v>2144.492740779961</v>
      </c>
      <c r="M7" s="342">
        <v>2144.492740779961</v>
      </c>
      <c r="N7" s="342">
        <v>2144.492740779961</v>
      </c>
      <c r="O7" s="342">
        <v>2144.492740779961</v>
      </c>
      <c r="P7" s="342">
        <v>0</v>
      </c>
      <c r="Q7" s="342">
        <v>2144.492740779961</v>
      </c>
      <c r="R7" s="342">
        <v>4288.9854815599219</v>
      </c>
      <c r="S7" s="342">
        <v>0</v>
      </c>
      <c r="T7" s="342">
        <v>2144.492740779961</v>
      </c>
      <c r="U7" s="342">
        <v>2144.492740779961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2144.4927407799551</v>
      </c>
      <c r="D8" s="344">
        <f t="shared" si="0"/>
        <v>2144.4927407799696</v>
      </c>
      <c r="E8" s="344">
        <f t="shared" si="0"/>
        <v>0</v>
      </c>
      <c r="F8" s="344">
        <f t="shared" si="0"/>
        <v>2144.4927407799623</v>
      </c>
      <c r="G8" s="344">
        <f t="shared" si="0"/>
        <v>0</v>
      </c>
      <c r="H8" s="344">
        <f t="shared" si="0"/>
        <v>2144.4927407799696</v>
      </c>
      <c r="I8" s="344">
        <f t="shared" si="0"/>
        <v>2144.4927407799623</v>
      </c>
      <c r="J8" s="344">
        <f t="shared" si="0"/>
        <v>2144.4927407799623</v>
      </c>
      <c r="K8" s="344">
        <f t="shared" si="0"/>
        <v>0</v>
      </c>
      <c r="L8" s="344">
        <f t="shared" si="0"/>
        <v>2144.4927407799623</v>
      </c>
      <c r="M8" s="344">
        <f t="shared" si="0"/>
        <v>0</v>
      </c>
      <c r="N8" s="344">
        <f t="shared" si="0"/>
        <v>2144.4927407799623</v>
      </c>
      <c r="O8" s="344">
        <f t="shared" si="0"/>
        <v>2144.4927407799623</v>
      </c>
      <c r="P8" s="344">
        <f t="shared" si="0"/>
        <v>0</v>
      </c>
      <c r="Q8" s="344">
        <f t="shared" si="0"/>
        <v>2144.4927407799623</v>
      </c>
      <c r="R8" s="344">
        <f t="shared" si="0"/>
        <v>2144.4927407799623</v>
      </c>
      <c r="S8" s="344">
        <f t="shared" si="0"/>
        <v>0</v>
      </c>
      <c r="T8" s="344">
        <f t="shared" si="0"/>
        <v>2144.4927407799623</v>
      </c>
      <c r="U8" s="344">
        <f t="shared" si="0"/>
        <v>2144.4927407799623</v>
      </c>
      <c r="V8" s="344">
        <f t="shared" si="0"/>
        <v>0</v>
      </c>
      <c r="W8" s="344">
        <f t="shared" si="0"/>
        <v>2144.4927407799623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8577.9709631198348</v>
      </c>
      <c r="C9" s="345">
        <f t="shared" si="1"/>
        <v>6675.2532189440826</v>
      </c>
      <c r="D9" s="345">
        <f t="shared" si="1"/>
        <v>4280.4765784928604</v>
      </c>
      <c r="E9" s="345">
        <f t="shared" si="1"/>
        <v>3125.0783128945259</v>
      </c>
      <c r="F9" s="345">
        <f t="shared" si="1"/>
        <v>1971.986990540674</v>
      </c>
      <c r="G9" s="345">
        <f t="shared" si="1"/>
        <v>2969.0602145942903</v>
      </c>
      <c r="H9" s="345">
        <f t="shared" si="1"/>
        <v>3973.3978790636611</v>
      </c>
      <c r="I9" s="345">
        <f t="shared" si="1"/>
        <v>2908.9668495032311</v>
      </c>
      <c r="J9" s="345">
        <f t="shared" si="1"/>
        <v>3787.61034662358</v>
      </c>
      <c r="K9" s="345">
        <f t="shared" si="1"/>
        <v>2774.938174889794</v>
      </c>
      <c r="L9" s="345">
        <f t="shared" si="1"/>
        <v>2973.0216778050308</v>
      </c>
      <c r="M9" s="345">
        <f t="shared" si="1"/>
        <v>3991.7848373647721</v>
      </c>
      <c r="N9" s="345">
        <f t="shared" si="1"/>
        <v>3822.329359465577</v>
      </c>
      <c r="O9" s="345">
        <f t="shared" si="1"/>
        <v>3472.994304632819</v>
      </c>
      <c r="P9" s="345">
        <f t="shared" si="1"/>
        <v>2389.035352876017</v>
      </c>
      <c r="Q9" s="345">
        <f t="shared" si="1"/>
        <v>2650.6054491778414</v>
      </c>
      <c r="R9" s="345">
        <f t="shared" si="1"/>
        <v>3839.6723004455635</v>
      </c>
      <c r="S9" s="345">
        <f t="shared" si="1"/>
        <v>3639.7901174613507</v>
      </c>
      <c r="T9" s="345">
        <f t="shared" si="1"/>
        <v>3407.6804871544009</v>
      </c>
      <c r="U9" s="345">
        <f t="shared" si="1"/>
        <v>3093.9584212714253</v>
      </c>
      <c r="V9" s="345">
        <f t="shared" si="1"/>
        <v>3856.5832060444154</v>
      </c>
      <c r="W9" s="345">
        <f t="shared" si="1"/>
        <v>3644.2068142200587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4519.5735167669827</v>
      </c>
      <c r="C12" s="212">
        <v>4509.1177987962164</v>
      </c>
      <c r="D12" s="212">
        <v>4624.114617368874</v>
      </c>
      <c r="E12" s="212">
        <v>4809.7196904557177</v>
      </c>
      <c r="F12" s="212">
        <v>4872.6431642304397</v>
      </c>
      <c r="G12" s="212">
        <v>4848.4090283748928</v>
      </c>
      <c r="H12" s="212">
        <v>4806.4670679277724</v>
      </c>
      <c r="I12" s="212">
        <v>4916.4126397248492</v>
      </c>
      <c r="J12" s="212">
        <v>4786.9526225279442</v>
      </c>
      <c r="K12" s="212">
        <v>4721.558813413586</v>
      </c>
      <c r="L12" s="212">
        <v>4817.7652622527949</v>
      </c>
      <c r="M12" s="212">
        <v>4934.1559759243328</v>
      </c>
      <c r="N12" s="212">
        <v>4991.7850386930349</v>
      </c>
      <c r="O12" s="212">
        <v>4947.5079965606192</v>
      </c>
      <c r="P12" s="212">
        <v>5008.8178847807394</v>
      </c>
      <c r="Q12" s="212">
        <v>4892.6124677558046</v>
      </c>
      <c r="R12" s="212">
        <v>5070.1165090283748</v>
      </c>
      <c r="S12" s="212">
        <v>5104.3601031814269</v>
      </c>
      <c r="T12" s="212">
        <v>5183.8031475546359</v>
      </c>
      <c r="U12" s="212">
        <v>5099.8002133050877</v>
      </c>
      <c r="V12" s="212">
        <v>5078.5929034934607</v>
      </c>
      <c r="W12" s="212">
        <v>5204.3619308382476</v>
      </c>
      <c r="DA12" s="109" t="s">
        <v>2120</v>
      </c>
    </row>
    <row r="13" spans="1:105" ht="12" customHeight="1" x14ac:dyDescent="0.25">
      <c r="A13" s="24" t="s">
        <v>30</v>
      </c>
      <c r="B13" s="215">
        <v>260.94875322441959</v>
      </c>
      <c r="C13" s="215">
        <v>264.41066208082538</v>
      </c>
      <c r="D13" s="215">
        <v>266.18254514187453</v>
      </c>
      <c r="E13" s="215">
        <v>240.53869303525369</v>
      </c>
      <c r="F13" s="215">
        <v>302.47231298366302</v>
      </c>
      <c r="G13" s="215">
        <v>228.73086844368009</v>
      </c>
      <c r="H13" s="215">
        <v>250.87360275150471</v>
      </c>
      <c r="I13" s="215">
        <v>197.52889079965601</v>
      </c>
      <c r="J13" s="215">
        <v>184.44170249355111</v>
      </c>
      <c r="K13" s="215">
        <v>199.0710232158211</v>
      </c>
      <c r="L13" s="215">
        <v>204.0335339638865</v>
      </c>
      <c r="M13" s="215">
        <v>225.00017196904551</v>
      </c>
      <c r="N13" s="215">
        <v>241.18366294067059</v>
      </c>
      <c r="O13" s="215">
        <v>212.76044711951849</v>
      </c>
      <c r="P13" s="215">
        <v>230.3988822012038</v>
      </c>
      <c r="Q13" s="215">
        <v>209.7858985382631</v>
      </c>
      <c r="R13" s="215">
        <v>205.3738607050731</v>
      </c>
      <c r="S13" s="215">
        <v>207.82493551160789</v>
      </c>
      <c r="T13" s="215">
        <v>223.95365434221841</v>
      </c>
      <c r="U13" s="215">
        <v>187.40025795356831</v>
      </c>
      <c r="V13" s="215">
        <v>176.1177987962167</v>
      </c>
      <c r="W13" s="215">
        <v>173.76500429922609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886.8611349957007</v>
      </c>
      <c r="C14" s="206">
        <f t="shared" si="2"/>
        <v>872.99845227858987</v>
      </c>
      <c r="D14" s="206">
        <f t="shared" si="2"/>
        <v>739.12777300085975</v>
      </c>
      <c r="E14" s="206">
        <f t="shared" si="2"/>
        <v>677.55769561478928</v>
      </c>
      <c r="F14" s="206">
        <f t="shared" si="2"/>
        <v>650.77437661220984</v>
      </c>
      <c r="G14" s="206">
        <f t="shared" si="2"/>
        <v>630.01496130696478</v>
      </c>
      <c r="H14" s="206">
        <f t="shared" si="2"/>
        <v>604.67007738607049</v>
      </c>
      <c r="I14" s="206">
        <f t="shared" si="2"/>
        <v>614.97489251934655</v>
      </c>
      <c r="J14" s="206">
        <f t="shared" si="2"/>
        <v>510.00799656061906</v>
      </c>
      <c r="K14" s="206">
        <f t="shared" si="2"/>
        <v>453.24935511607913</v>
      </c>
      <c r="L14" s="206">
        <f t="shared" si="2"/>
        <v>398.60395528804816</v>
      </c>
      <c r="M14" s="206">
        <f t="shared" si="2"/>
        <v>338.82648323301805</v>
      </c>
      <c r="N14" s="206">
        <f t="shared" si="2"/>
        <v>294.27214101461732</v>
      </c>
      <c r="O14" s="206">
        <f t="shared" si="2"/>
        <v>237.24282029234737</v>
      </c>
      <c r="P14" s="206">
        <f t="shared" si="2"/>
        <v>198.43714531384353</v>
      </c>
      <c r="Q14" s="206">
        <f t="shared" si="2"/>
        <v>185.12588134135856</v>
      </c>
      <c r="R14" s="206">
        <f t="shared" si="2"/>
        <v>167.38572656921752</v>
      </c>
      <c r="S14" s="206">
        <f t="shared" si="2"/>
        <v>153.56655202063624</v>
      </c>
      <c r="T14" s="206">
        <f t="shared" si="2"/>
        <v>154.95219260533111</v>
      </c>
      <c r="U14" s="206">
        <f t="shared" si="2"/>
        <v>163.24187446259674</v>
      </c>
      <c r="V14" s="206">
        <f t="shared" si="2"/>
        <v>145.71470335339637</v>
      </c>
      <c r="W14" s="206">
        <f t="shared" si="2"/>
        <v>160.54987102321576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84.730610490111772</v>
      </c>
      <c r="C16" s="206">
        <v>98.28744625967326</v>
      </c>
      <c r="D16" s="206">
        <v>94.898280309544262</v>
      </c>
      <c r="E16" s="206">
        <v>26.505588993981078</v>
      </c>
      <c r="F16" s="206">
        <v>17.585554600171971</v>
      </c>
      <c r="G16" s="206">
        <v>17.579793637145311</v>
      </c>
      <c r="H16" s="206">
        <v>19.763112639724849</v>
      </c>
      <c r="I16" s="206">
        <v>91.652966466036105</v>
      </c>
      <c r="J16" s="206">
        <v>14.294153052450559</v>
      </c>
      <c r="K16" s="206">
        <v>13.193207222699909</v>
      </c>
      <c r="L16" s="206">
        <v>42.877815993121231</v>
      </c>
      <c r="M16" s="206">
        <v>17.590885640584691</v>
      </c>
      <c r="N16" s="206">
        <v>8.7954428202923474</v>
      </c>
      <c r="O16" s="206">
        <v>6.5965606190885637</v>
      </c>
      <c r="P16" s="206">
        <v>6.5891659501289768</v>
      </c>
      <c r="Q16" s="206">
        <v>5.4177128116938951</v>
      </c>
      <c r="R16" s="206">
        <v>5.1440240756663798</v>
      </c>
      <c r="S16" s="206">
        <v>5.1440240756663798</v>
      </c>
      <c r="T16" s="206">
        <v>5.1440240756663798</v>
      </c>
      <c r="U16" s="206">
        <v>6.1728288907996562</v>
      </c>
      <c r="V16" s="206">
        <v>5.1440240756663798</v>
      </c>
      <c r="W16" s="206">
        <v>24.691315563198621</v>
      </c>
      <c r="DA16" s="71" t="s">
        <v>2123</v>
      </c>
    </row>
    <row r="17" spans="1:105" ht="12" customHeight="1" x14ac:dyDescent="0.25">
      <c r="A17" s="18" t="s">
        <v>69</v>
      </c>
      <c r="B17" s="206">
        <v>499.14015477214099</v>
      </c>
      <c r="C17" s="206">
        <v>476.5453138435081</v>
      </c>
      <c r="D17" s="206">
        <v>457.03164230438517</v>
      </c>
      <c r="E17" s="206">
        <v>439.34892519346511</v>
      </c>
      <c r="F17" s="206">
        <v>398.3840068787618</v>
      </c>
      <c r="G17" s="206">
        <v>394.27833190025802</v>
      </c>
      <c r="H17" s="206">
        <v>391.24256233877901</v>
      </c>
      <c r="I17" s="206">
        <v>335.03680137575242</v>
      </c>
      <c r="J17" s="206">
        <v>326.74110060189162</v>
      </c>
      <c r="K17" s="206">
        <v>335.01332760103179</v>
      </c>
      <c r="L17" s="206">
        <v>310.43241616509027</v>
      </c>
      <c r="M17" s="206">
        <v>280.76036113499572</v>
      </c>
      <c r="N17" s="206">
        <v>246.92889079965599</v>
      </c>
      <c r="O17" s="206">
        <v>216.1907996560619</v>
      </c>
      <c r="P17" s="206">
        <v>174.50447119518489</v>
      </c>
      <c r="Q17" s="206">
        <v>154.41177987962169</v>
      </c>
      <c r="R17" s="206">
        <v>153.56947549441099</v>
      </c>
      <c r="S17" s="206">
        <v>143.6046431642304</v>
      </c>
      <c r="T17" s="206">
        <v>135.35451418744631</v>
      </c>
      <c r="U17" s="206">
        <v>128.16173688736029</v>
      </c>
      <c r="V17" s="206">
        <v>126.11702493551159</v>
      </c>
      <c r="W17" s="206">
        <v>126.22278589853821</v>
      </c>
      <c r="DA17" s="71" t="s">
        <v>2124</v>
      </c>
    </row>
    <row r="18" spans="1:105" ht="12" customHeight="1" x14ac:dyDescent="0.25">
      <c r="A18" s="18" t="s">
        <v>70</v>
      </c>
      <c r="B18" s="206">
        <v>302.99036973344789</v>
      </c>
      <c r="C18" s="206">
        <v>298.16569217540842</v>
      </c>
      <c r="D18" s="206">
        <v>187.1978503869303</v>
      </c>
      <c r="E18" s="206">
        <v>211.70318142734311</v>
      </c>
      <c r="F18" s="206">
        <v>234.80481513327601</v>
      </c>
      <c r="G18" s="206">
        <v>218.1568357695615</v>
      </c>
      <c r="H18" s="206">
        <v>193.6644024075666</v>
      </c>
      <c r="I18" s="206">
        <v>186.36663800515899</v>
      </c>
      <c r="J18" s="206">
        <v>168.97274290627689</v>
      </c>
      <c r="K18" s="206">
        <v>105.0428202923474</v>
      </c>
      <c r="L18" s="206">
        <v>45.293723129836621</v>
      </c>
      <c r="M18" s="206">
        <v>40.475236457437653</v>
      </c>
      <c r="N18" s="206">
        <v>38.547807394668958</v>
      </c>
      <c r="O18" s="206">
        <v>14.4554600171969</v>
      </c>
      <c r="P18" s="206">
        <v>17.343508168529659</v>
      </c>
      <c r="Q18" s="206">
        <v>25.296388650042989</v>
      </c>
      <c r="R18" s="206">
        <v>8.6722269991401539</v>
      </c>
      <c r="S18" s="206">
        <v>4.8178847807394662</v>
      </c>
      <c r="T18" s="206">
        <v>14.4536543422184</v>
      </c>
      <c r="U18" s="206">
        <v>28.907308684436799</v>
      </c>
      <c r="V18" s="206">
        <v>14.4536543422184</v>
      </c>
      <c r="W18" s="206">
        <v>9.6357695614789325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1.918486672398968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2034.9097162510752</v>
      </c>
      <c r="C20" s="206">
        <f t="shared" si="3"/>
        <v>1994.9054170249356</v>
      </c>
      <c r="D20" s="206">
        <f t="shared" si="3"/>
        <v>2173.7102321582115</v>
      </c>
      <c r="E20" s="206">
        <f t="shared" si="3"/>
        <v>2310.904127257093</v>
      </c>
      <c r="F20" s="206">
        <f t="shared" si="3"/>
        <v>2352.6165090283748</v>
      </c>
      <c r="G20" s="206">
        <f t="shared" si="3"/>
        <v>2347.3413585554599</v>
      </c>
      <c r="H20" s="206">
        <f t="shared" si="3"/>
        <v>2264.9563198624251</v>
      </c>
      <c r="I20" s="206">
        <f t="shared" si="3"/>
        <v>2364.660361134996</v>
      </c>
      <c r="J20" s="206">
        <f t="shared" si="3"/>
        <v>2308.986672398968</v>
      </c>
      <c r="K20" s="206">
        <f t="shared" si="3"/>
        <v>2294.9536543422182</v>
      </c>
      <c r="L20" s="206">
        <f t="shared" si="3"/>
        <v>2517.462682717111</v>
      </c>
      <c r="M20" s="206">
        <f t="shared" si="3"/>
        <v>2582.924591573516</v>
      </c>
      <c r="N20" s="206">
        <f t="shared" si="3"/>
        <v>2620.5211521926049</v>
      </c>
      <c r="O20" s="206">
        <f t="shared" si="3"/>
        <v>2671.2047291487529</v>
      </c>
      <c r="P20" s="206">
        <f t="shared" si="3"/>
        <v>2655.280395528805</v>
      </c>
      <c r="Q20" s="206">
        <f t="shared" si="3"/>
        <v>2642.325881341359</v>
      </c>
      <c r="R20" s="206">
        <f t="shared" si="3"/>
        <v>2784.0124677558042</v>
      </c>
      <c r="S20" s="206">
        <f t="shared" si="3"/>
        <v>2820.2010318142729</v>
      </c>
      <c r="T20" s="206">
        <f t="shared" si="3"/>
        <v>2825.0199484092859</v>
      </c>
      <c r="U20" s="206">
        <f t="shared" si="3"/>
        <v>2784.7891659501288</v>
      </c>
      <c r="V20" s="206">
        <f t="shared" si="3"/>
        <v>2813.6846947549438</v>
      </c>
      <c r="W20" s="206">
        <f t="shared" si="3"/>
        <v>2926.135339638864</v>
      </c>
      <c r="DA20" s="71"/>
    </row>
    <row r="21" spans="1:105" ht="12" customHeight="1" x14ac:dyDescent="0.25">
      <c r="A21" s="18" t="s">
        <v>72</v>
      </c>
      <c r="B21" s="206">
        <v>1986.844368013758</v>
      </c>
      <c r="C21" s="206">
        <v>1952.042132416165</v>
      </c>
      <c r="D21" s="206">
        <v>2132.5236457437659</v>
      </c>
      <c r="E21" s="206">
        <v>2310.3452278589848</v>
      </c>
      <c r="F21" s="206">
        <v>2352.3155631986242</v>
      </c>
      <c r="G21" s="206">
        <v>2347.3413585554599</v>
      </c>
      <c r="H21" s="206">
        <v>2264.9563198624251</v>
      </c>
      <c r="I21" s="206">
        <v>2364.660361134996</v>
      </c>
      <c r="J21" s="206">
        <v>2308.986672398968</v>
      </c>
      <c r="K21" s="206">
        <v>2294.9536543422182</v>
      </c>
      <c r="L21" s="206">
        <v>2517.462682717111</v>
      </c>
      <c r="M21" s="206">
        <v>2582.924591573516</v>
      </c>
      <c r="N21" s="206">
        <v>2620.5211521926049</v>
      </c>
      <c r="O21" s="206">
        <v>2671.2047291487529</v>
      </c>
      <c r="P21" s="206">
        <v>2655.280395528805</v>
      </c>
      <c r="Q21" s="206">
        <v>2642.325881341359</v>
      </c>
      <c r="R21" s="206">
        <v>2784.0124677558042</v>
      </c>
      <c r="S21" s="206">
        <v>2820.2010318142729</v>
      </c>
      <c r="T21" s="206">
        <v>2825.0199484092859</v>
      </c>
      <c r="U21" s="206">
        <v>2784.7891659501288</v>
      </c>
      <c r="V21" s="206">
        <v>2813.6846947549438</v>
      </c>
      <c r="W21" s="206">
        <v>2926.135339638864</v>
      </c>
      <c r="DA21" s="71" t="s">
        <v>2127</v>
      </c>
    </row>
    <row r="22" spans="1:105" ht="12" customHeight="1" x14ac:dyDescent="0.25">
      <c r="A22" s="18" t="s">
        <v>36</v>
      </c>
      <c r="B22" s="206">
        <v>48.065348237317281</v>
      </c>
      <c r="C22" s="206">
        <v>42.863284608770421</v>
      </c>
      <c r="D22" s="206">
        <v>41.186586414445401</v>
      </c>
      <c r="E22" s="206">
        <v>0.55889939810834044</v>
      </c>
      <c r="F22" s="206">
        <v>0.30094582975064488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25.612639724849529</v>
      </c>
      <c r="F23" s="206">
        <f t="shared" si="4"/>
        <v>25.077472055030093</v>
      </c>
      <c r="G23" s="206">
        <f t="shared" si="4"/>
        <v>38.075150472914871</v>
      </c>
      <c r="H23" s="206">
        <f t="shared" si="4"/>
        <v>53.99036973344797</v>
      </c>
      <c r="I23" s="206">
        <f t="shared" si="4"/>
        <v>62.12519346517626</v>
      </c>
      <c r="J23" s="206">
        <f t="shared" si="4"/>
        <v>67.910060189165947</v>
      </c>
      <c r="K23" s="206">
        <f t="shared" si="4"/>
        <v>82.200171969045556</v>
      </c>
      <c r="L23" s="206">
        <f t="shared" si="4"/>
        <v>57.008770421324151</v>
      </c>
      <c r="M23" s="206">
        <f t="shared" si="4"/>
        <v>54.74496990541703</v>
      </c>
      <c r="N23" s="206">
        <f t="shared" si="4"/>
        <v>74.854600171969039</v>
      </c>
      <c r="O23" s="206">
        <f t="shared" si="4"/>
        <v>57.416852966466038</v>
      </c>
      <c r="P23" s="206">
        <f t="shared" si="4"/>
        <v>123.79380911435943</v>
      </c>
      <c r="Q23" s="206">
        <f t="shared" si="4"/>
        <v>56.306276870163373</v>
      </c>
      <c r="R23" s="206">
        <f t="shared" si="4"/>
        <v>56.527773000859838</v>
      </c>
      <c r="S23" s="206">
        <f t="shared" si="4"/>
        <v>59.473430782459147</v>
      </c>
      <c r="T23" s="206">
        <f t="shared" si="4"/>
        <v>61.820602412761815</v>
      </c>
      <c r="U23" s="206">
        <f t="shared" si="4"/>
        <v>72.871838412568323</v>
      </c>
      <c r="V23" s="206">
        <f t="shared" si="4"/>
        <v>63.664184662851397</v>
      </c>
      <c r="W23" s="206">
        <f t="shared" si="4"/>
        <v>61.791681483132308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14.880137575236461</v>
      </c>
      <c r="F24" s="206">
        <v>17.770163370593291</v>
      </c>
      <c r="G24" s="206">
        <v>25.60429922613929</v>
      </c>
      <c r="H24" s="206">
        <v>46.69432502149612</v>
      </c>
      <c r="I24" s="206">
        <v>45.643422184006873</v>
      </c>
      <c r="J24" s="206">
        <v>44.401461736887363</v>
      </c>
      <c r="K24" s="206">
        <v>60.284694754944098</v>
      </c>
      <c r="L24" s="206">
        <v>37.45107480653482</v>
      </c>
      <c r="M24" s="206">
        <v>37.164316423043857</v>
      </c>
      <c r="N24" s="206">
        <v>56.70206362854686</v>
      </c>
      <c r="O24" s="206">
        <v>40.126139294926908</v>
      </c>
      <c r="P24" s="206">
        <v>102.03490971625109</v>
      </c>
      <c r="Q24" s="206">
        <v>39.099054170249353</v>
      </c>
      <c r="R24" s="206">
        <v>39.170765262252793</v>
      </c>
      <c r="S24" s="206">
        <v>41.08151332760103</v>
      </c>
      <c r="T24" s="206">
        <v>40.054428202923482</v>
      </c>
      <c r="U24" s="206">
        <v>50.420378331900253</v>
      </c>
      <c r="V24" s="206">
        <v>44.114875322441961</v>
      </c>
      <c r="W24" s="206">
        <v>42.729492691315563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4.8485812553740324</v>
      </c>
      <c r="F25" s="206">
        <v>5.0157351676698188</v>
      </c>
      <c r="G25" s="206">
        <v>5.8278589853826306</v>
      </c>
      <c r="H25" s="206">
        <v>3.8214961306964752</v>
      </c>
      <c r="I25" s="206">
        <v>7.8580395528804807</v>
      </c>
      <c r="J25" s="206">
        <v>11.15408426483233</v>
      </c>
      <c r="K25" s="206">
        <v>11.08245915735168</v>
      </c>
      <c r="L25" s="206">
        <v>13.92467755803955</v>
      </c>
      <c r="M25" s="206">
        <v>16.86251074806535</v>
      </c>
      <c r="N25" s="206">
        <v>17.650730868443681</v>
      </c>
      <c r="O25" s="206">
        <v>16.74307824591574</v>
      </c>
      <c r="P25" s="206">
        <v>19.39432502149613</v>
      </c>
      <c r="Q25" s="206">
        <v>16.599828030954431</v>
      </c>
      <c r="R25" s="206">
        <v>16.289251934651759</v>
      </c>
      <c r="S25" s="206">
        <v>17.841788478073941</v>
      </c>
      <c r="T25" s="206">
        <v>20.803439380911431</v>
      </c>
      <c r="U25" s="206">
        <v>20.15855546001719</v>
      </c>
      <c r="V25" s="206">
        <v>17.841788478073941</v>
      </c>
      <c r="W25" s="206">
        <v>17.961220980223558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5.8839208942390373</v>
      </c>
      <c r="F26" s="206">
        <v>2.2915735167669822</v>
      </c>
      <c r="G26" s="206">
        <v>6.6429922613929486</v>
      </c>
      <c r="H26" s="206">
        <v>3.474548581255374</v>
      </c>
      <c r="I26" s="206">
        <v>8.6237317282889077</v>
      </c>
      <c r="J26" s="206">
        <v>12.354514187446259</v>
      </c>
      <c r="K26" s="206">
        <v>10.833018056749779</v>
      </c>
      <c r="L26" s="206">
        <v>5.6330180567497843</v>
      </c>
      <c r="M26" s="206">
        <v>0.7181427343078246</v>
      </c>
      <c r="N26" s="206">
        <v>0.50180567497850381</v>
      </c>
      <c r="O26" s="206">
        <v>0.54763542562338774</v>
      </c>
      <c r="P26" s="206">
        <v>2.36457437661221</v>
      </c>
      <c r="Q26" s="206">
        <v>0.60739466895958727</v>
      </c>
      <c r="R26" s="206">
        <v>1.0677558039552879</v>
      </c>
      <c r="S26" s="206">
        <v>0.55012897678417882</v>
      </c>
      <c r="T26" s="206">
        <v>0</v>
      </c>
      <c r="U26" s="206">
        <v>1.2862424763542559</v>
      </c>
      <c r="V26" s="206">
        <v>0.71539122957867585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0.96273482892689566</v>
      </c>
      <c r="U29" s="206">
        <v>1.006662144296617</v>
      </c>
      <c r="V29" s="206">
        <v>0.9921296327568182</v>
      </c>
      <c r="W29" s="206">
        <v>1.1009678115931829</v>
      </c>
      <c r="DA29" s="71" t="s">
        <v>2134</v>
      </c>
    </row>
    <row r="30" spans="1:105" ht="12" customHeight="1" x14ac:dyDescent="0.25">
      <c r="A30" s="14" t="s">
        <v>79</v>
      </c>
      <c r="B30" s="206">
        <v>72.967411865864136</v>
      </c>
      <c r="C30" s="206">
        <v>74.137747205503004</v>
      </c>
      <c r="D30" s="206">
        <v>73.039036973344793</v>
      </c>
      <c r="E30" s="206">
        <v>129.31117798796211</v>
      </c>
      <c r="F30" s="206">
        <v>131.12639724849529</v>
      </c>
      <c r="G30" s="206">
        <v>150.59234737747201</v>
      </c>
      <c r="H30" s="206">
        <v>147.36792777300079</v>
      </c>
      <c r="I30" s="206">
        <v>197.0717110920034</v>
      </c>
      <c r="J30" s="206">
        <v>166.5950128976784</v>
      </c>
      <c r="K30" s="206">
        <v>158.8085984522786</v>
      </c>
      <c r="L30" s="206">
        <v>133.7775580395529</v>
      </c>
      <c r="M30" s="206">
        <v>204.7147893379192</v>
      </c>
      <c r="N30" s="206">
        <v>214.86577815993121</v>
      </c>
      <c r="O30" s="206">
        <v>236.55296646603611</v>
      </c>
      <c r="P30" s="206">
        <v>246.82338779019781</v>
      </c>
      <c r="Q30" s="206">
        <v>234.6661220980223</v>
      </c>
      <c r="R30" s="206">
        <v>264.21134995700771</v>
      </c>
      <c r="S30" s="206">
        <v>260.62863284608773</v>
      </c>
      <c r="T30" s="206">
        <v>287.61822871883061</v>
      </c>
      <c r="U30" s="206">
        <v>285.56414445399832</v>
      </c>
      <c r="V30" s="206">
        <v>295.83456577815991</v>
      </c>
      <c r="W30" s="206">
        <v>295.61960447119509</v>
      </c>
      <c r="DA30" s="71" t="s">
        <v>2135</v>
      </c>
    </row>
    <row r="31" spans="1:105" ht="12" customHeight="1" x14ac:dyDescent="0.25">
      <c r="A31" s="21" t="s">
        <v>38</v>
      </c>
      <c r="B31" s="209">
        <v>1263.886500429923</v>
      </c>
      <c r="C31" s="209">
        <v>1302.665520206363</v>
      </c>
      <c r="D31" s="209">
        <v>1372.0550300945829</v>
      </c>
      <c r="E31" s="209">
        <v>1425.79535683577</v>
      </c>
      <c r="F31" s="209">
        <v>1410.576096302666</v>
      </c>
      <c r="G31" s="209">
        <v>1453.6543422184011</v>
      </c>
      <c r="H31" s="209">
        <v>1484.6087704213239</v>
      </c>
      <c r="I31" s="209">
        <v>1480.051590713671</v>
      </c>
      <c r="J31" s="209">
        <v>1549.0111779879619</v>
      </c>
      <c r="K31" s="209">
        <v>1533.2760103181431</v>
      </c>
      <c r="L31" s="209">
        <v>1506.8787618228721</v>
      </c>
      <c r="M31" s="209">
        <v>1527.9449699054171</v>
      </c>
      <c r="N31" s="209">
        <v>1546.087704213242</v>
      </c>
      <c r="O31" s="209">
        <v>1532.330180567498</v>
      </c>
      <c r="P31" s="209">
        <v>1554.0842648323301</v>
      </c>
      <c r="Q31" s="209">
        <v>1564.402407566638</v>
      </c>
      <c r="R31" s="209">
        <v>1592.6053310404129</v>
      </c>
      <c r="S31" s="209">
        <v>1602.665520206363</v>
      </c>
      <c r="T31" s="209">
        <v>1630.4385210662081</v>
      </c>
      <c r="U31" s="209">
        <v>1605.932932072227</v>
      </c>
      <c r="V31" s="209">
        <v>1583.576956147893</v>
      </c>
      <c r="W31" s="209">
        <v>1586.5004299226141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8624.5728474460302</v>
      </c>
      <c r="C33" s="205">
        <f>FBT_emi!C5</f>
        <v>8497.0182554868006</v>
      </c>
      <c r="D33" s="205">
        <f>FBT_emi!D5</f>
        <v>8473.8775917704352</v>
      </c>
      <c r="E33" s="205">
        <f>FBT_emi!E5</f>
        <v>8533.5543269863811</v>
      </c>
      <c r="F33" s="205">
        <f>FBT_emi!F5</f>
        <v>8819.7141369948058</v>
      </c>
      <c r="G33" s="205">
        <f>FBT_emi!G5</f>
        <v>8471.514221986803</v>
      </c>
      <c r="H33" s="205">
        <f>FBT_emi!H5</f>
        <v>8299.9569400175315</v>
      </c>
      <c r="I33" s="205">
        <f>FBT_emi!I5</f>
        <v>8282.8524657829112</v>
      </c>
      <c r="J33" s="205">
        <f>FBT_emi!J5</f>
        <v>7819.0825196170445</v>
      </c>
      <c r="K33" s="205">
        <f>FBT_emi!K5</f>
        <v>7678.0399660211106</v>
      </c>
      <c r="L33" s="205">
        <f>FBT_emi!L5</f>
        <v>8020.3478837652574</v>
      </c>
      <c r="M33" s="205">
        <f>FBT_emi!M5</f>
        <v>8090.8686641263193</v>
      </c>
      <c r="N33" s="205">
        <f>FBT_emi!N5</f>
        <v>8149.7332144299662</v>
      </c>
      <c r="O33" s="205">
        <f>FBT_emi!O5</f>
        <v>7907.9623642420174</v>
      </c>
      <c r="P33" s="205">
        <f>FBT_emi!P5</f>
        <v>7822.9152902749711</v>
      </c>
      <c r="Q33" s="205">
        <f>FBT_emi!Q5</f>
        <v>7669.414491613572</v>
      </c>
      <c r="R33" s="205">
        <f>FBT_emi!R5</f>
        <v>7930.3212478571322</v>
      </c>
      <c r="S33" s="205">
        <f>FBT_emi!S5</f>
        <v>7981.2380913251054</v>
      </c>
      <c r="T33" s="205">
        <f>FBT_emi!T5</f>
        <v>8066.2102914732441</v>
      </c>
      <c r="U33" s="205">
        <f>FBT_emi!U5</f>
        <v>7847.3105423893039</v>
      </c>
      <c r="V33" s="205">
        <f>FBT_emi!V5</f>
        <v>7812.7492269824306</v>
      </c>
      <c r="W33" s="205">
        <f>FBT_emi!W5</f>
        <v>8099.2656929864152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105.44958083497279</v>
      </c>
      <c r="C35" s="286">
        <f t="shared" si="5"/>
        <v>105.04000450514454</v>
      </c>
      <c r="D35" s="286">
        <f t="shared" si="5"/>
        <v>108.27530957854528</v>
      </c>
      <c r="E35" s="286">
        <f t="shared" si="5"/>
        <v>113.20721319972863</v>
      </c>
      <c r="F35" s="286">
        <f t="shared" si="5"/>
        <v>114.358938047468</v>
      </c>
      <c r="G35" s="286">
        <f t="shared" si="5"/>
        <v>117.85349030355745</v>
      </c>
      <c r="H35" s="286">
        <f t="shared" si="5"/>
        <v>115.5574794905019</v>
      </c>
      <c r="I35" s="286">
        <f t="shared" si="5"/>
        <v>118.1073989929511</v>
      </c>
      <c r="J35" s="286">
        <f t="shared" si="5"/>
        <v>119.0569951623775</v>
      </c>
      <c r="K35" s="286">
        <f t="shared" si="5"/>
        <v>119.97002715835444</v>
      </c>
      <c r="L35" s="286">
        <f t="shared" si="5"/>
        <v>118.77586230243902</v>
      </c>
      <c r="M35" s="286">
        <f t="shared" si="5"/>
        <v>121.93682346038612</v>
      </c>
      <c r="N35" s="286">
        <f t="shared" si="5"/>
        <v>121.39793306965102</v>
      </c>
      <c r="O35" s="286">
        <f t="shared" si="5"/>
        <v>119.01237729968997</v>
      </c>
      <c r="P35" s="286">
        <f t="shared" si="5"/>
        <v>119.47612143297043</v>
      </c>
      <c r="Q35" s="286">
        <f t="shared" si="5"/>
        <v>112.23647613680961</v>
      </c>
      <c r="R35" s="286">
        <f t="shared" si="5"/>
        <v>112.07881914538726</v>
      </c>
      <c r="S35" s="286">
        <f t="shared" si="5"/>
        <v>113.42042683222891</v>
      </c>
      <c r="T35" s="286">
        <f t="shared" si="5"/>
        <v>115.78626863241331</v>
      </c>
      <c r="U35" s="286">
        <f t="shared" si="5"/>
        <v>114.36989357517471</v>
      </c>
      <c r="V35" s="286">
        <f t="shared" si="5"/>
        <v>110.06192517182585</v>
      </c>
      <c r="W35" s="286">
        <f t="shared" si="5"/>
        <v>118.41308502715994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131.72035485426713</v>
      </c>
      <c r="C36" s="346">
        <f t="shared" si="6"/>
        <v>132.34820639613679</v>
      </c>
      <c r="D36" s="346">
        <f t="shared" si="6"/>
        <v>134.73373251597135</v>
      </c>
      <c r="E36" s="346">
        <f t="shared" si="6"/>
        <v>135.57751785122881</v>
      </c>
      <c r="F36" s="346">
        <f t="shared" si="6"/>
        <v>133.02735034434653</v>
      </c>
      <c r="G36" s="346">
        <f t="shared" si="6"/>
        <v>128.34525323083119</v>
      </c>
      <c r="H36" s="346">
        <f t="shared" si="6"/>
        <v>123.50731403339455</v>
      </c>
      <c r="I36" s="346">
        <f t="shared" si="6"/>
        <v>122.96907071933956</v>
      </c>
      <c r="J36" s="346">
        <f t="shared" si="6"/>
        <v>122.42142842531689</v>
      </c>
      <c r="K36" s="346">
        <f t="shared" si="6"/>
        <v>117.70082574774824</v>
      </c>
      <c r="L36" s="346">
        <f t="shared" si="6"/>
        <v>120.69507732794621</v>
      </c>
      <c r="M36" s="346">
        <f t="shared" si="6"/>
        <v>120.22046502565036</v>
      </c>
      <c r="N36" s="346">
        <f t="shared" si="6"/>
        <v>121.12449855869649</v>
      </c>
      <c r="O36" s="346">
        <f t="shared" si="6"/>
        <v>119.04107083791192</v>
      </c>
      <c r="P36" s="346">
        <f t="shared" si="6"/>
        <v>117.45295381773012</v>
      </c>
      <c r="Q36" s="346">
        <f t="shared" si="6"/>
        <v>115.43606639028955</v>
      </c>
      <c r="R36" s="346">
        <f t="shared" si="6"/>
        <v>116.98693683766248</v>
      </c>
      <c r="S36" s="346">
        <f t="shared" si="6"/>
        <v>117.23636786090441</v>
      </c>
      <c r="T36" s="346">
        <f t="shared" si="6"/>
        <v>118.42965025500142</v>
      </c>
      <c r="U36" s="346">
        <f t="shared" si="6"/>
        <v>115.68138546140531</v>
      </c>
      <c r="V36" s="346">
        <f t="shared" si="6"/>
        <v>117.22826197195218</v>
      </c>
      <c r="W36" s="346">
        <f t="shared" si="6"/>
        <v>125.73916970369697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62.984280334627762</v>
      </c>
      <c r="C37" s="346">
        <f>IF(FBT_ued!C$5=0,"",FBT_ued!C$5/C$5*1000)</f>
        <v>63.41018357759279</v>
      </c>
      <c r="D37" s="346">
        <f>IF(FBT_ued!D$5=0,"",FBT_ued!D$5/D$5*1000)</f>
        <v>64.923116133875581</v>
      </c>
      <c r="E37" s="346">
        <f>IF(FBT_ued!E$5=0,"",FBT_ued!E$5/E$5*1000)</f>
        <v>65.434884986879055</v>
      </c>
      <c r="F37" s="346">
        <f>IF(FBT_ued!F$5=0,"",FBT_ued!F$5/F$5*1000)</f>
        <v>63.99223107659639</v>
      </c>
      <c r="G37" s="346">
        <f>IF(FBT_ued!G$5=0,"",FBT_ued!G$5/G$5*1000)</f>
        <v>62.030619406062968</v>
      </c>
      <c r="H37" s="346">
        <f>IF(FBT_ued!H$5=0,"",FBT_ued!H$5/H$5*1000)</f>
        <v>59.745422174468395</v>
      </c>
      <c r="I37" s="346">
        <f>IF(FBT_ued!I$5=0,"",FBT_ued!I$5/I$5*1000)</f>
        <v>59.566094961807373</v>
      </c>
      <c r="J37" s="346">
        <f>IF(FBT_ued!J$5=0,"",FBT_ued!J$5/J$5*1000)</f>
        <v>59.611339298783548</v>
      </c>
      <c r="K37" s="346">
        <f>IF(FBT_ued!K$5=0,"",FBT_ued!K$5/K$5*1000)</f>
        <v>57.354805446111108</v>
      </c>
      <c r="L37" s="346">
        <f>IF(FBT_ued!L$5=0,"",FBT_ued!L$5/L$5*1000)</f>
        <v>58.834728196186113</v>
      </c>
      <c r="M37" s="346">
        <f>IF(FBT_ued!M$5=0,"",FBT_ued!M$5/M$5*1000)</f>
        <v>58.608280729155915</v>
      </c>
      <c r="N37" s="346">
        <f>IF(FBT_ued!N$5=0,"",FBT_ued!N$5/N$5*1000)</f>
        <v>59.025043225708458</v>
      </c>
      <c r="O37" s="346">
        <f>IF(FBT_ued!O$5=0,"",FBT_ued!O$5/O$5*1000)</f>
        <v>58.153640455566268</v>
      </c>
      <c r="P37" s="346">
        <f>IF(FBT_ued!P$5=0,"",FBT_ued!P$5/P$5*1000)</f>
        <v>57.277496477764764</v>
      </c>
      <c r="Q37" s="346">
        <f>IF(FBT_ued!Q$5=0,"",FBT_ued!Q$5/Q$5*1000)</f>
        <v>56.52401014547646</v>
      </c>
      <c r="R37" s="346">
        <f>IF(FBT_ued!R$5=0,"",FBT_ued!R$5/R$5*1000)</f>
        <v>57.284446344793047</v>
      </c>
      <c r="S37" s="346">
        <f>IF(FBT_ued!S$5=0,"",FBT_ued!S$5/S$5*1000)</f>
        <v>57.412559356858289</v>
      </c>
      <c r="T37" s="346">
        <f>IF(FBT_ued!T$5=0,"",FBT_ued!T$5/T$5*1000)</f>
        <v>57.989249403756297</v>
      </c>
      <c r="U37" s="346">
        <f>IF(FBT_ued!U$5=0,"",FBT_ued!U$5/U$5*1000)</f>
        <v>56.669589894810485</v>
      </c>
      <c r="V37" s="346">
        <f>IF(FBT_ued!V$5=0,"",FBT_ued!V$5/V$5*1000)</f>
        <v>57.45072413642098</v>
      </c>
      <c r="W37" s="346">
        <f>IF(FBT_ued!W$5=0,"",FBT_ued!W$5/W$5*1000)</f>
        <v>61.561625347794141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1.90827139230064</v>
      </c>
      <c r="C38" s="347">
        <f t="shared" si="7"/>
        <v>1.8844081336165626</v>
      </c>
      <c r="D38" s="347">
        <f t="shared" si="7"/>
        <v>1.8325405602926168</v>
      </c>
      <c r="E38" s="347">
        <f t="shared" si="7"/>
        <v>1.7742311145325462</v>
      </c>
      <c r="F38" s="347">
        <f t="shared" si="7"/>
        <v>1.810047204305745</v>
      </c>
      <c r="G38" s="347">
        <f t="shared" si="7"/>
        <v>1.7472771320257845</v>
      </c>
      <c r="H38" s="347">
        <f t="shared" si="7"/>
        <v>1.726831126213441</v>
      </c>
      <c r="I38" s="347">
        <f t="shared" si="7"/>
        <v>1.684735003497686</v>
      </c>
      <c r="J38" s="347">
        <f t="shared" si="7"/>
        <v>1.6334154808258499</v>
      </c>
      <c r="K38" s="347">
        <f t="shared" si="7"/>
        <v>1.6261663296893367</v>
      </c>
      <c r="L38" s="347">
        <f t="shared" si="7"/>
        <v>1.6647444296642484</v>
      </c>
      <c r="M38" s="347">
        <f t="shared" si="7"/>
        <v>1.6397675111214189</v>
      </c>
      <c r="N38" s="347">
        <f t="shared" si="7"/>
        <v>1.632629039764051</v>
      </c>
      <c r="O38" s="347">
        <f t="shared" si="7"/>
        <v>1.5983728312797938</v>
      </c>
      <c r="P38" s="347">
        <f t="shared" si="7"/>
        <v>1.5618286530330536</v>
      </c>
      <c r="Q38" s="347">
        <f t="shared" si="7"/>
        <v>1.5675499627566989</v>
      </c>
      <c r="R38" s="347">
        <f t="shared" si="7"/>
        <v>1.5641299827598796</v>
      </c>
      <c r="S38" s="347">
        <f t="shared" si="7"/>
        <v>1.5636118788622668</v>
      </c>
      <c r="T38" s="347">
        <f t="shared" si="7"/>
        <v>1.5560410111788929</v>
      </c>
      <c r="U38" s="347">
        <f t="shared" si="7"/>
        <v>1.5387486203706802</v>
      </c>
      <c r="V38" s="347">
        <f t="shared" si="7"/>
        <v>1.5383688701664193</v>
      </c>
      <c r="W38" s="347">
        <f t="shared" si="7"/>
        <v>1.5562456648133032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DE: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4519.5735167669827</v>
      </c>
      <c r="C5" s="225">
        <v>4509.1177987962164</v>
      </c>
      <c r="D5" s="225">
        <v>4624.114617368874</v>
      </c>
      <c r="E5" s="225">
        <v>4809.7196904557186</v>
      </c>
      <c r="F5" s="225">
        <v>4872.6431642304406</v>
      </c>
      <c r="G5" s="225">
        <v>4848.4090283748928</v>
      </c>
      <c r="H5" s="225">
        <v>4806.4670679277724</v>
      </c>
      <c r="I5" s="225">
        <v>4916.4126397248474</v>
      </c>
      <c r="J5" s="225">
        <v>4786.9526225279424</v>
      </c>
      <c r="K5" s="225">
        <v>4721.558813413586</v>
      </c>
      <c r="L5" s="225">
        <v>4817.7652622527939</v>
      </c>
      <c r="M5" s="225">
        <v>4934.1559759243328</v>
      </c>
      <c r="N5" s="225">
        <v>4991.7850386930359</v>
      </c>
      <c r="O5" s="225">
        <v>4947.5079965606183</v>
      </c>
      <c r="P5" s="225">
        <v>5008.8178847807376</v>
      </c>
      <c r="Q5" s="225">
        <v>4892.6124677558046</v>
      </c>
      <c r="R5" s="225">
        <v>5070.1165090283757</v>
      </c>
      <c r="S5" s="225">
        <v>5104.3601031814278</v>
      </c>
      <c r="T5" s="225">
        <v>5183.8031475546359</v>
      </c>
      <c r="U5" s="225">
        <v>5099.8002133050868</v>
      </c>
      <c r="V5" s="225">
        <v>5078.5929034934607</v>
      </c>
      <c r="W5" s="225">
        <v>5204.3619308382476</v>
      </c>
      <c r="DA5" s="89" t="s">
        <v>2120</v>
      </c>
    </row>
    <row r="6" spans="1:105" ht="12" customHeight="1" x14ac:dyDescent="0.25">
      <c r="A6" s="55" t="s">
        <v>92</v>
      </c>
      <c r="B6" s="261">
        <v>62.552800987946718</v>
      </c>
      <c r="C6" s="261">
        <v>64.016257082992865</v>
      </c>
      <c r="D6" s="261">
        <v>67.077010504406601</v>
      </c>
      <c r="E6" s="261">
        <v>69.699425288572272</v>
      </c>
      <c r="F6" s="261">
        <v>69.298462009159536</v>
      </c>
      <c r="G6" s="261">
        <v>70.822220691144878</v>
      </c>
      <c r="H6" s="261">
        <v>71.78373823277461</v>
      </c>
      <c r="I6" s="261">
        <v>71.903706712615602</v>
      </c>
      <c r="J6" s="261">
        <v>74.049106151797403</v>
      </c>
      <c r="K6" s="261">
        <v>73.223851525506348</v>
      </c>
      <c r="L6" s="261">
        <v>72.752428254562759</v>
      </c>
      <c r="M6" s="261">
        <v>73.809790651232817</v>
      </c>
      <c r="N6" s="261">
        <v>74.623940649631464</v>
      </c>
      <c r="O6" s="261">
        <v>73.961601281472682</v>
      </c>
      <c r="P6" s="261">
        <v>74.821602749863175</v>
      </c>
      <c r="Q6" s="261">
        <v>74.92184555254876</v>
      </c>
      <c r="R6" s="261">
        <v>76.571746191782708</v>
      </c>
      <c r="S6" s="261">
        <v>77.072887044788487</v>
      </c>
      <c r="T6" s="261">
        <v>78.324496131356895</v>
      </c>
      <c r="U6" s="261">
        <v>77.100030081486693</v>
      </c>
      <c r="V6" s="261">
        <v>76.206429525245966</v>
      </c>
      <c r="W6" s="261">
        <v>76.783558029202325</v>
      </c>
      <c r="DA6" s="67" t="s">
        <v>2139</v>
      </c>
    </row>
    <row r="7" spans="1:105" ht="12" customHeight="1" x14ac:dyDescent="0.25">
      <c r="A7" s="202" t="s">
        <v>93</v>
      </c>
      <c r="B7" s="226">
        <v>72.978267819271153</v>
      </c>
      <c r="C7" s="226">
        <v>74.685633263491681</v>
      </c>
      <c r="D7" s="226">
        <v>78.256512255141004</v>
      </c>
      <c r="E7" s="226">
        <v>81.315996170000986</v>
      </c>
      <c r="F7" s="226">
        <v>80.848205677352809</v>
      </c>
      <c r="G7" s="226">
        <v>82.625924139669024</v>
      </c>
      <c r="H7" s="226">
        <v>83.747694604903714</v>
      </c>
      <c r="I7" s="226">
        <v>83.887657831384914</v>
      </c>
      <c r="J7" s="226">
        <v>86.390623843763649</v>
      </c>
      <c r="K7" s="226">
        <v>85.427826779757396</v>
      </c>
      <c r="L7" s="226">
        <v>84.877832963656545</v>
      </c>
      <c r="M7" s="226">
        <v>86.111422426438295</v>
      </c>
      <c r="N7" s="226">
        <v>87.061264091236737</v>
      </c>
      <c r="O7" s="226">
        <v>86.288534828384812</v>
      </c>
      <c r="P7" s="226">
        <v>87.291869874840387</v>
      </c>
      <c r="Q7" s="226">
        <v>87.408819811306884</v>
      </c>
      <c r="R7" s="226">
        <v>89.333703890413176</v>
      </c>
      <c r="S7" s="226">
        <v>89.918368218919923</v>
      </c>
      <c r="T7" s="226">
        <v>91.378578819916385</v>
      </c>
      <c r="U7" s="226">
        <v>89.950035095067832</v>
      </c>
      <c r="V7" s="226">
        <v>88.907501112786974</v>
      </c>
      <c r="W7" s="226">
        <v>89.580817700736091</v>
      </c>
      <c r="DA7" s="174" t="s">
        <v>2140</v>
      </c>
    </row>
    <row r="8" spans="1:105" ht="12" customHeight="1" x14ac:dyDescent="0.25">
      <c r="A8" s="202" t="s">
        <v>94</v>
      </c>
      <c r="B8" s="226">
        <v>166.80746930119119</v>
      </c>
      <c r="C8" s="226">
        <v>170.71001888798099</v>
      </c>
      <c r="D8" s="226">
        <v>178.87202801175081</v>
      </c>
      <c r="E8" s="226">
        <v>185.8651341028594</v>
      </c>
      <c r="F8" s="226">
        <v>184.79589869109211</v>
      </c>
      <c r="G8" s="226">
        <v>188.85925517638631</v>
      </c>
      <c r="H8" s="226">
        <v>191.42330195406561</v>
      </c>
      <c r="I8" s="226">
        <v>191.74321790030831</v>
      </c>
      <c r="J8" s="226">
        <v>197.46428307145979</v>
      </c>
      <c r="K8" s="226">
        <v>195.263604068017</v>
      </c>
      <c r="L8" s="226">
        <v>194.00647534550069</v>
      </c>
      <c r="M8" s="226">
        <v>196.82610840328749</v>
      </c>
      <c r="N8" s="226">
        <v>198.99717506568399</v>
      </c>
      <c r="O8" s="226">
        <v>197.2309367505938</v>
      </c>
      <c r="P8" s="226">
        <v>199.5242739996352</v>
      </c>
      <c r="Q8" s="226">
        <v>199.79158814012999</v>
      </c>
      <c r="R8" s="226">
        <v>204.19132317808729</v>
      </c>
      <c r="S8" s="226">
        <v>205.52769878610269</v>
      </c>
      <c r="T8" s="226">
        <v>208.86532301695169</v>
      </c>
      <c r="U8" s="226">
        <v>205.60008021729789</v>
      </c>
      <c r="V8" s="226">
        <v>203.21714540065591</v>
      </c>
      <c r="W8" s="226">
        <v>204.7561547445396</v>
      </c>
      <c r="DA8" s="174" t="s">
        <v>2141</v>
      </c>
    </row>
    <row r="9" spans="1:105" ht="12" customHeight="1" x14ac:dyDescent="0.25">
      <c r="A9" s="202" t="s">
        <v>95</v>
      </c>
      <c r="B9" s="226">
        <v>125.10560197589341</v>
      </c>
      <c r="C9" s="226">
        <v>128.0325141659857</v>
      </c>
      <c r="D9" s="226">
        <v>134.1540210088132</v>
      </c>
      <c r="E9" s="226">
        <v>139.39885057714449</v>
      </c>
      <c r="F9" s="226">
        <v>138.5969240183191</v>
      </c>
      <c r="G9" s="226">
        <v>141.64444138228981</v>
      </c>
      <c r="H9" s="226">
        <v>143.56747646554919</v>
      </c>
      <c r="I9" s="226">
        <v>143.8074134252312</v>
      </c>
      <c r="J9" s="226">
        <v>148.09821230359481</v>
      </c>
      <c r="K9" s="226">
        <v>146.4477030510127</v>
      </c>
      <c r="L9" s="226">
        <v>145.50485650912549</v>
      </c>
      <c r="M9" s="226">
        <v>147.6195813024656</v>
      </c>
      <c r="N9" s="226">
        <v>149.2478812992629</v>
      </c>
      <c r="O9" s="226">
        <v>147.92320256294539</v>
      </c>
      <c r="P9" s="226">
        <v>149.64320549972629</v>
      </c>
      <c r="Q9" s="226">
        <v>149.84369110509749</v>
      </c>
      <c r="R9" s="226">
        <v>153.14349238356539</v>
      </c>
      <c r="S9" s="226">
        <v>154.145774089577</v>
      </c>
      <c r="T9" s="226">
        <v>156.64899226271379</v>
      </c>
      <c r="U9" s="226">
        <v>154.20006016297339</v>
      </c>
      <c r="V9" s="226">
        <v>152.4128590504919</v>
      </c>
      <c r="W9" s="226">
        <v>153.56711605840471</v>
      </c>
      <c r="DA9" s="174" t="s">
        <v>2142</v>
      </c>
    </row>
    <row r="10" spans="1:105" ht="12" customHeight="1" x14ac:dyDescent="0.25">
      <c r="A10" s="56" t="s">
        <v>96</v>
      </c>
      <c r="B10" s="262">
        <v>89.542105636773144</v>
      </c>
      <c r="C10" s="262">
        <v>89.318755721972096</v>
      </c>
      <c r="D10" s="262">
        <v>91.797287924388868</v>
      </c>
      <c r="E10" s="262">
        <v>95.494003159258213</v>
      </c>
      <c r="F10" s="262">
        <v>96.642054481374274</v>
      </c>
      <c r="G10" s="262">
        <v>96.217765406196378</v>
      </c>
      <c r="H10" s="262">
        <v>95.450701339956652</v>
      </c>
      <c r="I10" s="262">
        <v>97.393090824666785</v>
      </c>
      <c r="J10" s="262">
        <v>95.396254311626194</v>
      </c>
      <c r="K10" s="262">
        <v>94.107781969506362</v>
      </c>
      <c r="L10" s="262">
        <v>95.883965354459548</v>
      </c>
      <c r="M10" s="262">
        <v>98.000096485357417</v>
      </c>
      <c r="N10" s="262">
        <v>99.076676377320382</v>
      </c>
      <c r="O10" s="262">
        <v>98.206289293634796</v>
      </c>
      <c r="P10" s="262">
        <v>99.245864817439497</v>
      </c>
      <c r="Q10" s="262">
        <v>97.297996399045473</v>
      </c>
      <c r="R10" s="262">
        <v>100.6719288612336</v>
      </c>
      <c r="S10" s="262">
        <v>101.3594530479738</v>
      </c>
      <c r="T10" s="262">
        <v>103.3506295275177</v>
      </c>
      <c r="U10" s="262">
        <v>101.6855949159429</v>
      </c>
      <c r="V10" s="262">
        <v>101.1988948678154</v>
      </c>
      <c r="W10" s="262">
        <v>103.6724019396901</v>
      </c>
      <c r="DA10" s="68" t="s">
        <v>2143</v>
      </c>
    </row>
    <row r="11" spans="1:105" ht="12" customHeight="1" x14ac:dyDescent="0.25">
      <c r="A11" s="37" t="s">
        <v>160</v>
      </c>
      <c r="B11" s="228">
        <v>13.13991169767373</v>
      </c>
      <c r="C11" s="228">
        <v>12.33610826772053</v>
      </c>
      <c r="D11" s="228">
        <v>11.220622997295999</v>
      </c>
      <c r="E11" s="228">
        <v>10.757498385514459</v>
      </c>
      <c r="F11" s="228">
        <v>10.00434725654034</v>
      </c>
      <c r="G11" s="228">
        <v>9.6375671979442732</v>
      </c>
      <c r="H11" s="228">
        <v>9.3416646673770387</v>
      </c>
      <c r="I11" s="228">
        <v>8.3706703103358073</v>
      </c>
      <c r="J11" s="228">
        <v>7.59724034073803</v>
      </c>
      <c r="K11" s="228">
        <v>7.6617595645633711</v>
      </c>
      <c r="L11" s="228">
        <v>7.0766664683848104</v>
      </c>
      <c r="M11" s="228">
        <v>6.4151081706159667</v>
      </c>
      <c r="N11" s="228">
        <v>5.6732640220911508</v>
      </c>
      <c r="O11" s="228">
        <v>4.9185537264160111</v>
      </c>
      <c r="P11" s="228">
        <v>4.083442346168467</v>
      </c>
      <c r="Q11" s="228">
        <v>3.4419979775839198</v>
      </c>
      <c r="R11" s="228">
        <v>3.4715976601563332</v>
      </c>
      <c r="S11" s="228">
        <v>3.2328121247220798</v>
      </c>
      <c r="T11" s="228">
        <v>3.04468437260847</v>
      </c>
      <c r="U11" s="228">
        <v>2.9054600473903949</v>
      </c>
      <c r="V11" s="228">
        <v>2.8545976007737091</v>
      </c>
      <c r="W11" s="228">
        <v>2.884728775105041</v>
      </c>
      <c r="DA11" s="69" t="s">
        <v>2144</v>
      </c>
    </row>
    <row r="12" spans="1:105" ht="12" customHeight="1" x14ac:dyDescent="0.25">
      <c r="A12" s="37" t="s">
        <v>162</v>
      </c>
      <c r="B12" s="228">
        <v>50.218227377484872</v>
      </c>
      <c r="C12" s="228">
        <v>48.505689800680948</v>
      </c>
      <c r="D12" s="228">
        <v>50.398363208985693</v>
      </c>
      <c r="E12" s="228">
        <v>53.933384829423638</v>
      </c>
      <c r="F12" s="228">
        <v>56.744908286224351</v>
      </c>
      <c r="G12" s="228">
        <v>54.563758441836519</v>
      </c>
      <c r="H12" s="228">
        <v>51.760130736079986</v>
      </c>
      <c r="I12" s="228">
        <v>55.735823472554273</v>
      </c>
      <c r="J12" s="228">
        <v>50.185919558764432</v>
      </c>
      <c r="K12" s="228">
        <v>49.338196809021731</v>
      </c>
      <c r="L12" s="228">
        <v>54.846078305694043</v>
      </c>
      <c r="M12" s="228">
        <v>57.337731568707547</v>
      </c>
      <c r="N12" s="228">
        <v>58.543432899676951</v>
      </c>
      <c r="O12" s="228">
        <v>59.088838413799152</v>
      </c>
      <c r="P12" s="228">
        <v>59.78828956632379</v>
      </c>
      <c r="Q12" s="228">
        <v>57.209812688469427</v>
      </c>
      <c r="R12" s="228">
        <v>60.939528466918262</v>
      </c>
      <c r="S12" s="228">
        <v>61.707223914818528</v>
      </c>
      <c r="T12" s="228">
        <v>62.042237245522927</v>
      </c>
      <c r="U12" s="228">
        <v>61.022319573909357</v>
      </c>
      <c r="V12" s="228">
        <v>61.789997707402037</v>
      </c>
      <c r="W12" s="228">
        <v>65.251801268838591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0.96273482892686602</v>
      </c>
      <c r="U14" s="228">
        <v>1.0066621442965831</v>
      </c>
      <c r="V14" s="228">
        <v>0.99212963275685329</v>
      </c>
      <c r="W14" s="228">
        <v>1.1009678115932111</v>
      </c>
      <c r="DA14" s="69" t="s">
        <v>2147</v>
      </c>
    </row>
    <row r="15" spans="1:105" ht="12" customHeight="1" x14ac:dyDescent="0.25">
      <c r="A15" s="37" t="s">
        <v>38</v>
      </c>
      <c r="B15" s="228">
        <v>26.18396656161455</v>
      </c>
      <c r="C15" s="228">
        <v>28.476957653570601</v>
      </c>
      <c r="D15" s="228">
        <v>30.178301718107178</v>
      </c>
      <c r="E15" s="228">
        <v>30.803119944320098</v>
      </c>
      <c r="F15" s="228">
        <v>29.892798938609591</v>
      </c>
      <c r="G15" s="228">
        <v>32.016439766415587</v>
      </c>
      <c r="H15" s="228">
        <v>34.348905936499627</v>
      </c>
      <c r="I15" s="228">
        <v>33.286597041776709</v>
      </c>
      <c r="J15" s="228">
        <v>37.613094412123722</v>
      </c>
      <c r="K15" s="228">
        <v>37.107825595921263</v>
      </c>
      <c r="L15" s="228">
        <v>33.961220580380697</v>
      </c>
      <c r="M15" s="228">
        <v>34.247256746033912</v>
      </c>
      <c r="N15" s="228">
        <v>34.859979455552278</v>
      </c>
      <c r="O15" s="228">
        <v>34.19889715341963</v>
      </c>
      <c r="P15" s="228">
        <v>35.374132904947231</v>
      </c>
      <c r="Q15" s="228">
        <v>36.646185732992137</v>
      </c>
      <c r="R15" s="228">
        <v>36.260802734159022</v>
      </c>
      <c r="S15" s="228">
        <v>36.419417008433207</v>
      </c>
      <c r="T15" s="228">
        <v>37.300973080459407</v>
      </c>
      <c r="U15" s="228">
        <v>36.751153150346518</v>
      </c>
      <c r="V15" s="228">
        <v>35.56216992688281</v>
      </c>
      <c r="W15" s="228">
        <v>34.434904084153303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276.23759285871421</v>
      </c>
      <c r="C16" s="263">
        <f t="shared" si="0"/>
        <v>275.28870556325381</v>
      </c>
      <c r="D16" s="263">
        <f t="shared" si="0"/>
        <v>282.19718390123552</v>
      </c>
      <c r="E16" s="263">
        <f t="shared" si="0"/>
        <v>293.31071818053232</v>
      </c>
      <c r="F16" s="263">
        <f t="shared" si="0"/>
        <v>297.24558127297314</v>
      </c>
      <c r="G16" s="263">
        <f t="shared" si="0"/>
        <v>295.42364824790053</v>
      </c>
      <c r="H16" s="263">
        <f t="shared" si="0"/>
        <v>292.86401170445248</v>
      </c>
      <c r="I16" s="263">
        <f t="shared" si="0"/>
        <v>299.05438219907086</v>
      </c>
      <c r="J16" s="263">
        <f t="shared" si="0"/>
        <v>292.23896771582463</v>
      </c>
      <c r="K16" s="263">
        <f t="shared" si="0"/>
        <v>288.25622568105899</v>
      </c>
      <c r="L16" s="263">
        <f t="shared" si="0"/>
        <v>293.83426244812944</v>
      </c>
      <c r="M16" s="263">
        <f t="shared" si="0"/>
        <v>300.34206223005168</v>
      </c>
      <c r="N16" s="263">
        <f t="shared" si="0"/>
        <v>303.65077876769112</v>
      </c>
      <c r="O16" s="263">
        <f t="shared" si="0"/>
        <v>300.89773681171869</v>
      </c>
      <c r="P16" s="263">
        <f t="shared" si="0"/>
        <v>304.12194071979411</v>
      </c>
      <c r="Q16" s="263">
        <f t="shared" si="0"/>
        <v>298.05366327875129</v>
      </c>
      <c r="R16" s="263">
        <f t="shared" si="0"/>
        <v>308.40109145880911</v>
      </c>
      <c r="S16" s="263">
        <f t="shared" si="0"/>
        <v>310.50387362996827</v>
      </c>
      <c r="T16" s="263">
        <f t="shared" si="0"/>
        <v>315.18473073524353</v>
      </c>
      <c r="U16" s="263">
        <f t="shared" si="0"/>
        <v>309.99590094675972</v>
      </c>
      <c r="V16" s="263">
        <f t="shared" si="0"/>
        <v>308.50646896097851</v>
      </c>
      <c r="W16" s="263">
        <f t="shared" si="0"/>
        <v>315.94972059005175</v>
      </c>
      <c r="DA16" s="70"/>
    </row>
    <row r="17" spans="1:105" ht="12" customHeight="1" x14ac:dyDescent="0.25">
      <c r="A17" s="60" t="s">
        <v>2150</v>
      </c>
      <c r="B17" s="331">
        <v>204.90950144797759</v>
      </c>
      <c r="C17" s="331">
        <v>198.18495435637891</v>
      </c>
      <c r="D17" s="331">
        <v>197.71611999699931</v>
      </c>
      <c r="E17" s="331">
        <v>205.17005982479341</v>
      </c>
      <c r="F17" s="331">
        <v>213.03955564545919</v>
      </c>
      <c r="G17" s="331">
        <v>203.58662001046281</v>
      </c>
      <c r="H17" s="331">
        <v>194.6959211306486</v>
      </c>
      <c r="I17" s="331">
        <v>203.9505641885776</v>
      </c>
      <c r="J17" s="331">
        <v>182.58891256317409</v>
      </c>
      <c r="K17" s="331">
        <v>178.9477303393883</v>
      </c>
      <c r="L17" s="331">
        <v>192.6575874394604</v>
      </c>
      <c r="M17" s="331">
        <v>198.03679434138849</v>
      </c>
      <c r="N17" s="331">
        <v>199.6421582098653</v>
      </c>
      <c r="O17" s="331">
        <v>197.63948928189751</v>
      </c>
      <c r="P17" s="331">
        <v>197.93991362910469</v>
      </c>
      <c r="Q17" s="331">
        <v>187.90498531417731</v>
      </c>
      <c r="R17" s="331">
        <v>198.58423271555631</v>
      </c>
      <c r="S17" s="331">
        <v>200.12334960113441</v>
      </c>
      <c r="T17" s="331">
        <v>202.2171319472246</v>
      </c>
      <c r="U17" s="331">
        <v>198.2760937107775</v>
      </c>
      <c r="V17" s="331">
        <v>199.70693659208541</v>
      </c>
      <c r="W17" s="331">
        <v>210.5113480694622</v>
      </c>
      <c r="DA17" s="72" t="s">
        <v>2151</v>
      </c>
    </row>
    <row r="18" spans="1:105" ht="12" customHeight="1" x14ac:dyDescent="0.25">
      <c r="A18" s="59" t="s">
        <v>30</v>
      </c>
      <c r="B18" s="232">
        <v>17.870865681736259</v>
      </c>
      <c r="C18" s="232">
        <v>17.76136855207065</v>
      </c>
      <c r="D18" s="232">
        <v>17.563426562866031</v>
      </c>
      <c r="E18" s="232">
        <v>15.96359937375118</v>
      </c>
      <c r="F18" s="232">
        <v>20.382721753616821</v>
      </c>
      <c r="G18" s="232">
        <v>15.163160693080281</v>
      </c>
      <c r="H18" s="232">
        <v>16.36340162493136</v>
      </c>
      <c r="I18" s="232">
        <v>13.23740914619431</v>
      </c>
      <c r="J18" s="232">
        <v>11.6568895505967</v>
      </c>
      <c r="K18" s="232">
        <v>12.57332704188374</v>
      </c>
      <c r="L18" s="232">
        <v>13.12062462297456</v>
      </c>
      <c r="M18" s="232">
        <v>14.770917121096559</v>
      </c>
      <c r="N18" s="232">
        <v>15.91737645559358</v>
      </c>
      <c r="O18" s="232">
        <v>14.061987936744829</v>
      </c>
      <c r="P18" s="232">
        <v>15.422867188092081</v>
      </c>
      <c r="Q18" s="232">
        <v>13.539547313175049</v>
      </c>
      <c r="R18" s="232">
        <v>13.48731909870142</v>
      </c>
      <c r="S18" s="232">
        <v>13.642545473531509</v>
      </c>
      <c r="T18" s="232">
        <v>14.742096512872029</v>
      </c>
      <c r="U18" s="232">
        <v>12.357861080332199</v>
      </c>
      <c r="V18" s="232">
        <v>11.711138247907471</v>
      </c>
      <c r="W18" s="232">
        <v>11.719301037622129</v>
      </c>
      <c r="DA18" s="71" t="s">
        <v>2152</v>
      </c>
    </row>
    <row r="19" spans="1:105" ht="12" customHeight="1" x14ac:dyDescent="0.25">
      <c r="A19" s="59" t="s">
        <v>33</v>
      </c>
      <c r="B19" s="232">
        <v>5.802707774955568</v>
      </c>
      <c r="C19" s="232">
        <v>6.6023039438790114</v>
      </c>
      <c r="D19" s="232">
        <v>6.2616388924773032</v>
      </c>
      <c r="E19" s="232">
        <v>1.759070852701478</v>
      </c>
      <c r="F19" s="232">
        <v>1.1850389305473441</v>
      </c>
      <c r="G19" s="232">
        <v>1.165409975859294</v>
      </c>
      <c r="H19" s="232">
        <v>1.2890624837994651</v>
      </c>
      <c r="I19" s="232">
        <v>6.1421284332724992</v>
      </c>
      <c r="J19" s="232">
        <v>0.90340395419830144</v>
      </c>
      <c r="K19" s="232">
        <v>0.83328304874641912</v>
      </c>
      <c r="L19" s="232">
        <v>2.7573101213759061</v>
      </c>
      <c r="M19" s="232">
        <v>1.1548147346283399</v>
      </c>
      <c r="N19" s="232">
        <v>0.58047204672681385</v>
      </c>
      <c r="O19" s="232">
        <v>0.43598684391521753</v>
      </c>
      <c r="P19" s="232">
        <v>0.44107779672468739</v>
      </c>
      <c r="Q19" s="232">
        <v>0.34965829187868458</v>
      </c>
      <c r="R19" s="232">
        <v>0.33781852238511922</v>
      </c>
      <c r="S19" s="232">
        <v>0.33767643038820899</v>
      </c>
      <c r="T19" s="232">
        <v>0.33861336003087222</v>
      </c>
      <c r="U19" s="232">
        <v>0.40705900161601521</v>
      </c>
      <c r="V19" s="232">
        <v>0.34205729070233842</v>
      </c>
      <c r="W19" s="232">
        <v>1.6652660371230901</v>
      </c>
      <c r="DA19" s="71" t="s">
        <v>2153</v>
      </c>
    </row>
    <row r="20" spans="1:105" ht="12" customHeight="1" x14ac:dyDescent="0.25">
      <c r="A20" s="59" t="s">
        <v>160</v>
      </c>
      <c r="B20" s="232">
        <v>33.283336126176273</v>
      </c>
      <c r="C20" s="232">
        <v>31.18252010191312</v>
      </c>
      <c r="D20" s="232">
        <v>29.415787178468701</v>
      </c>
      <c r="E20" s="232">
        <v>28.834406227826658</v>
      </c>
      <c r="F20" s="232">
        <v>26.326188217578981</v>
      </c>
      <c r="G20" s="232">
        <v>25.939211982198</v>
      </c>
      <c r="H20" s="232">
        <v>25.136375984784902</v>
      </c>
      <c r="I20" s="232">
        <v>22.46946802770869</v>
      </c>
      <c r="J20" s="232">
        <v>20.95100991211455</v>
      </c>
      <c r="K20" s="232">
        <v>21.359740522678852</v>
      </c>
      <c r="L20" s="232">
        <v>19.8698986173818</v>
      </c>
      <c r="M20" s="232">
        <v>18.057491180369709</v>
      </c>
      <c r="N20" s="232">
        <v>15.955243470331929</v>
      </c>
      <c r="O20" s="232">
        <v>13.99982307194195</v>
      </c>
      <c r="P20" s="232">
        <v>11.56624279208123</v>
      </c>
      <c r="Q20" s="232">
        <v>9.7827659918056256</v>
      </c>
      <c r="R20" s="232">
        <v>9.927354584641007</v>
      </c>
      <c r="S20" s="232">
        <v>9.2507390559689462</v>
      </c>
      <c r="T20" s="232">
        <v>8.7094996795696833</v>
      </c>
      <c r="U20" s="232">
        <v>8.3446783453939766</v>
      </c>
      <c r="V20" s="232">
        <v>8.2440354285866313</v>
      </c>
      <c r="W20" s="232">
        <v>8.3183367482665513</v>
      </c>
      <c r="DA20" s="71" t="s">
        <v>2154</v>
      </c>
    </row>
    <row r="21" spans="1:105" ht="12" customHeight="1" x14ac:dyDescent="0.25">
      <c r="A21" s="59" t="s">
        <v>70</v>
      </c>
      <c r="B21" s="232">
        <v>20.750052006224141</v>
      </c>
      <c r="C21" s="232">
        <v>20.02880937793589</v>
      </c>
      <c r="D21" s="232">
        <v>12.35180802800134</v>
      </c>
      <c r="E21" s="232">
        <v>14.04990079479378</v>
      </c>
      <c r="F21" s="232">
        <v>15.82280760199529</v>
      </c>
      <c r="G21" s="232">
        <v>14.46218072608899</v>
      </c>
      <c r="H21" s="232">
        <v>12.6318925637876</v>
      </c>
      <c r="I21" s="232">
        <v>12.48937018016845</v>
      </c>
      <c r="J21" s="232">
        <v>10.67923671539906</v>
      </c>
      <c r="K21" s="232">
        <v>6.6345051710797636</v>
      </c>
      <c r="L21" s="232">
        <v>2.9126679689266828</v>
      </c>
      <c r="M21" s="232">
        <v>2.6571373609965421</v>
      </c>
      <c r="N21" s="232">
        <v>2.5440361687748152</v>
      </c>
      <c r="O21" s="232">
        <v>0.95540551420129061</v>
      </c>
      <c r="P21" s="232">
        <v>1.1609718784365941</v>
      </c>
      <c r="Q21" s="232">
        <v>1.632624753933364</v>
      </c>
      <c r="R21" s="232">
        <v>0.56952278363089615</v>
      </c>
      <c r="S21" s="232">
        <v>0.31626720848327811</v>
      </c>
      <c r="T21" s="232">
        <v>0.95143420589635586</v>
      </c>
      <c r="U21" s="232">
        <v>1.90625407259077</v>
      </c>
      <c r="V21" s="232">
        <v>0.96111094589051826</v>
      </c>
      <c r="W21" s="232">
        <v>0.64986896916061387</v>
      </c>
      <c r="DA21" s="71" t="s">
        <v>2155</v>
      </c>
    </row>
    <row r="22" spans="1:105" ht="12" customHeight="1" x14ac:dyDescent="0.25">
      <c r="A22" s="59" t="s">
        <v>162</v>
      </c>
      <c r="B22" s="232">
        <v>127.2025398588853</v>
      </c>
      <c r="C22" s="232">
        <v>122.6099523805802</v>
      </c>
      <c r="D22" s="232">
        <v>132.123459335186</v>
      </c>
      <c r="E22" s="232">
        <v>144.5630825757203</v>
      </c>
      <c r="F22" s="232">
        <v>149.32279914172079</v>
      </c>
      <c r="G22" s="232">
        <v>146.85665663323621</v>
      </c>
      <c r="H22" s="232">
        <v>139.27518847334531</v>
      </c>
      <c r="I22" s="232">
        <v>149.6121884012336</v>
      </c>
      <c r="J22" s="232">
        <v>138.39837243086549</v>
      </c>
      <c r="K22" s="232">
        <v>137.5468745549995</v>
      </c>
      <c r="L22" s="232">
        <v>153.99708610880151</v>
      </c>
      <c r="M22" s="232">
        <v>161.3964339442974</v>
      </c>
      <c r="N22" s="232">
        <v>164.6450300684381</v>
      </c>
      <c r="O22" s="232">
        <v>168.1862859150942</v>
      </c>
      <c r="P22" s="232">
        <v>169.3487539737701</v>
      </c>
      <c r="Q22" s="232">
        <v>162.6003889633846</v>
      </c>
      <c r="R22" s="232">
        <v>174.26221772619789</v>
      </c>
      <c r="S22" s="232">
        <v>176.57612143276239</v>
      </c>
      <c r="T22" s="232">
        <v>177.47548818885571</v>
      </c>
      <c r="U22" s="232">
        <v>175.26024121084461</v>
      </c>
      <c r="V22" s="232">
        <v>178.44859467899849</v>
      </c>
      <c r="W22" s="232">
        <v>188.15857527728991</v>
      </c>
      <c r="DA22" s="71" t="s">
        <v>2156</v>
      </c>
    </row>
    <row r="23" spans="1:105" ht="12" customHeight="1" x14ac:dyDescent="0.25">
      <c r="A23" s="60" t="s">
        <v>2157</v>
      </c>
      <c r="B23" s="331">
        <v>66.323867331700882</v>
      </c>
      <c r="C23" s="331">
        <v>71.982450640235484</v>
      </c>
      <c r="D23" s="331">
        <v>79.114903063883702</v>
      </c>
      <c r="E23" s="331">
        <v>82.564704332653136</v>
      </c>
      <c r="F23" s="331">
        <v>78.662148666781221</v>
      </c>
      <c r="G23" s="331">
        <v>86.171250582146115</v>
      </c>
      <c r="H23" s="331">
        <v>92.425391515181943</v>
      </c>
      <c r="I23" s="331">
        <v>89.351521473483956</v>
      </c>
      <c r="J23" s="331">
        <v>103.72612666050679</v>
      </c>
      <c r="K23" s="331">
        <v>103.45058721963019</v>
      </c>
      <c r="L23" s="331">
        <v>95.356480748304008</v>
      </c>
      <c r="M23" s="331">
        <v>96.400484636564528</v>
      </c>
      <c r="N23" s="331">
        <v>98.038705305855288</v>
      </c>
      <c r="O23" s="331">
        <v>97.341319427303361</v>
      </c>
      <c r="P23" s="331">
        <v>100.1962988707004</v>
      </c>
      <c r="Q23" s="331">
        <v>104.1549303203701</v>
      </c>
      <c r="R23" s="331">
        <v>103.69111904791021</v>
      </c>
      <c r="S23" s="331">
        <v>104.2146930652508</v>
      </c>
      <c r="T23" s="331">
        <v>106.70163909751039</v>
      </c>
      <c r="U23" s="331">
        <v>105.55180482946329</v>
      </c>
      <c r="V23" s="331">
        <v>102.70301800687341</v>
      </c>
      <c r="W23" s="331">
        <v>99.295687878253375</v>
      </c>
      <c r="DA23" s="72" t="s">
        <v>2158</v>
      </c>
    </row>
    <row r="24" spans="1:105" ht="12" customHeight="1" x14ac:dyDescent="0.25">
      <c r="A24" s="60" t="s">
        <v>2159</v>
      </c>
      <c r="B24" s="331">
        <v>5.0042240790357368</v>
      </c>
      <c r="C24" s="331">
        <v>5.1213005666394302</v>
      </c>
      <c r="D24" s="331">
        <v>5.3661608403525269</v>
      </c>
      <c r="E24" s="331">
        <v>5.5759540230857816</v>
      </c>
      <c r="F24" s="331">
        <v>5.5438769607327618</v>
      </c>
      <c r="G24" s="331">
        <v>5.6657776552915893</v>
      </c>
      <c r="H24" s="331">
        <v>5.7426990586219677</v>
      </c>
      <c r="I24" s="331">
        <v>5.7522965370092489</v>
      </c>
      <c r="J24" s="331">
        <v>5.9239284921437916</v>
      </c>
      <c r="K24" s="331">
        <v>5.8579081220405076</v>
      </c>
      <c r="L24" s="331">
        <v>5.8201942603650183</v>
      </c>
      <c r="M24" s="331">
        <v>5.9047832520986239</v>
      </c>
      <c r="N24" s="331">
        <v>5.9699152519705168</v>
      </c>
      <c r="O24" s="331">
        <v>5.9169281025178142</v>
      </c>
      <c r="P24" s="331">
        <v>5.9857282199890562</v>
      </c>
      <c r="Q24" s="331">
        <v>5.9937476442038982</v>
      </c>
      <c r="R24" s="331">
        <v>6.1257396953426166</v>
      </c>
      <c r="S24" s="331">
        <v>6.1658309635830806</v>
      </c>
      <c r="T24" s="331">
        <v>6.2659596905085504</v>
      </c>
      <c r="U24" s="331">
        <v>6.1680024065189381</v>
      </c>
      <c r="V24" s="331">
        <v>6.0965143620196773</v>
      </c>
      <c r="W24" s="331">
        <v>6.1426846423361878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230.19799404892856</v>
      </c>
      <c r="C25" s="263">
        <f t="shared" si="1"/>
        <v>229.40725463604483</v>
      </c>
      <c r="D25" s="263">
        <f t="shared" si="1"/>
        <v>235.16431991769636</v>
      </c>
      <c r="E25" s="263">
        <f t="shared" si="1"/>
        <v>244.42559848377698</v>
      </c>
      <c r="F25" s="263">
        <f t="shared" si="1"/>
        <v>247.70465106081102</v>
      </c>
      <c r="G25" s="263">
        <f t="shared" si="1"/>
        <v>246.18637353991713</v>
      </c>
      <c r="H25" s="263">
        <f t="shared" si="1"/>
        <v>244.05334308704377</v>
      </c>
      <c r="I25" s="263">
        <f t="shared" si="1"/>
        <v>249.21198516589229</v>
      </c>
      <c r="J25" s="263">
        <f t="shared" si="1"/>
        <v>243.53247309652065</v>
      </c>
      <c r="K25" s="263">
        <f t="shared" si="1"/>
        <v>240.21352140088248</v>
      </c>
      <c r="L25" s="263">
        <f t="shared" si="1"/>
        <v>244.86188537344125</v>
      </c>
      <c r="M25" s="263">
        <f t="shared" si="1"/>
        <v>250.28505185837653</v>
      </c>
      <c r="N25" s="263">
        <f t="shared" si="1"/>
        <v>253.04231563974255</v>
      </c>
      <c r="O25" s="263">
        <f t="shared" si="1"/>
        <v>250.74811400976552</v>
      </c>
      <c r="P25" s="263">
        <f t="shared" si="1"/>
        <v>253.43495059982857</v>
      </c>
      <c r="Q25" s="263">
        <f t="shared" si="1"/>
        <v>248.37805273229279</v>
      </c>
      <c r="R25" s="263">
        <f t="shared" si="1"/>
        <v>257.0009095490077</v>
      </c>
      <c r="S25" s="263">
        <f t="shared" si="1"/>
        <v>258.75322802497357</v>
      </c>
      <c r="T25" s="263">
        <f t="shared" si="1"/>
        <v>262.65394227936957</v>
      </c>
      <c r="U25" s="263">
        <f t="shared" si="1"/>
        <v>258.32991745563316</v>
      </c>
      <c r="V25" s="263">
        <f t="shared" si="1"/>
        <v>257.08872413414872</v>
      </c>
      <c r="W25" s="263">
        <f t="shared" si="1"/>
        <v>263.29143382504316</v>
      </c>
      <c r="DA25" s="70"/>
    </row>
    <row r="26" spans="1:105" ht="12" customHeight="1" x14ac:dyDescent="0.25">
      <c r="A26" s="60" t="s">
        <v>2162</v>
      </c>
      <c r="B26" s="331">
        <v>170.75791787331471</v>
      </c>
      <c r="C26" s="331">
        <v>165.15412863031571</v>
      </c>
      <c r="D26" s="331">
        <v>164.76343333083281</v>
      </c>
      <c r="E26" s="331">
        <v>170.97504985399451</v>
      </c>
      <c r="F26" s="331">
        <v>177.53296303788269</v>
      </c>
      <c r="G26" s="331">
        <v>169.65551667538571</v>
      </c>
      <c r="H26" s="331">
        <v>162.24660094220721</v>
      </c>
      <c r="I26" s="331">
        <v>169.9588034904813</v>
      </c>
      <c r="J26" s="331">
        <v>152.15742713597851</v>
      </c>
      <c r="K26" s="331">
        <v>149.12310861615691</v>
      </c>
      <c r="L26" s="331">
        <v>160.54798953288369</v>
      </c>
      <c r="M26" s="331">
        <v>165.03066195115721</v>
      </c>
      <c r="N26" s="331">
        <v>166.36846517488769</v>
      </c>
      <c r="O26" s="331">
        <v>164.6995744015812</v>
      </c>
      <c r="P26" s="331">
        <v>164.94992802425401</v>
      </c>
      <c r="Q26" s="331">
        <v>156.58748776181449</v>
      </c>
      <c r="R26" s="331">
        <v>165.48686059629699</v>
      </c>
      <c r="S26" s="331">
        <v>166.76945800094529</v>
      </c>
      <c r="T26" s="331">
        <v>168.51427662268719</v>
      </c>
      <c r="U26" s="331">
        <v>165.23007809231461</v>
      </c>
      <c r="V26" s="331">
        <v>166.42244716007119</v>
      </c>
      <c r="W26" s="331">
        <v>175.42612339121851</v>
      </c>
      <c r="DA26" s="72" t="s">
        <v>2163</v>
      </c>
    </row>
    <row r="27" spans="1:105" ht="12" customHeight="1" x14ac:dyDescent="0.25">
      <c r="A27" s="59" t="s">
        <v>30</v>
      </c>
      <c r="B27" s="232">
        <v>14.892388068113551</v>
      </c>
      <c r="C27" s="232">
        <v>14.80114046005888</v>
      </c>
      <c r="D27" s="232">
        <v>14.636188802388361</v>
      </c>
      <c r="E27" s="232">
        <v>13.30299947812599</v>
      </c>
      <c r="F27" s="232">
        <v>16.98560146134735</v>
      </c>
      <c r="G27" s="232">
        <v>12.635967244233569</v>
      </c>
      <c r="H27" s="232">
        <v>13.63616802077614</v>
      </c>
      <c r="I27" s="232">
        <v>11.031174288495251</v>
      </c>
      <c r="J27" s="232">
        <v>9.7140746254972541</v>
      </c>
      <c r="K27" s="232">
        <v>10.477772534903121</v>
      </c>
      <c r="L27" s="232">
        <v>10.9338538524788</v>
      </c>
      <c r="M27" s="232">
        <v>12.309097600913811</v>
      </c>
      <c r="N27" s="232">
        <v>13.26448037966132</v>
      </c>
      <c r="O27" s="232">
        <v>11.718323280620689</v>
      </c>
      <c r="P27" s="232">
        <v>12.852389323410071</v>
      </c>
      <c r="Q27" s="232">
        <v>11.28295609431254</v>
      </c>
      <c r="R27" s="232">
        <v>11.23943258225119</v>
      </c>
      <c r="S27" s="232">
        <v>11.368787894609589</v>
      </c>
      <c r="T27" s="232">
        <v>12.28508042739335</v>
      </c>
      <c r="U27" s="232">
        <v>10.298217566943499</v>
      </c>
      <c r="V27" s="232">
        <v>9.7592818732562279</v>
      </c>
      <c r="W27" s="232">
        <v>9.7660841980184401</v>
      </c>
      <c r="DA27" s="71" t="s">
        <v>2164</v>
      </c>
    </row>
    <row r="28" spans="1:105" ht="12" customHeight="1" x14ac:dyDescent="0.25">
      <c r="A28" s="59" t="s">
        <v>33</v>
      </c>
      <c r="B28" s="232">
        <v>4.835589812462973</v>
      </c>
      <c r="C28" s="232">
        <v>5.5019199532325107</v>
      </c>
      <c r="D28" s="232">
        <v>5.2180324103977531</v>
      </c>
      <c r="E28" s="232">
        <v>1.4658923772512309</v>
      </c>
      <c r="F28" s="232">
        <v>0.98753244212278679</v>
      </c>
      <c r="G28" s="232">
        <v>0.97117497988274537</v>
      </c>
      <c r="H28" s="232">
        <v>1.074218736499555</v>
      </c>
      <c r="I28" s="232">
        <v>5.1184403610604159</v>
      </c>
      <c r="J28" s="232">
        <v>0.75283662849858479</v>
      </c>
      <c r="K28" s="232">
        <v>0.69440254062201601</v>
      </c>
      <c r="L28" s="232">
        <v>2.2977584344799231</v>
      </c>
      <c r="M28" s="232">
        <v>0.96234561219028369</v>
      </c>
      <c r="N28" s="232">
        <v>0.48372670560567821</v>
      </c>
      <c r="O28" s="232">
        <v>0.36332236992934791</v>
      </c>
      <c r="P28" s="232">
        <v>0.36756483060390632</v>
      </c>
      <c r="Q28" s="232">
        <v>0.29138190989890378</v>
      </c>
      <c r="R28" s="232">
        <v>0.28151543532093282</v>
      </c>
      <c r="S28" s="232">
        <v>0.28139702532350752</v>
      </c>
      <c r="T28" s="232">
        <v>0.28217780002572679</v>
      </c>
      <c r="U28" s="232">
        <v>0.33921583468001271</v>
      </c>
      <c r="V28" s="232">
        <v>0.28504774225194868</v>
      </c>
      <c r="W28" s="232">
        <v>1.387721697602575</v>
      </c>
      <c r="DA28" s="71" t="s">
        <v>2165</v>
      </c>
    </row>
    <row r="29" spans="1:105" ht="12" customHeight="1" x14ac:dyDescent="0.25">
      <c r="A29" s="59" t="s">
        <v>160</v>
      </c>
      <c r="B29" s="232">
        <v>27.736113438480231</v>
      </c>
      <c r="C29" s="232">
        <v>25.985433418260939</v>
      </c>
      <c r="D29" s="232">
        <v>24.513155982057249</v>
      </c>
      <c r="E29" s="232">
        <v>24.028671856522219</v>
      </c>
      <c r="F29" s="232">
        <v>21.938490181315821</v>
      </c>
      <c r="G29" s="232">
        <v>21.616009985165</v>
      </c>
      <c r="H29" s="232">
        <v>20.946979987320749</v>
      </c>
      <c r="I29" s="232">
        <v>18.72455668975724</v>
      </c>
      <c r="J29" s="232">
        <v>17.459174926762131</v>
      </c>
      <c r="K29" s="232">
        <v>17.79978376889904</v>
      </c>
      <c r="L29" s="232">
        <v>16.55824884781817</v>
      </c>
      <c r="M29" s="232">
        <v>15.04790931697476</v>
      </c>
      <c r="N29" s="232">
        <v>13.296036225276611</v>
      </c>
      <c r="O29" s="232">
        <v>11.66651922661829</v>
      </c>
      <c r="P29" s="232">
        <v>9.6385356600676975</v>
      </c>
      <c r="Q29" s="232">
        <v>8.152304993171354</v>
      </c>
      <c r="R29" s="232">
        <v>8.2727954872008418</v>
      </c>
      <c r="S29" s="232">
        <v>7.7089492133074566</v>
      </c>
      <c r="T29" s="232">
        <v>7.2579163996414033</v>
      </c>
      <c r="U29" s="232">
        <v>6.953898621161648</v>
      </c>
      <c r="V29" s="232">
        <v>6.8700295238221951</v>
      </c>
      <c r="W29" s="232">
        <v>6.9319472902221282</v>
      </c>
      <c r="DA29" s="71" t="s">
        <v>2166</v>
      </c>
    </row>
    <row r="30" spans="1:105" ht="12" customHeight="1" x14ac:dyDescent="0.25">
      <c r="A30" s="59" t="s">
        <v>70</v>
      </c>
      <c r="B30" s="232">
        <v>17.291710005186779</v>
      </c>
      <c r="C30" s="232">
        <v>16.69067448161324</v>
      </c>
      <c r="D30" s="232">
        <v>10.293173356667779</v>
      </c>
      <c r="E30" s="232">
        <v>11.708250662328149</v>
      </c>
      <c r="F30" s="232">
        <v>13.185673001662741</v>
      </c>
      <c r="G30" s="232">
        <v>12.05181727174082</v>
      </c>
      <c r="H30" s="232">
        <v>10.526577136489671</v>
      </c>
      <c r="I30" s="232">
        <v>10.40780848347371</v>
      </c>
      <c r="J30" s="232">
        <v>8.8993639294992199</v>
      </c>
      <c r="K30" s="232">
        <v>5.528754309233137</v>
      </c>
      <c r="L30" s="232">
        <v>2.4272233074389029</v>
      </c>
      <c r="M30" s="232">
        <v>2.2142811341637851</v>
      </c>
      <c r="N30" s="232">
        <v>2.120030140645679</v>
      </c>
      <c r="O30" s="232">
        <v>0.79617126183440878</v>
      </c>
      <c r="P30" s="232">
        <v>0.9674765653638282</v>
      </c>
      <c r="Q30" s="232">
        <v>1.360520628277804</v>
      </c>
      <c r="R30" s="232">
        <v>0.47460231969241368</v>
      </c>
      <c r="S30" s="232">
        <v>0.26355600706939841</v>
      </c>
      <c r="T30" s="232">
        <v>0.79286183824696299</v>
      </c>
      <c r="U30" s="232">
        <v>1.588545060492309</v>
      </c>
      <c r="V30" s="232">
        <v>0.8009257882420987</v>
      </c>
      <c r="W30" s="232">
        <v>0.54155747430051171</v>
      </c>
      <c r="DA30" s="71" t="s">
        <v>2167</v>
      </c>
    </row>
    <row r="31" spans="1:105" ht="12" customHeight="1" x14ac:dyDescent="0.25">
      <c r="A31" s="59" t="s">
        <v>162</v>
      </c>
      <c r="B31" s="232">
        <v>106.0021165490711</v>
      </c>
      <c r="C31" s="232">
        <v>102.17496031715019</v>
      </c>
      <c r="D31" s="232">
        <v>110.1028827793216</v>
      </c>
      <c r="E31" s="232">
        <v>120.46923547976689</v>
      </c>
      <c r="F31" s="232">
        <v>124.435665951434</v>
      </c>
      <c r="G31" s="232">
        <v>122.3805471943635</v>
      </c>
      <c r="H31" s="232">
        <v>116.0626570611211</v>
      </c>
      <c r="I31" s="232">
        <v>124.67682366769471</v>
      </c>
      <c r="J31" s="232">
        <v>115.3319770257213</v>
      </c>
      <c r="K31" s="232">
        <v>114.6223954624996</v>
      </c>
      <c r="L31" s="232">
        <v>128.33090509066801</v>
      </c>
      <c r="M31" s="232">
        <v>134.49702828691451</v>
      </c>
      <c r="N31" s="232">
        <v>137.20419172369839</v>
      </c>
      <c r="O31" s="232">
        <v>140.15523826257851</v>
      </c>
      <c r="P31" s="232">
        <v>141.1239616448085</v>
      </c>
      <c r="Q31" s="232">
        <v>135.50032413615389</v>
      </c>
      <c r="R31" s="232">
        <v>145.21851477183171</v>
      </c>
      <c r="S31" s="232">
        <v>147.14676786063541</v>
      </c>
      <c r="T31" s="232">
        <v>147.89624015737979</v>
      </c>
      <c r="U31" s="232">
        <v>146.0502010090371</v>
      </c>
      <c r="V31" s="232">
        <v>148.70716223249869</v>
      </c>
      <c r="W31" s="232">
        <v>156.79881273107489</v>
      </c>
      <c r="DA31" s="71" t="s">
        <v>2168</v>
      </c>
    </row>
    <row r="32" spans="1:105" ht="12" customHeight="1" x14ac:dyDescent="0.25">
      <c r="A32" s="60" t="s">
        <v>2169</v>
      </c>
      <c r="B32" s="331">
        <v>55.269889443084082</v>
      </c>
      <c r="C32" s="331">
        <v>59.985375533529577</v>
      </c>
      <c r="D32" s="331">
        <v>65.929085886569766</v>
      </c>
      <c r="E32" s="331">
        <v>68.803920277210963</v>
      </c>
      <c r="F32" s="331">
        <v>65.551790555651039</v>
      </c>
      <c r="G32" s="331">
        <v>71.809375485121762</v>
      </c>
      <c r="H32" s="331">
        <v>77.02115959598494</v>
      </c>
      <c r="I32" s="331">
        <v>74.459601227903278</v>
      </c>
      <c r="J32" s="331">
        <v>86.438438883755651</v>
      </c>
      <c r="K32" s="331">
        <v>86.208822683025147</v>
      </c>
      <c r="L32" s="331">
        <v>79.463733956920038</v>
      </c>
      <c r="M32" s="331">
        <v>80.33373719713714</v>
      </c>
      <c r="N32" s="331">
        <v>81.698921088212742</v>
      </c>
      <c r="O32" s="331">
        <v>81.117766189419456</v>
      </c>
      <c r="P32" s="331">
        <v>83.496915725583676</v>
      </c>
      <c r="Q32" s="331">
        <v>86.795775266975056</v>
      </c>
      <c r="R32" s="331">
        <v>86.409265873258491</v>
      </c>
      <c r="S32" s="331">
        <v>86.845577554375694</v>
      </c>
      <c r="T32" s="331">
        <v>88.918032581258629</v>
      </c>
      <c r="U32" s="331">
        <v>87.95983735788613</v>
      </c>
      <c r="V32" s="331">
        <v>85.585848339061158</v>
      </c>
      <c r="W32" s="331">
        <v>82.746406565211146</v>
      </c>
      <c r="DA32" s="72" t="s">
        <v>2170</v>
      </c>
    </row>
    <row r="33" spans="1:105" ht="12" customHeight="1" x14ac:dyDescent="0.25">
      <c r="A33" s="60" t="s">
        <v>2171</v>
      </c>
      <c r="B33" s="331">
        <v>4.170186732529781</v>
      </c>
      <c r="C33" s="331">
        <v>4.2677504721995252</v>
      </c>
      <c r="D33" s="331">
        <v>4.4718007002937714</v>
      </c>
      <c r="E33" s="331">
        <v>4.6466283525714864</v>
      </c>
      <c r="F33" s="331">
        <v>4.619897467277303</v>
      </c>
      <c r="G33" s="331">
        <v>4.7214813794096582</v>
      </c>
      <c r="H33" s="331">
        <v>4.7855825488516404</v>
      </c>
      <c r="I33" s="331">
        <v>4.7935804475077077</v>
      </c>
      <c r="J33" s="331">
        <v>4.936607076786494</v>
      </c>
      <c r="K33" s="331">
        <v>4.8815901017004233</v>
      </c>
      <c r="L33" s="331">
        <v>4.8501618836375169</v>
      </c>
      <c r="M33" s="331">
        <v>4.9206527100821882</v>
      </c>
      <c r="N33" s="331">
        <v>4.9749293766420992</v>
      </c>
      <c r="O33" s="331">
        <v>4.9307734187648471</v>
      </c>
      <c r="P33" s="331">
        <v>4.9881068499908796</v>
      </c>
      <c r="Q33" s="331">
        <v>4.9947897035032476</v>
      </c>
      <c r="R33" s="331">
        <v>5.1047830794521802</v>
      </c>
      <c r="S33" s="331">
        <v>5.1381924696525676</v>
      </c>
      <c r="T33" s="331">
        <v>5.2216330754237932</v>
      </c>
      <c r="U33" s="331">
        <v>5.1400020054324473</v>
      </c>
      <c r="V33" s="331">
        <v>5.080428635016399</v>
      </c>
      <c r="W33" s="331">
        <v>5.11890386861349</v>
      </c>
      <c r="DA33" s="72" t="s">
        <v>2172</v>
      </c>
    </row>
    <row r="34" spans="1:105" ht="12" customHeight="1" x14ac:dyDescent="0.25">
      <c r="A34" s="57" t="s">
        <v>2173</v>
      </c>
      <c r="B34" s="263">
        <v>2337.690343853892</v>
      </c>
      <c r="C34" s="263">
        <v>2309.1161420366861</v>
      </c>
      <c r="D34" s="263">
        <v>2346.837474020947</v>
      </c>
      <c r="E34" s="263">
        <v>2442.5671218496359</v>
      </c>
      <c r="F34" s="263">
        <v>2493.7927292511472</v>
      </c>
      <c r="G34" s="263">
        <v>2454.6681057737451</v>
      </c>
      <c r="H34" s="263">
        <v>2410.485874370378</v>
      </c>
      <c r="I34" s="263">
        <v>2489.444527384479</v>
      </c>
      <c r="J34" s="263">
        <v>2362.1039087950949</v>
      </c>
      <c r="K34" s="263">
        <v>2327.164629892744</v>
      </c>
      <c r="L34" s="263">
        <v>2403.3739202314468</v>
      </c>
      <c r="M34" s="263">
        <v>2473.492354185159</v>
      </c>
      <c r="N34" s="263">
        <v>2503.7346473641292</v>
      </c>
      <c r="O34" s="263">
        <v>2481.6547290121362</v>
      </c>
      <c r="P34" s="263">
        <v>2514.9452963755521</v>
      </c>
      <c r="Q34" s="263">
        <v>2427.032935303967</v>
      </c>
      <c r="R34" s="263">
        <v>2531.8230672349591</v>
      </c>
      <c r="S34" s="263">
        <v>2549.0730317674779</v>
      </c>
      <c r="T34" s="263">
        <v>2588.1216427697968</v>
      </c>
      <c r="U34" s="263">
        <v>2545.78399969255</v>
      </c>
      <c r="V34" s="263">
        <v>2544.0213463011082</v>
      </c>
      <c r="W34" s="263">
        <v>2626.488951627492</v>
      </c>
      <c r="DA34" s="70" t="s">
        <v>2174</v>
      </c>
    </row>
    <row r="35" spans="1:105" ht="12" customHeight="1" x14ac:dyDescent="0.25">
      <c r="A35" s="64" t="s">
        <v>30</v>
      </c>
      <c r="B35" s="231">
        <v>194.157232071913</v>
      </c>
      <c r="C35" s="231">
        <v>197.28704609755511</v>
      </c>
      <c r="D35" s="231">
        <v>199.12886742811131</v>
      </c>
      <c r="E35" s="231">
        <v>179.67625458078459</v>
      </c>
      <c r="F35" s="231">
        <v>225.44993157000511</v>
      </c>
      <c r="G35" s="231">
        <v>170.73881070744551</v>
      </c>
      <c r="H35" s="231">
        <v>187.57139896221369</v>
      </c>
      <c r="I35" s="231">
        <v>146.9552371689777</v>
      </c>
      <c r="J35" s="231">
        <v>138.39696955923239</v>
      </c>
      <c r="K35" s="231">
        <v>149.33604380153611</v>
      </c>
      <c r="L35" s="231">
        <v>152.9388475968176</v>
      </c>
      <c r="M35" s="231">
        <v>167.87562404760581</v>
      </c>
      <c r="N35" s="231">
        <v>179.6821082007578</v>
      </c>
      <c r="O35" s="231">
        <v>158.4402923645799</v>
      </c>
      <c r="P35" s="231">
        <v>170.92467508838311</v>
      </c>
      <c r="Q35" s="231">
        <v>156.71449876132431</v>
      </c>
      <c r="R35" s="231">
        <v>152.97952482608719</v>
      </c>
      <c r="S35" s="231">
        <v>154.83099971934979</v>
      </c>
      <c r="T35" s="231">
        <v>166.6813022985653</v>
      </c>
      <c r="U35" s="231">
        <v>139.38536988437011</v>
      </c>
      <c r="V35" s="231">
        <v>130.82704968589201</v>
      </c>
      <c r="W35" s="231">
        <v>128.87198084926811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63.043262714404896</v>
      </c>
      <c r="C37" s="231">
        <v>73.336074228034377</v>
      </c>
      <c r="D37" s="231">
        <v>70.99258544110377</v>
      </c>
      <c r="E37" s="231">
        <v>19.79899739123551</v>
      </c>
      <c r="F37" s="231">
        <v>13.10752062600684</v>
      </c>
      <c r="G37" s="231">
        <v>13.12264093828496</v>
      </c>
      <c r="H37" s="231">
        <v>14.776344123191191</v>
      </c>
      <c r="I37" s="231">
        <v>68.186903544745391</v>
      </c>
      <c r="J37" s="231">
        <v>10.725705944642201</v>
      </c>
      <c r="K37" s="231">
        <v>9.8970776352310033</v>
      </c>
      <c r="L37" s="231">
        <v>32.140225374016467</v>
      </c>
      <c r="M37" s="231">
        <v>13.124793988466349</v>
      </c>
      <c r="N37" s="231">
        <v>6.5526150869435584</v>
      </c>
      <c r="O37" s="231">
        <v>4.9123838910807773</v>
      </c>
      <c r="P37" s="231">
        <v>4.888266116437558</v>
      </c>
      <c r="Q37" s="231">
        <v>4.0471459408533974</v>
      </c>
      <c r="R37" s="231">
        <v>3.8316967704057801</v>
      </c>
      <c r="S37" s="231">
        <v>3.8323331522041761</v>
      </c>
      <c r="T37" s="231">
        <v>3.828527087470754</v>
      </c>
      <c r="U37" s="231">
        <v>4.5912532222352427</v>
      </c>
      <c r="V37" s="231">
        <v>3.8211781996623868</v>
      </c>
      <c r="W37" s="231">
        <v>18.312195595634901</v>
      </c>
      <c r="DA37" s="73" t="s">
        <v>2177</v>
      </c>
    </row>
    <row r="38" spans="1:105" ht="12" customHeight="1" x14ac:dyDescent="0.25">
      <c r="A38" s="64" t="s">
        <v>160</v>
      </c>
      <c r="B38" s="231">
        <v>361.60533750649552</v>
      </c>
      <c r="C38" s="231">
        <v>346.36448552647551</v>
      </c>
      <c r="D38" s="231">
        <v>333.50738048686247</v>
      </c>
      <c r="E38" s="231">
        <v>324.54197783211657</v>
      </c>
      <c r="F38" s="231">
        <v>291.18963619758358</v>
      </c>
      <c r="G38" s="231">
        <v>292.07830043969028</v>
      </c>
      <c r="H38" s="231">
        <v>288.1347849534356</v>
      </c>
      <c r="I38" s="231">
        <v>249.4450361551304</v>
      </c>
      <c r="J38" s="231">
        <v>248.74185077044581</v>
      </c>
      <c r="K38" s="231">
        <v>253.69412055047599</v>
      </c>
      <c r="L38" s="231">
        <v>231.61087857713829</v>
      </c>
      <c r="M38" s="231">
        <v>205.2284618339024</v>
      </c>
      <c r="N38" s="231">
        <v>180.10956715157411</v>
      </c>
      <c r="O38" s="231">
        <v>157.73986370552561</v>
      </c>
      <c r="P38" s="231">
        <v>128.1834478063999</v>
      </c>
      <c r="Q38" s="231">
        <v>113.23135356329971</v>
      </c>
      <c r="R38" s="231">
        <v>112.60073080681239</v>
      </c>
      <c r="S38" s="231">
        <v>104.98782495959981</v>
      </c>
      <c r="T38" s="231">
        <v>98.473832924106418</v>
      </c>
      <c r="U38" s="231">
        <v>94.120339286704962</v>
      </c>
      <c r="V38" s="231">
        <v>92.095474393419352</v>
      </c>
      <c r="W38" s="231">
        <v>91.473077675789582</v>
      </c>
      <c r="DA38" s="73" t="s">
        <v>2178</v>
      </c>
    </row>
    <row r="39" spans="1:105" ht="12" customHeight="1" x14ac:dyDescent="0.25">
      <c r="A39" s="64" t="s">
        <v>70</v>
      </c>
      <c r="B39" s="231">
        <v>225.4380249186286</v>
      </c>
      <c r="C39" s="231">
        <v>222.47298272313139</v>
      </c>
      <c r="D39" s="231">
        <v>140.04109815937849</v>
      </c>
      <c r="E39" s="231">
        <v>158.1368645589441</v>
      </c>
      <c r="F39" s="231">
        <v>175.01347142131311</v>
      </c>
      <c r="G39" s="231">
        <v>162.8457013276539</v>
      </c>
      <c r="H39" s="231">
        <v>144.79762912620939</v>
      </c>
      <c r="I39" s="231">
        <v>138.650874702734</v>
      </c>
      <c r="J39" s="231">
        <v>126.7897402820691</v>
      </c>
      <c r="K39" s="231">
        <v>78.799410174369228</v>
      </c>
      <c r="L39" s="231">
        <v>33.951133837012449</v>
      </c>
      <c r="M39" s="231">
        <v>30.199112824240629</v>
      </c>
      <c r="N39" s="231">
        <v>28.718161150470259</v>
      </c>
      <c r="O39" s="231">
        <v>10.764817156558131</v>
      </c>
      <c r="P39" s="231">
        <v>12.866527260361689</v>
      </c>
      <c r="Q39" s="231">
        <v>18.896936807409329</v>
      </c>
      <c r="R39" s="231">
        <v>6.4597956183800447</v>
      </c>
      <c r="S39" s="231">
        <v>3.589357144743909</v>
      </c>
      <c r="T39" s="231">
        <v>10.757377171675451</v>
      </c>
      <c r="U39" s="231">
        <v>21.500802385982869</v>
      </c>
      <c r="V39" s="231">
        <v>10.736728301720831</v>
      </c>
      <c r="W39" s="231">
        <v>7.1463222148949326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1.766750756309547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1381.9863845073039</v>
      </c>
      <c r="C41" s="231">
        <v>1361.908304329766</v>
      </c>
      <c r="D41" s="231">
        <v>1497.9761906896631</v>
      </c>
      <c r="E41" s="231">
        <v>1627.1113186771561</v>
      </c>
      <c r="F41" s="231">
        <v>1651.6349119257791</v>
      </c>
      <c r="G41" s="231">
        <v>1653.621656167835</v>
      </c>
      <c r="H41" s="231">
        <v>1596.4921317379781</v>
      </c>
      <c r="I41" s="231">
        <v>1660.921286564148</v>
      </c>
      <c r="J41" s="231">
        <v>1643.141187297372</v>
      </c>
      <c r="K41" s="231">
        <v>1633.6730934370401</v>
      </c>
      <c r="L41" s="231">
        <v>1795.0469249388921</v>
      </c>
      <c r="M41" s="231">
        <v>1834.31582787499</v>
      </c>
      <c r="N41" s="231">
        <v>1858.583051673568</v>
      </c>
      <c r="O41" s="231">
        <v>1895.001221162255</v>
      </c>
      <c r="P41" s="231">
        <v>1876.815795440303</v>
      </c>
      <c r="Q41" s="231">
        <v>1882.030312047239</v>
      </c>
      <c r="R41" s="231">
        <v>1976.5641390853291</v>
      </c>
      <c r="S41" s="231">
        <v>2003.9850672326791</v>
      </c>
      <c r="T41" s="231">
        <v>2006.6240559178809</v>
      </c>
      <c r="U41" s="231">
        <v>1976.775219303631</v>
      </c>
      <c r="V41" s="231">
        <v>1993.478572983146</v>
      </c>
      <c r="W41" s="231">
        <v>2069.0968029506739</v>
      </c>
      <c r="DA41" s="73" t="s">
        <v>2181</v>
      </c>
    </row>
    <row r="42" spans="1:105" ht="12" customHeight="1" x14ac:dyDescent="0.25">
      <c r="A42" s="64" t="s">
        <v>36</v>
      </c>
      <c r="B42" s="231">
        <v>44.263789565118778</v>
      </c>
      <c r="C42" s="231">
        <v>39.473164755302157</v>
      </c>
      <c r="D42" s="231">
        <v>37.929079072795943</v>
      </c>
      <c r="E42" s="231">
        <v>0.51469522750140284</v>
      </c>
      <c r="F42" s="231">
        <v>0.27714358403923439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13.703245736997349</v>
      </c>
      <c r="F43" s="231">
        <v>16.364695166467559</v>
      </c>
      <c r="G43" s="231">
        <v>23.579217762295581</v>
      </c>
      <c r="H43" s="231">
        <v>43.001202580113628</v>
      </c>
      <c r="I43" s="231">
        <v>42.033417184656933</v>
      </c>
      <c r="J43" s="231">
        <v>40.889685205280287</v>
      </c>
      <c r="K43" s="231">
        <v>55.516690099827152</v>
      </c>
      <c r="L43" s="231">
        <v>34.489014539952471</v>
      </c>
      <c r="M43" s="231">
        <v>34.224936296289023</v>
      </c>
      <c r="N43" s="231">
        <v>52.217414507636597</v>
      </c>
      <c r="O43" s="231">
        <v>36.952504266519867</v>
      </c>
      <c r="P43" s="231">
        <v>93.96481951357211</v>
      </c>
      <c r="Q43" s="231">
        <v>36.006652806153973</v>
      </c>
      <c r="R43" s="231">
        <v>36.072692163033842</v>
      </c>
      <c r="S43" s="231">
        <v>37.832316370039877</v>
      </c>
      <c r="T43" s="231">
        <v>36.886464909654961</v>
      </c>
      <c r="U43" s="231">
        <v>46.432556886068546</v>
      </c>
      <c r="V43" s="231">
        <v>40.625765329377693</v>
      </c>
      <c r="W43" s="231">
        <v>39.349954636223757</v>
      </c>
      <c r="DA43" s="73" t="s">
        <v>2183</v>
      </c>
    </row>
    <row r="44" spans="1:105" ht="12" customHeight="1" x14ac:dyDescent="0.25">
      <c r="A44" s="64" t="s">
        <v>79</v>
      </c>
      <c r="B44" s="231">
        <v>67.196312570026848</v>
      </c>
      <c r="C44" s="231">
        <v>68.274084376421513</v>
      </c>
      <c r="D44" s="231">
        <v>67.26227274303146</v>
      </c>
      <c r="E44" s="231">
        <v>119.0837678449011</v>
      </c>
      <c r="F44" s="231">
        <v>120.75541875995221</v>
      </c>
      <c r="G44" s="231">
        <v>138.68177843053911</v>
      </c>
      <c r="H44" s="231">
        <v>135.71238288723671</v>
      </c>
      <c r="I44" s="231">
        <v>181.48502130777729</v>
      </c>
      <c r="J44" s="231">
        <v>153.41876973605281</v>
      </c>
      <c r="K44" s="231">
        <v>146.24819419426481</v>
      </c>
      <c r="L44" s="231">
        <v>123.1968953676172</v>
      </c>
      <c r="M44" s="231">
        <v>188.52359731966439</v>
      </c>
      <c r="N44" s="231">
        <v>197.8717295931784</v>
      </c>
      <c r="O44" s="231">
        <v>217.84364646561619</v>
      </c>
      <c r="P44" s="231">
        <v>227.3017651500941</v>
      </c>
      <c r="Q44" s="231">
        <v>216.10603537768739</v>
      </c>
      <c r="R44" s="231">
        <v>243.31448796491051</v>
      </c>
      <c r="S44" s="231">
        <v>240.0151331888618</v>
      </c>
      <c r="T44" s="231">
        <v>264.8700824604436</v>
      </c>
      <c r="U44" s="231">
        <v>262.97845872355731</v>
      </c>
      <c r="V44" s="231">
        <v>272.43657740789001</v>
      </c>
      <c r="W44" s="231">
        <v>272.23861770500667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435.26961616810155</v>
      </c>
      <c r="C45" s="263">
        <f t="shared" si="2"/>
        <v>432.38301174584956</v>
      </c>
      <c r="D45" s="263">
        <f t="shared" si="2"/>
        <v>441.66691624803997</v>
      </c>
      <c r="E45" s="263">
        <f t="shared" si="2"/>
        <v>459.32142457187371</v>
      </c>
      <c r="F45" s="263">
        <f t="shared" si="2"/>
        <v>466.92568964630266</v>
      </c>
      <c r="G45" s="263">
        <f t="shared" si="2"/>
        <v>462.15361211200269</v>
      </c>
      <c r="H45" s="263">
        <f t="shared" si="2"/>
        <v>456.06428405609023</v>
      </c>
      <c r="I45" s="263">
        <f t="shared" si="2"/>
        <v>468.1608938447323</v>
      </c>
      <c r="J45" s="263">
        <f t="shared" si="2"/>
        <v>450.73826363531265</v>
      </c>
      <c r="K45" s="263">
        <f t="shared" si="2"/>
        <v>444.25936696444865</v>
      </c>
      <c r="L45" s="263">
        <f t="shared" si="2"/>
        <v>456.20162715478494</v>
      </c>
      <c r="M45" s="263">
        <f t="shared" si="2"/>
        <v>467.7399977441159</v>
      </c>
      <c r="N45" s="263">
        <f t="shared" si="2"/>
        <v>473.10630561003114</v>
      </c>
      <c r="O45" s="263">
        <f t="shared" si="2"/>
        <v>468.85528028006718</v>
      </c>
      <c r="P45" s="263">
        <f t="shared" si="2"/>
        <v>474.32589961214796</v>
      </c>
      <c r="Q45" s="263">
        <f t="shared" si="2"/>
        <v>461.32306582698169</v>
      </c>
      <c r="R45" s="263">
        <f t="shared" si="2"/>
        <v>479.34185632398942</v>
      </c>
      <c r="S45" s="263">
        <f t="shared" si="2"/>
        <v>482.62164291576471</v>
      </c>
      <c r="T45" s="263">
        <f t="shared" si="2"/>
        <v>489.88514547958675</v>
      </c>
      <c r="U45" s="263">
        <f t="shared" si="2"/>
        <v>481.79813503895042</v>
      </c>
      <c r="V45" s="263">
        <f t="shared" si="2"/>
        <v>480.50514738314536</v>
      </c>
      <c r="W45" s="263">
        <f t="shared" si="2"/>
        <v>494.14203116782238</v>
      </c>
      <c r="DA45" s="70"/>
    </row>
    <row r="46" spans="1:105" ht="12" customHeight="1" x14ac:dyDescent="0.25">
      <c r="A46" s="165" t="s">
        <v>2186</v>
      </c>
      <c r="B46" s="348">
        <v>198.97428973700789</v>
      </c>
      <c r="C46" s="348">
        <v>196.57711206981949</v>
      </c>
      <c r="D46" s="348">
        <v>199.8394535902622</v>
      </c>
      <c r="E46" s="348">
        <v>207.75203466512801</v>
      </c>
      <c r="F46" s="348">
        <v>212.08588660807851</v>
      </c>
      <c r="G46" s="348">
        <v>208.50079772536529</v>
      </c>
      <c r="H46" s="348">
        <v>204.56932211489331</v>
      </c>
      <c r="I46" s="348">
        <v>210.8303588137357</v>
      </c>
      <c r="J46" s="348">
        <v>200.3008601549985</v>
      </c>
      <c r="K46" s="348">
        <v>197.23557815723919</v>
      </c>
      <c r="L46" s="348">
        <v>204.17769575268699</v>
      </c>
      <c r="M46" s="348">
        <v>209.5101223967221</v>
      </c>
      <c r="N46" s="348">
        <v>211.81422660739261</v>
      </c>
      <c r="O46" s="348">
        <v>209.87205392140601</v>
      </c>
      <c r="P46" s="348">
        <v>212.01080155750171</v>
      </c>
      <c r="Q46" s="348">
        <v>205.2535385863994</v>
      </c>
      <c r="R46" s="348">
        <v>213.9226667324715</v>
      </c>
      <c r="S46" s="348">
        <v>215.4162224974711</v>
      </c>
      <c r="T46" s="348">
        <v>218.51008392987919</v>
      </c>
      <c r="U46" s="348">
        <v>214.80119168066321</v>
      </c>
      <c r="V46" s="348">
        <v>214.59770237258661</v>
      </c>
      <c r="W46" s="348">
        <v>221.6532092282373</v>
      </c>
      <c r="DA46" s="167" t="s">
        <v>2187</v>
      </c>
    </row>
    <row r="47" spans="1:105" ht="12" customHeight="1" x14ac:dyDescent="0.25">
      <c r="A47" s="59" t="s">
        <v>30</v>
      </c>
      <c r="B47" s="232">
        <v>17.353235359423781</v>
      </c>
      <c r="C47" s="232">
        <v>17.617273459090821</v>
      </c>
      <c r="D47" s="232">
        <v>17.752045546661108</v>
      </c>
      <c r="E47" s="232">
        <v>16.16449424105982</v>
      </c>
      <c r="F47" s="232">
        <v>20.291478742078059</v>
      </c>
      <c r="G47" s="232">
        <v>15.529169354953989</v>
      </c>
      <c r="H47" s="232">
        <v>17.19322088755872</v>
      </c>
      <c r="I47" s="232">
        <v>13.68394214137053</v>
      </c>
      <c r="J47" s="232">
        <v>12.78766038386085</v>
      </c>
      <c r="K47" s="232">
        <v>13.85827818974094</v>
      </c>
      <c r="L47" s="232">
        <v>13.905182442901321</v>
      </c>
      <c r="M47" s="232">
        <v>15.62667515521389</v>
      </c>
      <c r="N47" s="232">
        <v>16.887849809838769</v>
      </c>
      <c r="O47" s="232">
        <v>14.932331090439551</v>
      </c>
      <c r="P47" s="232">
        <v>16.519227349917909</v>
      </c>
      <c r="Q47" s="232">
        <v>14.78960226755345</v>
      </c>
      <c r="R47" s="232">
        <v>14.529065219385791</v>
      </c>
      <c r="S47" s="232">
        <v>14.685071067496629</v>
      </c>
      <c r="T47" s="232">
        <v>15.929890387184161</v>
      </c>
      <c r="U47" s="232">
        <v>13.387813109489141</v>
      </c>
      <c r="V47" s="232">
        <v>12.584356873401971</v>
      </c>
      <c r="W47" s="232">
        <v>12.33957555601051</v>
      </c>
      <c r="DA47" s="71" t="s">
        <v>2188</v>
      </c>
    </row>
    <row r="48" spans="1:105" ht="12" customHeight="1" x14ac:dyDescent="0.25">
      <c r="A48" s="59" t="s">
        <v>33</v>
      </c>
      <c r="B48" s="232">
        <v>5.6346321176635383</v>
      </c>
      <c r="C48" s="232">
        <v>6.5487405262918363</v>
      </c>
      <c r="D48" s="232">
        <v>6.3288845384543757</v>
      </c>
      <c r="E48" s="232">
        <v>1.7812079846393429</v>
      </c>
      <c r="F48" s="232">
        <v>1.17973411786723</v>
      </c>
      <c r="G48" s="232">
        <v>1.1935406640734729</v>
      </c>
      <c r="H48" s="232">
        <v>1.354433297540129</v>
      </c>
      <c r="I48" s="232">
        <v>6.3493187509378526</v>
      </c>
      <c r="J48" s="232">
        <v>0.99103821011442161</v>
      </c>
      <c r="K48" s="232">
        <v>0.91844173478153945</v>
      </c>
      <c r="L48" s="232">
        <v>2.9221855964276622</v>
      </c>
      <c r="M48" s="232">
        <v>1.2217193133334641</v>
      </c>
      <c r="N48" s="232">
        <v>0.61586309598698119</v>
      </c>
      <c r="O48" s="232">
        <v>0.46297151823079041</v>
      </c>
      <c r="P48" s="232">
        <v>0.47243254540385821</v>
      </c>
      <c r="Q48" s="232">
        <v>0.38194091329816993</v>
      </c>
      <c r="R48" s="232">
        <v>0.36391126421280451</v>
      </c>
      <c r="S48" s="232">
        <v>0.36348072928840258</v>
      </c>
      <c r="T48" s="232">
        <v>0.36589597037423388</v>
      </c>
      <c r="U48" s="232">
        <v>0.44098487616466681</v>
      </c>
      <c r="V48" s="232">
        <v>0.36756213838704899</v>
      </c>
      <c r="W48" s="232">
        <v>1.753404577625556</v>
      </c>
      <c r="DA48" s="71" t="s">
        <v>2189</v>
      </c>
    </row>
    <row r="49" spans="1:105" ht="12" customHeight="1" x14ac:dyDescent="0.25">
      <c r="A49" s="59" t="s">
        <v>160</v>
      </c>
      <c r="B49" s="232">
        <v>32.319282995597668</v>
      </c>
      <c r="C49" s="232">
        <v>30.929541390263861</v>
      </c>
      <c r="D49" s="232">
        <v>29.731692270523219</v>
      </c>
      <c r="E49" s="232">
        <v>29.197274530735051</v>
      </c>
      <c r="F49" s="232">
        <v>26.20833934909399</v>
      </c>
      <c r="G49" s="232">
        <v>26.565333175518539</v>
      </c>
      <c r="H49" s="232">
        <v>26.411089486471369</v>
      </c>
      <c r="I49" s="232">
        <v>23.227422907520939</v>
      </c>
      <c r="J49" s="232">
        <v>22.983352316425531</v>
      </c>
      <c r="K49" s="232">
        <v>23.542633166059609</v>
      </c>
      <c r="L49" s="232">
        <v>21.058034456137669</v>
      </c>
      <c r="M49" s="232">
        <v>19.103657984158321</v>
      </c>
      <c r="N49" s="232">
        <v>16.928025554845</v>
      </c>
      <c r="O49" s="232">
        <v>14.866318635614199</v>
      </c>
      <c r="P49" s="232">
        <v>12.38844839526725</v>
      </c>
      <c r="Q49" s="232">
        <v>10.68597160220896</v>
      </c>
      <c r="R49" s="232">
        <v>10.694132848840569</v>
      </c>
      <c r="S49" s="232">
        <v>9.9576549499017446</v>
      </c>
      <c r="T49" s="232">
        <v>9.4112377504528588</v>
      </c>
      <c r="U49" s="232">
        <v>9.040156174334701</v>
      </c>
      <c r="V49" s="232">
        <v>8.858736163313651</v>
      </c>
      <c r="W49" s="232">
        <v>8.7586063772964344</v>
      </c>
      <c r="DA49" s="71" t="s">
        <v>2190</v>
      </c>
    </row>
    <row r="50" spans="1:105" ht="12" customHeight="1" x14ac:dyDescent="0.25">
      <c r="A50" s="59" t="s">
        <v>70</v>
      </c>
      <c r="B50" s="232">
        <v>20.149025939593258</v>
      </c>
      <c r="C50" s="232">
        <v>19.86631890648782</v>
      </c>
      <c r="D50" s="232">
        <v>12.484457854043781</v>
      </c>
      <c r="E50" s="232">
        <v>14.22671260833194</v>
      </c>
      <c r="F50" s="232">
        <v>15.751976991929769</v>
      </c>
      <c r="G50" s="232">
        <v>14.811269120156259</v>
      </c>
      <c r="H50" s="232">
        <v>13.27247989477992</v>
      </c>
      <c r="I50" s="232">
        <v>12.91066983275331</v>
      </c>
      <c r="J50" s="232">
        <v>11.715170816591501</v>
      </c>
      <c r="K50" s="232">
        <v>7.3125289754909062</v>
      </c>
      <c r="L50" s="232">
        <v>3.086833185716003</v>
      </c>
      <c r="M50" s="232">
        <v>2.8110795045875059</v>
      </c>
      <c r="N50" s="232">
        <v>2.6991446014314011</v>
      </c>
      <c r="O50" s="232">
        <v>1.0145387357648239</v>
      </c>
      <c r="P50" s="232">
        <v>1.2435014950762759</v>
      </c>
      <c r="Q50" s="232">
        <v>1.783358793638613</v>
      </c>
      <c r="R50" s="232">
        <v>0.61351211510196457</v>
      </c>
      <c r="S50" s="232">
        <v>0.34043547385687861</v>
      </c>
      <c r="T50" s="232">
        <v>1.028092754467651</v>
      </c>
      <c r="U50" s="232">
        <v>2.065128673736615</v>
      </c>
      <c r="V50" s="232">
        <v>1.0327743454126099</v>
      </c>
      <c r="W50" s="232">
        <v>0.6842649762746561</v>
      </c>
      <c r="DA50" s="71" t="s">
        <v>2191</v>
      </c>
    </row>
    <row r="51" spans="1:105" ht="12" customHeight="1" x14ac:dyDescent="0.25">
      <c r="A51" s="59" t="s">
        <v>162</v>
      </c>
      <c r="B51" s="232">
        <v>123.5181133247297</v>
      </c>
      <c r="C51" s="232">
        <v>121.6152377876852</v>
      </c>
      <c r="D51" s="232">
        <v>133.5423733805797</v>
      </c>
      <c r="E51" s="232">
        <v>146.38234530036181</v>
      </c>
      <c r="F51" s="232">
        <v>148.6543574071095</v>
      </c>
      <c r="G51" s="232">
        <v>150.40148541066301</v>
      </c>
      <c r="H51" s="232">
        <v>146.3380985485432</v>
      </c>
      <c r="I51" s="232">
        <v>154.65900518115311</v>
      </c>
      <c r="J51" s="232">
        <v>151.82363842800621</v>
      </c>
      <c r="K51" s="232">
        <v>151.6036960911662</v>
      </c>
      <c r="L51" s="232">
        <v>163.20546007150429</v>
      </c>
      <c r="M51" s="232">
        <v>170.74699043942891</v>
      </c>
      <c r="N51" s="232">
        <v>174.68334354529051</v>
      </c>
      <c r="O51" s="232">
        <v>178.59589394135659</v>
      </c>
      <c r="P51" s="232">
        <v>181.3871917718364</v>
      </c>
      <c r="Q51" s="232">
        <v>177.61266500970021</v>
      </c>
      <c r="R51" s="232">
        <v>187.7220452849304</v>
      </c>
      <c r="S51" s="232">
        <v>190.0695802769275</v>
      </c>
      <c r="T51" s="232">
        <v>191.7749670674003</v>
      </c>
      <c r="U51" s="232">
        <v>189.86710884693809</v>
      </c>
      <c r="V51" s="232">
        <v>191.7542728520713</v>
      </c>
      <c r="W51" s="232">
        <v>198.11735774103019</v>
      </c>
      <c r="DA51" s="71" t="s">
        <v>2192</v>
      </c>
    </row>
    <row r="52" spans="1:105" ht="12" customHeight="1" x14ac:dyDescent="0.25">
      <c r="A52" s="165" t="s">
        <v>2193</v>
      </c>
      <c r="B52" s="348">
        <v>168.9468107007377</v>
      </c>
      <c r="C52" s="348">
        <v>166.88172955000769</v>
      </c>
      <c r="D52" s="348">
        <v>169.60788134803329</v>
      </c>
      <c r="E52" s="348">
        <v>176.52634201271621</v>
      </c>
      <c r="F52" s="348">
        <v>180.22845894169569</v>
      </c>
      <c r="G52" s="348">
        <v>177.4008901091714</v>
      </c>
      <c r="H52" s="348">
        <v>174.20780377724299</v>
      </c>
      <c r="I52" s="348">
        <v>179.9142108037471</v>
      </c>
      <c r="J52" s="348">
        <v>170.71119919021231</v>
      </c>
      <c r="K52" s="348">
        <v>168.18610866474759</v>
      </c>
      <c r="L52" s="348">
        <v>173.69381698135209</v>
      </c>
      <c r="M52" s="348">
        <v>178.76133407956641</v>
      </c>
      <c r="N52" s="348">
        <v>180.9469695698686</v>
      </c>
      <c r="O52" s="348">
        <v>179.35123564560891</v>
      </c>
      <c r="P52" s="348">
        <v>181.7571724272936</v>
      </c>
      <c r="Q52" s="348">
        <v>175.40367352900481</v>
      </c>
      <c r="R52" s="348">
        <v>182.97694285836519</v>
      </c>
      <c r="S52" s="348">
        <v>184.22361203340469</v>
      </c>
      <c r="T52" s="348">
        <v>187.04568738161331</v>
      </c>
      <c r="U52" s="348">
        <v>183.98591097055319</v>
      </c>
      <c r="V52" s="348">
        <v>183.85852255504389</v>
      </c>
      <c r="W52" s="348">
        <v>189.81852446147721</v>
      </c>
      <c r="DA52" s="167" t="s">
        <v>2194</v>
      </c>
    </row>
    <row r="53" spans="1:105" ht="12" customHeight="1" x14ac:dyDescent="0.25">
      <c r="A53" s="64" t="s">
        <v>30</v>
      </c>
      <c r="B53" s="231">
        <v>14.031903420944641</v>
      </c>
      <c r="C53" s="231">
        <v>14.25809766395416</v>
      </c>
      <c r="D53" s="231">
        <v>14.39120761176917</v>
      </c>
      <c r="E53" s="231">
        <v>12.98535122493308</v>
      </c>
      <c r="F53" s="231">
        <v>16.293452642944459</v>
      </c>
      <c r="G53" s="231">
        <v>12.33943477916114</v>
      </c>
      <c r="H53" s="231">
        <v>13.55593982610141</v>
      </c>
      <c r="I53" s="231">
        <v>10.620576288362781</v>
      </c>
      <c r="J53" s="231">
        <v>10.002063224136229</v>
      </c>
      <c r="K53" s="231">
        <v>10.792639148836759</v>
      </c>
      <c r="L53" s="231">
        <v>11.05301675290808</v>
      </c>
      <c r="M53" s="231">
        <v>12.13250991595477</v>
      </c>
      <c r="N53" s="231">
        <v>12.98577427088018</v>
      </c>
      <c r="O53" s="231">
        <v>11.450610707215739</v>
      </c>
      <c r="P53" s="231">
        <v>12.352867351385621</v>
      </c>
      <c r="Q53" s="231">
        <v>11.32588617902306</v>
      </c>
      <c r="R53" s="231">
        <v>11.05595652984274</v>
      </c>
      <c r="S53" s="231">
        <v>11.18976414860269</v>
      </c>
      <c r="T53" s="231">
        <v>12.046195297347809</v>
      </c>
      <c r="U53" s="231">
        <v>10.073495731468361</v>
      </c>
      <c r="V53" s="231">
        <v>9.4549788666106789</v>
      </c>
      <c r="W53" s="231">
        <v>9.3136844280566535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4.5561886328402164</v>
      </c>
      <c r="C55" s="231">
        <v>5.3000586167084558</v>
      </c>
      <c r="D55" s="231">
        <v>5.1306927477404756</v>
      </c>
      <c r="E55" s="231">
        <v>1.430889883733262</v>
      </c>
      <c r="F55" s="231">
        <v>0.94729133470570537</v>
      </c>
      <c r="G55" s="231">
        <v>0.94838409215448538</v>
      </c>
      <c r="H55" s="231">
        <v>1.0678985863089869</v>
      </c>
      <c r="I55" s="231">
        <v>4.9279238012558491</v>
      </c>
      <c r="J55" s="231">
        <v>0.7751556217124449</v>
      </c>
      <c r="K55" s="231">
        <v>0.71526996983411606</v>
      </c>
      <c r="L55" s="231">
        <v>2.3228006166082649</v>
      </c>
      <c r="M55" s="231">
        <v>0.94853969486824075</v>
      </c>
      <c r="N55" s="231">
        <v>0.47356290092022679</v>
      </c>
      <c r="O55" s="231">
        <v>0.35502203853379521</v>
      </c>
      <c r="P55" s="231">
        <v>0.35327902705330388</v>
      </c>
      <c r="Q55" s="231">
        <v>0.29249057769575709</v>
      </c>
      <c r="R55" s="231">
        <v>0.27691988831384479</v>
      </c>
      <c r="S55" s="231">
        <v>0.27696588015169021</v>
      </c>
      <c r="T55" s="231">
        <v>0.27669081271184609</v>
      </c>
      <c r="U55" s="231">
        <v>0.33181366003221602</v>
      </c>
      <c r="V55" s="231">
        <v>0.27615970252409799</v>
      </c>
      <c r="W55" s="231">
        <v>1.3234374907457711</v>
      </c>
      <c r="DA55" s="73" t="s">
        <v>2197</v>
      </c>
    </row>
    <row r="56" spans="1:105" ht="12" customHeight="1" x14ac:dyDescent="0.25">
      <c r="A56" s="64" t="s">
        <v>160</v>
      </c>
      <c r="B56" s="231">
        <v>26.133516213858559</v>
      </c>
      <c r="C56" s="231">
        <v>25.03204726132763</v>
      </c>
      <c r="D56" s="231">
        <v>24.102853667745858</v>
      </c>
      <c r="E56" s="231">
        <v>23.45491661776423</v>
      </c>
      <c r="F56" s="231">
        <v>21.044515358516879</v>
      </c>
      <c r="G56" s="231">
        <v>21.108739856805311</v>
      </c>
      <c r="H56" s="231">
        <v>20.823738737600902</v>
      </c>
      <c r="I56" s="231">
        <v>18.027598657084361</v>
      </c>
      <c r="J56" s="231">
        <v>17.97677886891773</v>
      </c>
      <c r="K56" s="231">
        <v>18.334683493568061</v>
      </c>
      <c r="L56" s="231">
        <v>16.738709368450461</v>
      </c>
      <c r="M56" s="231">
        <v>14.832030334135199</v>
      </c>
      <c r="N56" s="231">
        <v>13.0166670820841</v>
      </c>
      <c r="O56" s="231">
        <v>11.399990149885831</v>
      </c>
      <c r="P56" s="231">
        <v>9.2639235767272652</v>
      </c>
      <c r="Q56" s="231">
        <v>8.1833233841867408</v>
      </c>
      <c r="R56" s="231">
        <v>8.1377477570537682</v>
      </c>
      <c r="S56" s="231">
        <v>7.5875567677154656</v>
      </c>
      <c r="T56" s="231">
        <v>7.1167851866033551</v>
      </c>
      <c r="U56" s="231">
        <v>6.8021546080159521</v>
      </c>
      <c r="V56" s="231">
        <v>6.6558159508366979</v>
      </c>
      <c r="W56" s="231">
        <v>6.6108348263218044</v>
      </c>
      <c r="DA56" s="73" t="s">
        <v>2198</v>
      </c>
    </row>
    <row r="57" spans="1:105" ht="12" customHeight="1" x14ac:dyDescent="0.25">
      <c r="A57" s="64" t="s">
        <v>70</v>
      </c>
      <c r="B57" s="231">
        <v>16.292592139421611</v>
      </c>
      <c r="C57" s="231">
        <v>16.07830609258081</v>
      </c>
      <c r="D57" s="231">
        <v>10.120885755147169</v>
      </c>
      <c r="E57" s="231">
        <v>11.42868172925043</v>
      </c>
      <c r="F57" s="231">
        <v>12.648368037295359</v>
      </c>
      <c r="G57" s="231">
        <v>11.76899324924087</v>
      </c>
      <c r="H57" s="231">
        <v>10.464644174203031</v>
      </c>
      <c r="I57" s="231">
        <v>10.02041315843266</v>
      </c>
      <c r="J57" s="231">
        <v>9.1631991835652844</v>
      </c>
      <c r="K57" s="231">
        <v>5.6948984150361932</v>
      </c>
      <c r="L57" s="231">
        <v>2.4536764659689481</v>
      </c>
      <c r="M57" s="231">
        <v>2.1825148104243892</v>
      </c>
      <c r="N57" s="231">
        <v>2.0754852105703119</v>
      </c>
      <c r="O57" s="231">
        <v>0.77798222128035177</v>
      </c>
      <c r="P57" s="231">
        <v>0.92987454525246138</v>
      </c>
      <c r="Q57" s="231">
        <v>1.365697220771309</v>
      </c>
      <c r="R57" s="231">
        <v>0.46685476131312609</v>
      </c>
      <c r="S57" s="231">
        <v>0.25940580353797749</v>
      </c>
      <c r="T57" s="231">
        <v>0.77744452743185088</v>
      </c>
      <c r="U57" s="231">
        <v>1.553880735388643</v>
      </c>
      <c r="V57" s="231">
        <v>0.7759522165564694</v>
      </c>
      <c r="W57" s="231">
        <v>0.51647060510842058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0.1276845354502906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99.877296712205336</v>
      </c>
      <c r="C59" s="231">
        <v>98.426237285148531</v>
      </c>
      <c r="D59" s="231">
        <v>108.2599757440228</v>
      </c>
      <c r="E59" s="231">
        <v>117.59267803296299</v>
      </c>
      <c r="F59" s="231">
        <v>119.3650183590331</v>
      </c>
      <c r="G59" s="231">
        <v>119.5086020052829</v>
      </c>
      <c r="H59" s="231">
        <v>115.37980411951909</v>
      </c>
      <c r="I59" s="231">
        <v>120.03615231920431</v>
      </c>
      <c r="J59" s="231">
        <v>118.75116986934231</v>
      </c>
      <c r="K59" s="231">
        <v>118.06690291100711</v>
      </c>
      <c r="L59" s="231">
        <v>129.72952291304281</v>
      </c>
      <c r="M59" s="231">
        <v>132.5675189411366</v>
      </c>
      <c r="N59" s="231">
        <v>134.32133123544239</v>
      </c>
      <c r="O59" s="231">
        <v>136.953302404271</v>
      </c>
      <c r="P59" s="231">
        <v>135.6390266769333</v>
      </c>
      <c r="Q59" s="231">
        <v>136.01588409622491</v>
      </c>
      <c r="R59" s="231">
        <v>142.84792180532989</v>
      </c>
      <c r="S59" s="231">
        <v>144.82965491601709</v>
      </c>
      <c r="T59" s="231">
        <v>145.02037680654141</v>
      </c>
      <c r="U59" s="231">
        <v>142.8631767469341</v>
      </c>
      <c r="V59" s="231">
        <v>144.07034190444949</v>
      </c>
      <c r="W59" s="231">
        <v>149.5353338001629</v>
      </c>
      <c r="DA59" s="73" t="s">
        <v>2201</v>
      </c>
    </row>
    <row r="60" spans="1:105" ht="12" customHeight="1" x14ac:dyDescent="0.25">
      <c r="A60" s="64" t="s">
        <v>36</v>
      </c>
      <c r="B60" s="231">
        <v>3.1989806075970222</v>
      </c>
      <c r="C60" s="231">
        <v>2.8527581983672148</v>
      </c>
      <c r="D60" s="231">
        <v>2.7411658515904249</v>
      </c>
      <c r="E60" s="231">
        <v>3.7197448925548333E-2</v>
      </c>
      <c r="F60" s="231">
        <v>2.002939557529651E-2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0.99034488019379874</v>
      </c>
      <c r="F61" s="231">
        <v>1.182690027245658</v>
      </c>
      <c r="G61" s="231">
        <v>1.704089530177314</v>
      </c>
      <c r="H61" s="231">
        <v>3.107732404040163</v>
      </c>
      <c r="I61" s="231">
        <v>3.03778975469183</v>
      </c>
      <c r="J61" s="231">
        <v>2.9551313004957231</v>
      </c>
      <c r="K61" s="231">
        <v>4.0122370174846553</v>
      </c>
      <c r="L61" s="231">
        <v>2.4925495483419429</v>
      </c>
      <c r="M61" s="231">
        <v>2.4734643956998519</v>
      </c>
      <c r="N61" s="231">
        <v>3.773795647185604</v>
      </c>
      <c r="O61" s="231">
        <v>2.6705879842673159</v>
      </c>
      <c r="P61" s="231">
        <v>6.7909150656442367</v>
      </c>
      <c r="Q61" s="231">
        <v>2.6022305185124579</v>
      </c>
      <c r="R61" s="231">
        <v>2.6070032373436391</v>
      </c>
      <c r="S61" s="231">
        <v>2.7341727311934489</v>
      </c>
      <c r="T61" s="231">
        <v>2.665815265437216</v>
      </c>
      <c r="U61" s="231">
        <v>3.3557192120019108</v>
      </c>
      <c r="V61" s="231">
        <v>2.936057593222428</v>
      </c>
      <c r="W61" s="231">
        <v>2.8438537013626912</v>
      </c>
      <c r="DA61" s="73" t="s">
        <v>2203</v>
      </c>
    </row>
    <row r="62" spans="1:105" ht="12" customHeight="1" x14ac:dyDescent="0.25">
      <c r="A62" s="64" t="s">
        <v>79</v>
      </c>
      <c r="B62" s="231">
        <v>4.8563329738703302</v>
      </c>
      <c r="C62" s="231">
        <v>4.9342244319209154</v>
      </c>
      <c r="D62" s="231">
        <v>4.8610999700174879</v>
      </c>
      <c r="E62" s="231">
        <v>8.6062821949529109</v>
      </c>
      <c r="F62" s="231">
        <v>8.7270937863791964</v>
      </c>
      <c r="G62" s="231">
        <v>10.02264659634935</v>
      </c>
      <c r="H62" s="231">
        <v>9.8080459294693743</v>
      </c>
      <c r="I62" s="231">
        <v>13.116072289265</v>
      </c>
      <c r="J62" s="231">
        <v>11.08770112204262</v>
      </c>
      <c r="K62" s="231">
        <v>10.56947770898072</v>
      </c>
      <c r="L62" s="231">
        <v>8.9035413160316743</v>
      </c>
      <c r="M62" s="231">
        <v>13.62475598734736</v>
      </c>
      <c r="N62" s="231">
        <v>14.300353222785811</v>
      </c>
      <c r="O62" s="231">
        <v>15.74374014015484</v>
      </c>
      <c r="P62" s="231">
        <v>16.427286184297401</v>
      </c>
      <c r="Q62" s="231">
        <v>15.618161552590569</v>
      </c>
      <c r="R62" s="231">
        <v>17.584538879168122</v>
      </c>
      <c r="S62" s="231">
        <v>17.346091786186289</v>
      </c>
      <c r="T62" s="231">
        <v>19.142379485539848</v>
      </c>
      <c r="U62" s="231">
        <v>19.00567027671201</v>
      </c>
      <c r="V62" s="231">
        <v>19.689216320844089</v>
      </c>
      <c r="W62" s="231">
        <v>19.674909609719009</v>
      </c>
      <c r="DA62" s="73" t="s">
        <v>2204</v>
      </c>
    </row>
    <row r="63" spans="1:105" ht="12" customHeight="1" x14ac:dyDescent="0.25">
      <c r="A63" s="166" t="s">
        <v>2205</v>
      </c>
      <c r="B63" s="349">
        <v>19.80838697951646</v>
      </c>
      <c r="C63" s="349">
        <v>20.27181474294774</v>
      </c>
      <c r="D63" s="349">
        <v>21.24105332639542</v>
      </c>
      <c r="E63" s="349">
        <v>22.071484674714561</v>
      </c>
      <c r="F63" s="349">
        <v>21.944512969567189</v>
      </c>
      <c r="G63" s="349">
        <v>22.427036552195879</v>
      </c>
      <c r="H63" s="349">
        <v>22.731517107045288</v>
      </c>
      <c r="I63" s="349">
        <v>22.769507125661612</v>
      </c>
      <c r="J63" s="349">
        <v>23.448883614735848</v>
      </c>
      <c r="K63" s="349">
        <v>23.187552983077001</v>
      </c>
      <c r="L63" s="349">
        <v>23.038268947278201</v>
      </c>
      <c r="M63" s="349">
        <v>23.373100372890391</v>
      </c>
      <c r="N63" s="349">
        <v>23.630914539049972</v>
      </c>
      <c r="O63" s="349">
        <v>23.421173739133021</v>
      </c>
      <c r="P63" s="349">
        <v>23.693507537456679</v>
      </c>
      <c r="Q63" s="349">
        <v>23.725251091640441</v>
      </c>
      <c r="R63" s="349">
        <v>24.24771962739786</v>
      </c>
      <c r="S63" s="349">
        <v>24.406414230849681</v>
      </c>
      <c r="T63" s="349">
        <v>24.80275710826302</v>
      </c>
      <c r="U63" s="349">
        <v>24.41500952580413</v>
      </c>
      <c r="V63" s="349">
        <v>24.132036016327891</v>
      </c>
      <c r="W63" s="349">
        <v>24.314793375914089</v>
      </c>
      <c r="DA63" s="168" t="s">
        <v>2206</v>
      </c>
    </row>
    <row r="64" spans="1:105" ht="12" customHeight="1" x14ac:dyDescent="0.25">
      <c r="A64" s="60" t="s">
        <v>2207</v>
      </c>
      <c r="B64" s="264">
        <v>39.616773959032912</v>
      </c>
      <c r="C64" s="264">
        <v>40.543629485895487</v>
      </c>
      <c r="D64" s="264">
        <v>42.482106652790833</v>
      </c>
      <c r="E64" s="264">
        <v>44.142969349429123</v>
      </c>
      <c r="F64" s="264">
        <v>43.88902593913437</v>
      </c>
      <c r="G64" s="264">
        <v>44.854073104391752</v>
      </c>
      <c r="H64" s="264">
        <v>45.463034214090577</v>
      </c>
      <c r="I64" s="264">
        <v>45.539014251323223</v>
      </c>
      <c r="J64" s="264">
        <v>46.897767229471697</v>
      </c>
      <c r="K64" s="264">
        <v>46.37510596615401</v>
      </c>
      <c r="L64" s="264">
        <v>46.076537894556402</v>
      </c>
      <c r="M64" s="264">
        <v>46.74620074578079</v>
      </c>
      <c r="N64" s="264">
        <v>47.261829078099943</v>
      </c>
      <c r="O64" s="264">
        <v>46.842347478266028</v>
      </c>
      <c r="P64" s="264">
        <v>47.387015074913357</v>
      </c>
      <c r="Q64" s="264">
        <v>47.450502183280882</v>
      </c>
      <c r="R64" s="264">
        <v>48.49543925479572</v>
      </c>
      <c r="S64" s="264">
        <v>48.812828461699368</v>
      </c>
      <c r="T64" s="264">
        <v>49.605514216526032</v>
      </c>
      <c r="U64" s="264">
        <v>48.830019051608247</v>
      </c>
      <c r="V64" s="264">
        <v>48.264072032655783</v>
      </c>
      <c r="W64" s="264">
        <v>48.629586751828171</v>
      </c>
      <c r="DA64" s="72" t="s">
        <v>2208</v>
      </c>
    </row>
    <row r="65" spans="1:105" ht="12" customHeight="1" x14ac:dyDescent="0.25">
      <c r="A65" s="101" t="s">
        <v>2209</v>
      </c>
      <c r="B65" s="280">
        <v>7.9233547918065854</v>
      </c>
      <c r="C65" s="280">
        <v>8.108725897179097</v>
      </c>
      <c r="D65" s="280">
        <v>8.4964213305581673</v>
      </c>
      <c r="E65" s="280">
        <v>8.8285938698858235</v>
      </c>
      <c r="F65" s="280">
        <v>8.7778051878268766</v>
      </c>
      <c r="G65" s="280">
        <v>8.9708146208783504</v>
      </c>
      <c r="H65" s="280">
        <v>9.0926068428181175</v>
      </c>
      <c r="I65" s="280">
        <v>9.107802850264644</v>
      </c>
      <c r="J65" s="280">
        <v>9.3795534458943415</v>
      </c>
      <c r="K65" s="280">
        <v>9.2750211932308027</v>
      </c>
      <c r="L65" s="280">
        <v>9.2153075789112826</v>
      </c>
      <c r="M65" s="280">
        <v>9.3492401491561576</v>
      </c>
      <c r="N65" s="280">
        <v>9.4523658156199879</v>
      </c>
      <c r="O65" s="280">
        <v>9.3684694956532049</v>
      </c>
      <c r="P65" s="280">
        <v>9.47740301498267</v>
      </c>
      <c r="Q65" s="280">
        <v>9.4901004366561761</v>
      </c>
      <c r="R65" s="280">
        <v>9.6990878509591436</v>
      </c>
      <c r="S65" s="280">
        <v>9.7625656923398765</v>
      </c>
      <c r="T65" s="280">
        <v>9.9211028433052046</v>
      </c>
      <c r="U65" s="280">
        <v>9.7660038103216511</v>
      </c>
      <c r="V65" s="280">
        <v>9.6528144065311583</v>
      </c>
      <c r="W65" s="280">
        <v>9.7259173503656324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369.26797612646862</v>
      </c>
      <c r="C66" s="263">
        <f t="shared" si="3"/>
        <v>373.95552311638482</v>
      </c>
      <c r="D66" s="263">
        <f t="shared" si="3"/>
        <v>388.57013814252292</v>
      </c>
      <c r="E66" s="263">
        <f t="shared" si="3"/>
        <v>403.96206978932184</v>
      </c>
      <c r="F66" s="263">
        <f t="shared" si="3"/>
        <v>404.70227007408391</v>
      </c>
      <c r="G66" s="263">
        <f t="shared" si="3"/>
        <v>409.09555723514404</v>
      </c>
      <c r="H66" s="263">
        <f t="shared" si="3"/>
        <v>410.87425119151931</v>
      </c>
      <c r="I66" s="263">
        <f t="shared" si="3"/>
        <v>414.97459185648756</v>
      </c>
      <c r="J66" s="263">
        <f t="shared" si="3"/>
        <v>417.97068699607871</v>
      </c>
      <c r="K66" s="263">
        <f t="shared" si="3"/>
        <v>412.89375014933722</v>
      </c>
      <c r="L66" s="263">
        <f t="shared" si="3"/>
        <v>414.83476955337107</v>
      </c>
      <c r="M66" s="263">
        <f t="shared" si="3"/>
        <v>422.31371513317367</v>
      </c>
      <c r="N66" s="263">
        <f t="shared" si="3"/>
        <v>427.02179763269118</v>
      </c>
      <c r="O66" s="263">
        <f t="shared" si="3"/>
        <v>423.26683167932748</v>
      </c>
      <c r="P66" s="263">
        <f t="shared" si="3"/>
        <v>428.1223521731838</v>
      </c>
      <c r="Q66" s="263">
        <f t="shared" si="3"/>
        <v>424.65300746936202</v>
      </c>
      <c r="R66" s="263">
        <f t="shared" si="3"/>
        <v>436.39445000342175</v>
      </c>
      <c r="S66" s="263">
        <f t="shared" si="3"/>
        <v>439.30575075646891</v>
      </c>
      <c r="T66" s="263">
        <f t="shared" si="3"/>
        <v>446.22966742096503</v>
      </c>
      <c r="U66" s="263">
        <f t="shared" si="3"/>
        <v>439.12448949737302</v>
      </c>
      <c r="V66" s="263">
        <f t="shared" si="3"/>
        <v>435.35240850324226</v>
      </c>
      <c r="W66" s="263">
        <f t="shared" si="3"/>
        <v>441.68837382603795</v>
      </c>
      <c r="DA66" s="70"/>
    </row>
    <row r="67" spans="1:105" ht="12" customHeight="1" x14ac:dyDescent="0.25">
      <c r="A67" s="165" t="s">
        <v>2212</v>
      </c>
      <c r="B67" s="348">
        <v>79.226237671354383</v>
      </c>
      <c r="C67" s="348">
        <v>78.261628256182149</v>
      </c>
      <c r="D67" s="348">
        <v>79.727939800647604</v>
      </c>
      <c r="E67" s="348">
        <v>82.991342871600438</v>
      </c>
      <c r="F67" s="348">
        <v>84.689367908485792</v>
      </c>
      <c r="G67" s="348">
        <v>83.325196074110025</v>
      </c>
      <c r="H67" s="348">
        <v>81.736213404153304</v>
      </c>
      <c r="I67" s="348">
        <v>84.266433110093345</v>
      </c>
      <c r="J67" s="348">
        <v>80.139850638205601</v>
      </c>
      <c r="K67" s="348">
        <v>78.945205209379921</v>
      </c>
      <c r="L67" s="348">
        <v>81.794796813461431</v>
      </c>
      <c r="M67" s="348">
        <v>83.954404262805426</v>
      </c>
      <c r="N67" s="348">
        <v>84.889976917020519</v>
      </c>
      <c r="O67" s="348">
        <v>84.169729334833804</v>
      </c>
      <c r="P67" s="348">
        <v>85.021967919100334</v>
      </c>
      <c r="Q67" s="348">
        <v>82.335601881703099</v>
      </c>
      <c r="R67" s="348">
        <v>85.839710769812385</v>
      </c>
      <c r="S67" s="348">
        <v>86.447472430951777</v>
      </c>
      <c r="T67" s="348">
        <v>87.67316472604324</v>
      </c>
      <c r="U67" s="348">
        <v>86.19893943180584</v>
      </c>
      <c r="V67" s="348">
        <v>86.139637135650133</v>
      </c>
      <c r="W67" s="348">
        <v>88.970556355229007</v>
      </c>
      <c r="DA67" s="167" t="s">
        <v>2213</v>
      </c>
    </row>
    <row r="68" spans="1:105" ht="12" customHeight="1" x14ac:dyDescent="0.25">
      <c r="A68" s="165" t="s">
        <v>2214</v>
      </c>
      <c r="B68" s="348">
        <v>31.823775976870259</v>
      </c>
      <c r="C68" s="348">
        <v>31.4347856216081</v>
      </c>
      <c r="D68" s="348">
        <v>31.948298979684949</v>
      </c>
      <c r="E68" s="348">
        <v>33.251499326495029</v>
      </c>
      <c r="F68" s="348">
        <v>33.948850991787559</v>
      </c>
      <c r="G68" s="348">
        <v>33.416234147987957</v>
      </c>
      <c r="H68" s="348">
        <v>32.814766362472362</v>
      </c>
      <c r="I68" s="348">
        <v>33.889657436716902</v>
      </c>
      <c r="J68" s="348">
        <v>32.156126163253283</v>
      </c>
      <c r="K68" s="348">
        <v>31.680485842667139</v>
      </c>
      <c r="L68" s="348">
        <v>32.71794890507465</v>
      </c>
      <c r="M68" s="348">
        <v>33.672495062078987</v>
      </c>
      <c r="N68" s="348">
        <v>34.084193713991873</v>
      </c>
      <c r="O68" s="348">
        <v>33.783612254574507</v>
      </c>
      <c r="P68" s="348">
        <v>34.236808102648112</v>
      </c>
      <c r="Q68" s="348">
        <v>33.040027146737749</v>
      </c>
      <c r="R68" s="348">
        <v>34.46657095393028</v>
      </c>
      <c r="S68" s="348">
        <v>34.701400604630251</v>
      </c>
      <c r="T68" s="348">
        <v>35.232982664680627</v>
      </c>
      <c r="U68" s="348">
        <v>34.656625889190082</v>
      </c>
      <c r="V68" s="348">
        <v>34.632630287376699</v>
      </c>
      <c r="W68" s="348">
        <v>35.755289926261632</v>
      </c>
      <c r="DA68" s="167" t="s">
        <v>2215</v>
      </c>
    </row>
    <row r="69" spans="1:105" ht="12" customHeight="1" x14ac:dyDescent="0.25">
      <c r="A69" s="64" t="s">
        <v>30</v>
      </c>
      <c r="B69" s="231">
        <v>2.643128622227799</v>
      </c>
      <c r="C69" s="231">
        <v>2.6857358480578459</v>
      </c>
      <c r="D69" s="231">
        <v>2.7108091900285411</v>
      </c>
      <c r="E69" s="231">
        <v>2.4459941365524931</v>
      </c>
      <c r="F69" s="231">
        <v>3.0691268136294281</v>
      </c>
      <c r="G69" s="231">
        <v>2.3243256647727359</v>
      </c>
      <c r="H69" s="231">
        <v>2.5534734298473571</v>
      </c>
      <c r="I69" s="231">
        <v>2.000551766229</v>
      </c>
      <c r="J69" s="231">
        <v>1.8840451502528079</v>
      </c>
      <c r="K69" s="231">
        <v>2.0329624989498609</v>
      </c>
      <c r="L69" s="231">
        <v>2.082008695838641</v>
      </c>
      <c r="M69" s="231">
        <v>2.2853481282130859</v>
      </c>
      <c r="N69" s="231">
        <v>2.4460738238777062</v>
      </c>
      <c r="O69" s="231">
        <v>2.156901739863351</v>
      </c>
      <c r="P69" s="231">
        <v>2.326855899983995</v>
      </c>
      <c r="Q69" s="231">
        <v>2.133407922918471</v>
      </c>
      <c r="R69" s="231">
        <v>2.082562448834643</v>
      </c>
      <c r="S69" s="231">
        <v>2.107767208047044</v>
      </c>
      <c r="T69" s="231">
        <v>2.2690894188909989</v>
      </c>
      <c r="U69" s="231">
        <v>1.89750058099681</v>
      </c>
      <c r="V69" s="231">
        <v>1.7809932491122611</v>
      </c>
      <c r="W69" s="231">
        <v>1.754378230215657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0.858229437764916</v>
      </c>
      <c r="C71" s="231">
        <v>0.99834899151295031</v>
      </c>
      <c r="D71" s="231">
        <v>0.96644627935277694</v>
      </c>
      <c r="E71" s="231">
        <v>0.26953050441512982</v>
      </c>
      <c r="F71" s="231">
        <v>0.1784371489196343</v>
      </c>
      <c r="G71" s="231">
        <v>0.17864298688782551</v>
      </c>
      <c r="H71" s="231">
        <v>0.20115541237953211</v>
      </c>
      <c r="I71" s="231">
        <v>0.9282515747517941</v>
      </c>
      <c r="J71" s="231">
        <v>0.1460126932865547</v>
      </c>
      <c r="K71" s="231">
        <v>0.13473229348675869</v>
      </c>
      <c r="L71" s="231">
        <v>0.43753585021983948</v>
      </c>
      <c r="M71" s="231">
        <v>0.17867229709429469</v>
      </c>
      <c r="N71" s="231">
        <v>8.9202984106857119E-2</v>
      </c>
      <c r="O71" s="231">
        <v>6.6873957396947528E-2</v>
      </c>
      <c r="P71" s="231">
        <v>6.6545633904777482E-2</v>
      </c>
      <c r="Q71" s="231">
        <v>5.5095178070114909E-2</v>
      </c>
      <c r="R71" s="231">
        <v>5.2162195028646663E-2</v>
      </c>
      <c r="S71" s="231">
        <v>5.2170858311121712E-2</v>
      </c>
      <c r="T71" s="231">
        <v>5.2119045053754927E-2</v>
      </c>
      <c r="U71" s="231">
        <v>6.2502296072550395E-2</v>
      </c>
      <c r="V71" s="231">
        <v>5.2019002137503219E-2</v>
      </c>
      <c r="W71" s="231">
        <v>0.24929016446180721</v>
      </c>
      <c r="DA71" s="73" t="s">
        <v>2218</v>
      </c>
    </row>
    <row r="72" spans="1:105" ht="12" customHeight="1" x14ac:dyDescent="0.25">
      <c r="A72" s="64" t="s">
        <v>160</v>
      </c>
      <c r="B72" s="231">
        <v>4.92265679374621</v>
      </c>
      <c r="C72" s="231">
        <v>4.7151778774799959</v>
      </c>
      <c r="D72" s="231">
        <v>4.54014972134825</v>
      </c>
      <c r="E72" s="231">
        <v>4.4181006371411851</v>
      </c>
      <c r="F72" s="231">
        <v>3.9640638348452848</v>
      </c>
      <c r="G72" s="231">
        <v>3.9761615242735751</v>
      </c>
      <c r="H72" s="231">
        <v>3.922477102927592</v>
      </c>
      <c r="I72" s="231">
        <v>3.3957803564591029</v>
      </c>
      <c r="J72" s="231">
        <v>3.3862076539789618</v>
      </c>
      <c r="K72" s="231">
        <v>3.453624591586228</v>
      </c>
      <c r="L72" s="231">
        <v>3.152997886577928</v>
      </c>
      <c r="M72" s="231">
        <v>2.7938450490891791</v>
      </c>
      <c r="N72" s="231">
        <v>2.4518929683704109</v>
      </c>
      <c r="O72" s="231">
        <v>2.147366565629464</v>
      </c>
      <c r="P72" s="231">
        <v>1.7450049950622</v>
      </c>
      <c r="Q72" s="231">
        <v>1.541457036356505</v>
      </c>
      <c r="R72" s="231">
        <v>1.5328721536832579</v>
      </c>
      <c r="S72" s="231">
        <v>1.42923506981898</v>
      </c>
      <c r="T72" s="231">
        <v>1.3405578744848421</v>
      </c>
      <c r="U72" s="231">
        <v>1.281292280734307</v>
      </c>
      <c r="V72" s="231">
        <v>1.25372710431273</v>
      </c>
      <c r="W72" s="231">
        <v>1.2452542055121401</v>
      </c>
      <c r="DA72" s="73" t="s">
        <v>2219</v>
      </c>
    </row>
    <row r="73" spans="1:105" ht="12" customHeight="1" x14ac:dyDescent="0.25">
      <c r="A73" s="64" t="s">
        <v>70</v>
      </c>
      <c r="B73" s="231">
        <v>3.0689647243231839</v>
      </c>
      <c r="C73" s="231">
        <v>3.0286005936163312</v>
      </c>
      <c r="D73" s="231">
        <v>1.9064272336565311</v>
      </c>
      <c r="E73" s="231">
        <v>2.1527710736538208</v>
      </c>
      <c r="F73" s="231">
        <v>2.3825180790473248</v>
      </c>
      <c r="G73" s="231">
        <v>2.2168740746492488</v>
      </c>
      <c r="H73" s="231">
        <v>1.9711795120382449</v>
      </c>
      <c r="I73" s="231">
        <v>1.8875016475718029</v>
      </c>
      <c r="J73" s="231">
        <v>1.7260319791757319</v>
      </c>
      <c r="K73" s="231">
        <v>1.0727232471536321</v>
      </c>
      <c r="L73" s="231">
        <v>0.46218836478085462</v>
      </c>
      <c r="M73" s="231">
        <v>0.41111082301622842</v>
      </c>
      <c r="N73" s="231">
        <v>0.39095012276670688</v>
      </c>
      <c r="O73" s="231">
        <v>0.1465451275541936</v>
      </c>
      <c r="P73" s="231">
        <v>0.17515642403647469</v>
      </c>
      <c r="Q73" s="231">
        <v>0.25725044601786429</v>
      </c>
      <c r="R73" s="231">
        <v>8.7939401022971098E-2</v>
      </c>
      <c r="S73" s="231">
        <v>4.8863143048704913E-2</v>
      </c>
      <c r="T73" s="231">
        <v>0.1464438445023985</v>
      </c>
      <c r="U73" s="231">
        <v>0.29269775625049238</v>
      </c>
      <c r="V73" s="231">
        <v>0.14616274439290841</v>
      </c>
      <c r="W73" s="231">
        <v>9.72853217378742E-2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2.4051380638835891E-2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18.81345201227137</v>
      </c>
      <c r="C75" s="231">
        <v>18.540122258698339</v>
      </c>
      <c r="D75" s="231">
        <v>20.39246080496828</v>
      </c>
      <c r="E75" s="231">
        <v>22.15042134692931</v>
      </c>
      <c r="F75" s="231">
        <v>22.484269386189069</v>
      </c>
      <c r="G75" s="231">
        <v>22.511315613183481</v>
      </c>
      <c r="H75" s="231">
        <v>21.733591911709979</v>
      </c>
      <c r="I75" s="231">
        <v>22.61068797148446</v>
      </c>
      <c r="J75" s="231">
        <v>22.368641415831782</v>
      </c>
      <c r="K75" s="231">
        <v>22.23974902478804</v>
      </c>
      <c r="L75" s="231">
        <v>24.436586033481749</v>
      </c>
      <c r="M75" s="231">
        <v>24.971167002762559</v>
      </c>
      <c r="N75" s="231">
        <v>25.30152499725784</v>
      </c>
      <c r="O75" s="231">
        <v>25.79729795980727</v>
      </c>
      <c r="P75" s="231">
        <v>25.549733556873861</v>
      </c>
      <c r="Q75" s="231">
        <v>25.620720549981431</v>
      </c>
      <c r="R75" s="231">
        <v>26.907641780505362</v>
      </c>
      <c r="S75" s="231">
        <v>27.280932227947829</v>
      </c>
      <c r="T75" s="231">
        <v>27.316857681010561</v>
      </c>
      <c r="U75" s="231">
        <v>26.910515287511139</v>
      </c>
      <c r="V75" s="231">
        <v>27.13790373823425</v>
      </c>
      <c r="W75" s="231">
        <v>28.167320494213499</v>
      </c>
      <c r="DA75" s="73" t="s">
        <v>2222</v>
      </c>
    </row>
    <row r="76" spans="1:105" ht="12" customHeight="1" x14ac:dyDescent="0.25">
      <c r="A76" s="64" t="s">
        <v>36</v>
      </c>
      <c r="B76" s="231">
        <v>0.60257806458891261</v>
      </c>
      <c r="C76" s="231">
        <v>0.5373616550941015</v>
      </c>
      <c r="D76" s="231">
        <v>0.51634149005027397</v>
      </c>
      <c r="E76" s="231">
        <v>7.0067216812667206E-3</v>
      </c>
      <c r="F76" s="231">
        <v>3.7728501360669328E-3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0.18654695804204521</v>
      </c>
      <c r="F77" s="231">
        <v>0.22277817687729859</v>
      </c>
      <c r="G77" s="231">
        <v>0.32099193366220879</v>
      </c>
      <c r="H77" s="231">
        <v>0.58539003732612505</v>
      </c>
      <c r="I77" s="231">
        <v>0.57221524465109241</v>
      </c>
      <c r="J77" s="231">
        <v>0.55664523111830777</v>
      </c>
      <c r="K77" s="231">
        <v>0.75576763764253885</v>
      </c>
      <c r="L77" s="231">
        <v>0.46951071824723589</v>
      </c>
      <c r="M77" s="231">
        <v>0.46591573104595552</v>
      </c>
      <c r="N77" s="231">
        <v>0.71085347370809171</v>
      </c>
      <c r="O77" s="231">
        <v>0.50304704412791523</v>
      </c>
      <c r="P77" s="231">
        <v>1.2791751370188591</v>
      </c>
      <c r="Q77" s="231">
        <v>0.49017084559237428</v>
      </c>
      <c r="R77" s="231">
        <v>0.49106986188190438</v>
      </c>
      <c r="S77" s="231">
        <v>0.51502422637438949</v>
      </c>
      <c r="T77" s="231">
        <v>0.50214802783858914</v>
      </c>
      <c r="U77" s="231">
        <v>0.6321022338396951</v>
      </c>
      <c r="V77" s="231">
        <v>0.55305239983137144</v>
      </c>
      <c r="W77" s="231">
        <v>0.53568435371928791</v>
      </c>
      <c r="DA77" s="73" t="s">
        <v>2224</v>
      </c>
    </row>
    <row r="78" spans="1:105" ht="12" customHeight="1" x14ac:dyDescent="0.25">
      <c r="A78" s="64" t="s">
        <v>79</v>
      </c>
      <c r="B78" s="231">
        <v>0.91476632194787399</v>
      </c>
      <c r="C78" s="231">
        <v>0.92943839714853815</v>
      </c>
      <c r="D78" s="231">
        <v>0.91566426028030246</v>
      </c>
      <c r="E78" s="231">
        <v>1.6211279480797729</v>
      </c>
      <c r="F78" s="231">
        <v>1.6438847021434499</v>
      </c>
      <c r="G78" s="231">
        <v>1.88792235055888</v>
      </c>
      <c r="H78" s="231">
        <v>1.847498956243538</v>
      </c>
      <c r="I78" s="231">
        <v>2.4706174949308028</v>
      </c>
      <c r="J78" s="231">
        <v>2.088542039609135</v>
      </c>
      <c r="K78" s="231">
        <v>1.99092654906008</v>
      </c>
      <c r="L78" s="231">
        <v>1.6771213559284051</v>
      </c>
      <c r="M78" s="231">
        <v>2.566436030857675</v>
      </c>
      <c r="N78" s="231">
        <v>2.693695343904253</v>
      </c>
      <c r="O78" s="231">
        <v>2.9655798601953709</v>
      </c>
      <c r="P78" s="231">
        <v>3.094336455767932</v>
      </c>
      <c r="Q78" s="231">
        <v>2.941925167800993</v>
      </c>
      <c r="R78" s="231">
        <v>3.312323112973496</v>
      </c>
      <c r="S78" s="231">
        <v>3.2674078710821819</v>
      </c>
      <c r="T78" s="231">
        <v>3.605766772899472</v>
      </c>
      <c r="U78" s="231">
        <v>3.5800154537850881</v>
      </c>
      <c r="V78" s="231">
        <v>3.7087720493556731</v>
      </c>
      <c r="W78" s="231">
        <v>3.7060771564013639</v>
      </c>
      <c r="DA78" s="73" t="s">
        <v>2225</v>
      </c>
    </row>
    <row r="79" spans="1:105" ht="12" customHeight="1" x14ac:dyDescent="0.25">
      <c r="A79" s="165" t="s">
        <v>2226</v>
      </c>
      <c r="B79" s="348">
        <v>258.21796247824398</v>
      </c>
      <c r="C79" s="348">
        <v>264.25910923859459</v>
      </c>
      <c r="D79" s="348">
        <v>276.89389936219038</v>
      </c>
      <c r="E79" s="348">
        <v>287.7192275912264</v>
      </c>
      <c r="F79" s="348">
        <v>286.06405117381058</v>
      </c>
      <c r="G79" s="348">
        <v>292.35412701304602</v>
      </c>
      <c r="H79" s="348">
        <v>296.32327142489362</v>
      </c>
      <c r="I79" s="348">
        <v>296.81850130967729</v>
      </c>
      <c r="J79" s="348">
        <v>305.67471019461982</v>
      </c>
      <c r="K79" s="348">
        <v>302.26805909729018</v>
      </c>
      <c r="L79" s="348">
        <v>300.32202383483502</v>
      </c>
      <c r="M79" s="348">
        <v>304.68681580828923</v>
      </c>
      <c r="N79" s="348">
        <v>308.04762700167879</v>
      </c>
      <c r="O79" s="348">
        <v>305.31349008991918</v>
      </c>
      <c r="P79" s="348">
        <v>308.86357615143532</v>
      </c>
      <c r="Q79" s="348">
        <v>309.27737844092121</v>
      </c>
      <c r="R79" s="348">
        <v>316.08816827967911</v>
      </c>
      <c r="S79" s="348">
        <v>318.15687772088688</v>
      </c>
      <c r="T79" s="348">
        <v>323.32352003024118</v>
      </c>
      <c r="U79" s="348">
        <v>318.26892417637708</v>
      </c>
      <c r="V79" s="348">
        <v>314.58014108021541</v>
      </c>
      <c r="W79" s="348">
        <v>316.9625275445473</v>
      </c>
      <c r="DA79" s="167" t="s">
        <v>2227</v>
      </c>
    </row>
    <row r="80" spans="1:105" ht="12" customHeight="1" x14ac:dyDescent="0.25">
      <c r="A80" s="132" t="s">
        <v>2228</v>
      </c>
      <c r="B80" s="318">
        <v>353.92374798980262</v>
      </c>
      <c r="C80" s="318">
        <v>362.20398257557372</v>
      </c>
      <c r="D80" s="318">
        <v>379.52172543393237</v>
      </c>
      <c r="E80" s="318">
        <v>394.35934828274202</v>
      </c>
      <c r="F80" s="318">
        <v>392.09069804782462</v>
      </c>
      <c r="G80" s="318">
        <v>400.7121246704977</v>
      </c>
      <c r="H80" s="318">
        <v>406.15239092103872</v>
      </c>
      <c r="I80" s="318">
        <v>406.83117257997918</v>
      </c>
      <c r="J80" s="318">
        <v>418.96984260686992</v>
      </c>
      <c r="K80" s="318">
        <v>414.30055193131489</v>
      </c>
      <c r="L80" s="318">
        <v>411.63323906431611</v>
      </c>
      <c r="M80" s="318">
        <v>417.61579550467519</v>
      </c>
      <c r="N80" s="318">
        <v>422.22225619561488</v>
      </c>
      <c r="O80" s="318">
        <v>418.47474005057239</v>
      </c>
      <c r="P80" s="318">
        <v>423.34062835872589</v>
      </c>
      <c r="Q80" s="318">
        <v>423.90780213632092</v>
      </c>
      <c r="R80" s="318">
        <v>433.24293995310649</v>
      </c>
      <c r="S80" s="318">
        <v>436.0783948994133</v>
      </c>
      <c r="T80" s="318">
        <v>443.15999911121719</v>
      </c>
      <c r="U80" s="318">
        <v>436.23197020105181</v>
      </c>
      <c r="V80" s="318">
        <v>431.17597825384178</v>
      </c>
      <c r="W80" s="318">
        <v>434.44137132922691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0.99999999999999989</v>
      </c>
      <c r="D84" s="234">
        <f t="shared" si="4"/>
        <v>1</v>
      </c>
      <c r="E84" s="234">
        <f t="shared" si="4"/>
        <v>0.99999999999999989</v>
      </c>
      <c r="F84" s="234">
        <f t="shared" si="4"/>
        <v>1.0000000000000002</v>
      </c>
      <c r="G84" s="234">
        <f t="shared" si="4"/>
        <v>1.0000000000000002</v>
      </c>
      <c r="H84" s="234">
        <f t="shared" si="4"/>
        <v>0.99999999999999989</v>
      </c>
      <c r="I84" s="234">
        <f t="shared" si="4"/>
        <v>1.0000000000000002</v>
      </c>
      <c r="J84" s="234">
        <f t="shared" si="4"/>
        <v>1.0000000000000002</v>
      </c>
      <c r="K84" s="234">
        <f t="shared" si="4"/>
        <v>1</v>
      </c>
      <c r="L84" s="234">
        <f t="shared" si="4"/>
        <v>1.0000000000000002</v>
      </c>
      <c r="M84" s="234">
        <f t="shared" si="4"/>
        <v>1.0000000000000004</v>
      </c>
      <c r="N84" s="234">
        <f t="shared" si="4"/>
        <v>1</v>
      </c>
      <c r="O84" s="234">
        <f t="shared" si="4"/>
        <v>1.0000000000000002</v>
      </c>
      <c r="P84" s="234">
        <f t="shared" si="4"/>
        <v>1</v>
      </c>
      <c r="Q84" s="234">
        <f t="shared" si="4"/>
        <v>1.0000000000000002</v>
      </c>
      <c r="R84" s="234">
        <f t="shared" si="4"/>
        <v>0.99999999999999989</v>
      </c>
      <c r="S84" s="234">
        <f t="shared" si="4"/>
        <v>1</v>
      </c>
      <c r="T84" s="234">
        <f t="shared" si="4"/>
        <v>0.99999999999999989</v>
      </c>
      <c r="U84" s="234">
        <f t="shared" si="4"/>
        <v>1</v>
      </c>
      <c r="V84" s="234">
        <f t="shared" si="4"/>
        <v>1</v>
      </c>
      <c r="W84" s="234">
        <f t="shared" si="4"/>
        <v>0.99999999999999978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1.3840421171573958E-2</v>
      </c>
      <c r="C85" s="301">
        <f t="shared" si="5"/>
        <v>1.4197069125158598E-2</v>
      </c>
      <c r="D85" s="301">
        <f t="shared" si="5"/>
        <v>1.4505914332757931E-2</v>
      </c>
      <c r="E85" s="301">
        <f t="shared" si="5"/>
        <v>1.4491369513047086E-2</v>
      </c>
      <c r="F85" s="301">
        <f t="shared" si="5"/>
        <v>1.4221944778938921E-2</v>
      </c>
      <c r="G85" s="301">
        <f t="shared" si="5"/>
        <v>1.4607311445190367E-2</v>
      </c>
      <c r="H85" s="301">
        <f t="shared" si="5"/>
        <v>1.493482369030835E-2</v>
      </c>
      <c r="I85" s="301">
        <f t="shared" si="5"/>
        <v>1.4625238356038352E-2</v>
      </c>
      <c r="J85" s="301">
        <f t="shared" si="5"/>
        <v>1.5468944857175712E-2</v>
      </c>
      <c r="K85" s="301">
        <f t="shared" si="5"/>
        <v>1.5508406104670984E-2</v>
      </c>
      <c r="L85" s="301">
        <f t="shared" si="5"/>
        <v>1.5100866126579114E-2</v>
      </c>
      <c r="M85" s="301">
        <f t="shared" si="5"/>
        <v>1.4958949618005493E-2</v>
      </c>
      <c r="N85" s="301">
        <f t="shared" si="5"/>
        <v>1.4949349795953899E-2</v>
      </c>
      <c r="O85" s="301">
        <f t="shared" si="5"/>
        <v>1.4949263615721067E-2</v>
      </c>
      <c r="P85" s="301">
        <f t="shared" si="5"/>
        <v>1.4937976279235097E-2</v>
      </c>
      <c r="Q85" s="301">
        <f t="shared" si="5"/>
        <v>1.5313259745445302E-2</v>
      </c>
      <c r="R85" s="301">
        <f t="shared" si="5"/>
        <v>1.510256146095087E-2</v>
      </c>
      <c r="S85" s="301">
        <f t="shared" si="5"/>
        <v>1.5099421962167356E-2</v>
      </c>
      <c r="T85" s="301">
        <f t="shared" si="5"/>
        <v>1.5109465753595416E-2</v>
      </c>
      <c r="U85" s="301">
        <f t="shared" si="5"/>
        <v>1.5118245197201476E-2</v>
      </c>
      <c r="V85" s="301">
        <f t="shared" si="5"/>
        <v>1.5005421968912908E-2</v>
      </c>
      <c r="W85" s="301">
        <f t="shared" si="5"/>
        <v>1.4753692969396361E-2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1.6147158033502949E-2</v>
      </c>
      <c r="C86" s="235">
        <f t="shared" si="6"/>
        <v>1.6563247312685034E-2</v>
      </c>
      <c r="D86" s="235">
        <f t="shared" si="6"/>
        <v>1.6923566721550914E-2</v>
      </c>
      <c r="E86" s="235">
        <f t="shared" si="6"/>
        <v>1.69065977652216E-2</v>
      </c>
      <c r="F86" s="235">
        <f t="shared" si="6"/>
        <v>1.6592268908762076E-2</v>
      </c>
      <c r="G86" s="235">
        <f t="shared" si="6"/>
        <v>1.7041863352722095E-2</v>
      </c>
      <c r="H86" s="235">
        <f t="shared" si="6"/>
        <v>1.742396097202641E-2</v>
      </c>
      <c r="I86" s="235">
        <f t="shared" si="6"/>
        <v>1.7062778082044754E-2</v>
      </c>
      <c r="J86" s="235">
        <f t="shared" si="6"/>
        <v>1.8047102333371666E-2</v>
      </c>
      <c r="K86" s="235">
        <f t="shared" si="6"/>
        <v>1.8093140455449481E-2</v>
      </c>
      <c r="L86" s="235">
        <f t="shared" si="6"/>
        <v>1.761767714767563E-2</v>
      </c>
      <c r="M86" s="235">
        <f t="shared" si="6"/>
        <v>1.7452107887673075E-2</v>
      </c>
      <c r="N86" s="235">
        <f t="shared" si="6"/>
        <v>1.7440908095279557E-2</v>
      </c>
      <c r="O86" s="235">
        <f t="shared" si="6"/>
        <v>1.744080755167458E-2</v>
      </c>
      <c r="P86" s="235">
        <f t="shared" si="6"/>
        <v>1.7427638992440951E-2</v>
      </c>
      <c r="Q86" s="235">
        <f t="shared" si="6"/>
        <v>1.7865469703019519E-2</v>
      </c>
      <c r="R86" s="235">
        <f t="shared" si="6"/>
        <v>1.7619655037776016E-2</v>
      </c>
      <c r="S86" s="235">
        <f t="shared" si="6"/>
        <v>1.7615992289195255E-2</v>
      </c>
      <c r="T86" s="235">
        <f t="shared" si="6"/>
        <v>1.762771004586132E-2</v>
      </c>
      <c r="U86" s="235">
        <f t="shared" si="6"/>
        <v>1.7637952730068393E-2</v>
      </c>
      <c r="V86" s="235">
        <f t="shared" si="6"/>
        <v>1.7506325630398396E-2</v>
      </c>
      <c r="W86" s="235">
        <f t="shared" si="6"/>
        <v>1.7212641797629095E-2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3.6907789790863878E-2</v>
      </c>
      <c r="C87" s="235">
        <f t="shared" si="7"/>
        <v>3.7858851000422931E-2</v>
      </c>
      <c r="D87" s="235">
        <f t="shared" si="7"/>
        <v>3.8682438220687787E-2</v>
      </c>
      <c r="E87" s="235">
        <f t="shared" si="7"/>
        <v>3.8643652034792232E-2</v>
      </c>
      <c r="F87" s="235">
        <f t="shared" si="7"/>
        <v>3.7925186077170457E-2</v>
      </c>
      <c r="G87" s="235">
        <f t="shared" si="7"/>
        <v>3.8952830520507638E-2</v>
      </c>
      <c r="H87" s="235">
        <f t="shared" si="7"/>
        <v>3.9826196507488927E-2</v>
      </c>
      <c r="I87" s="235">
        <f t="shared" si="7"/>
        <v>3.9000635616102279E-2</v>
      </c>
      <c r="J87" s="235">
        <f t="shared" si="7"/>
        <v>4.1250519619135242E-2</v>
      </c>
      <c r="K87" s="235">
        <f t="shared" si="7"/>
        <v>4.1355749612455972E-2</v>
      </c>
      <c r="L87" s="235">
        <f t="shared" si="7"/>
        <v>4.0268976337544303E-2</v>
      </c>
      <c r="M87" s="235">
        <f t="shared" si="7"/>
        <v>3.9890532314681308E-2</v>
      </c>
      <c r="N87" s="235">
        <f t="shared" si="7"/>
        <v>3.9864932789210418E-2</v>
      </c>
      <c r="O87" s="235">
        <f t="shared" si="7"/>
        <v>3.9864702975256176E-2</v>
      </c>
      <c r="P87" s="235">
        <f t="shared" si="7"/>
        <v>3.9834603411293606E-2</v>
      </c>
      <c r="Q87" s="235">
        <f t="shared" si="7"/>
        <v>4.083535932118746E-2</v>
      </c>
      <c r="R87" s="235">
        <f t="shared" si="7"/>
        <v>4.0273497229202329E-2</v>
      </c>
      <c r="S87" s="235">
        <f t="shared" si="7"/>
        <v>4.0265125232446297E-2</v>
      </c>
      <c r="T87" s="235">
        <f t="shared" si="7"/>
        <v>4.0291908676254436E-2</v>
      </c>
      <c r="U87" s="235">
        <f t="shared" si="7"/>
        <v>4.0315320525870613E-2</v>
      </c>
      <c r="V87" s="235">
        <f t="shared" si="7"/>
        <v>4.0014458583767752E-2</v>
      </c>
      <c r="W87" s="235">
        <f t="shared" si="7"/>
        <v>3.934318125172364E-2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2.768084234314791E-2</v>
      </c>
      <c r="C88" s="235">
        <f t="shared" si="8"/>
        <v>2.839413825031719E-2</v>
      </c>
      <c r="D88" s="235">
        <f t="shared" si="8"/>
        <v>2.9011828665515861E-2</v>
      </c>
      <c r="E88" s="235">
        <f t="shared" si="8"/>
        <v>2.8982739026094162E-2</v>
      </c>
      <c r="F88" s="235">
        <f t="shared" si="8"/>
        <v>2.8443889557877848E-2</v>
      </c>
      <c r="G88" s="235">
        <f t="shared" si="8"/>
        <v>2.9214622890380744E-2</v>
      </c>
      <c r="H88" s="235">
        <f t="shared" si="8"/>
        <v>2.9869647380616694E-2</v>
      </c>
      <c r="I88" s="235">
        <f t="shared" si="8"/>
        <v>2.9250476712076704E-2</v>
      </c>
      <c r="J88" s="235">
        <f t="shared" si="8"/>
        <v>3.0937889714351425E-2</v>
      </c>
      <c r="K88" s="235">
        <f t="shared" si="8"/>
        <v>3.1016812209341969E-2</v>
      </c>
      <c r="L88" s="235">
        <f t="shared" si="8"/>
        <v>3.0201732253158222E-2</v>
      </c>
      <c r="M88" s="235">
        <f t="shared" si="8"/>
        <v>2.9917899236010979E-2</v>
      </c>
      <c r="N88" s="235">
        <f t="shared" si="8"/>
        <v>2.9898699591907794E-2</v>
      </c>
      <c r="O88" s="235">
        <f t="shared" si="8"/>
        <v>2.9898527231442141E-2</v>
      </c>
      <c r="P88" s="235">
        <f t="shared" si="8"/>
        <v>2.9875952558470184E-2</v>
      </c>
      <c r="Q88" s="235">
        <f t="shared" si="8"/>
        <v>3.0626519490890597E-2</v>
      </c>
      <c r="R88" s="235">
        <f t="shared" si="8"/>
        <v>3.0205122921901733E-2</v>
      </c>
      <c r="S88" s="235">
        <f t="shared" si="8"/>
        <v>3.0198843924334719E-2</v>
      </c>
      <c r="T88" s="235">
        <f t="shared" si="8"/>
        <v>3.0218931507190832E-2</v>
      </c>
      <c r="U88" s="235">
        <f t="shared" si="8"/>
        <v>3.0236490394402953E-2</v>
      </c>
      <c r="V88" s="235">
        <f t="shared" si="8"/>
        <v>3.0010843937825809E-2</v>
      </c>
      <c r="W88" s="235">
        <f t="shared" si="8"/>
        <v>2.9507385938792732E-2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1.9812069723964997E-2</v>
      </c>
      <c r="C89" s="302">
        <f t="shared" si="9"/>
        <v>1.9808476892268643E-2</v>
      </c>
      <c r="D89" s="302">
        <f t="shared" si="9"/>
        <v>1.9851862577018393E-2</v>
      </c>
      <c r="E89" s="302">
        <f t="shared" si="9"/>
        <v>1.9854380152081214E-2</v>
      </c>
      <c r="F89" s="302">
        <f t="shared" si="9"/>
        <v>1.9833599798732112E-2</v>
      </c>
      <c r="G89" s="302">
        <f t="shared" si="9"/>
        <v>1.9845224452617397E-2</v>
      </c>
      <c r="H89" s="302">
        <f t="shared" si="9"/>
        <v>1.9858806893086365E-2</v>
      </c>
      <c r="I89" s="302">
        <f t="shared" si="9"/>
        <v>1.9809787737857069E-2</v>
      </c>
      <c r="J89" s="302">
        <f t="shared" si="9"/>
        <v>1.9928389067959559E-2</v>
      </c>
      <c r="K89" s="302">
        <f t="shared" si="9"/>
        <v>1.9931506879074211E-2</v>
      </c>
      <c r="L89" s="302">
        <f t="shared" si="9"/>
        <v>1.9902166281473014E-2</v>
      </c>
      <c r="M89" s="302">
        <f t="shared" si="9"/>
        <v>1.9861572468227194E-2</v>
      </c>
      <c r="N89" s="302">
        <f t="shared" si="9"/>
        <v>1.9847945295989936E-2</v>
      </c>
      <c r="O89" s="302">
        <f t="shared" si="9"/>
        <v>1.9849647410758165E-2</v>
      </c>
      <c r="P89" s="302">
        <f t="shared" si="9"/>
        <v>1.9814229045739006E-2</v>
      </c>
      <c r="Q89" s="302">
        <f t="shared" si="9"/>
        <v>1.9886716358648197E-2</v>
      </c>
      <c r="R89" s="302">
        <f t="shared" si="9"/>
        <v>1.9855939933918029E-2</v>
      </c>
      <c r="S89" s="302">
        <f t="shared" si="9"/>
        <v>1.9857426004250528E-2</v>
      </c>
      <c r="T89" s="302">
        <f t="shared" si="9"/>
        <v>1.9937221106914808E-2</v>
      </c>
      <c r="U89" s="302">
        <f t="shared" si="9"/>
        <v>1.9939133037143494E-2</v>
      </c>
      <c r="V89" s="302">
        <f t="shared" si="9"/>
        <v>1.9926561705350065E-2</v>
      </c>
      <c r="W89" s="302">
        <f t="shared" si="9"/>
        <v>1.9920290578828357E-2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6.1120278679816037E-2</v>
      </c>
      <c r="C90" s="303">
        <f t="shared" si="10"/>
        <v>6.1051566591750317E-2</v>
      </c>
      <c r="D90" s="303">
        <f t="shared" si="10"/>
        <v>6.1027290033266089E-2</v>
      </c>
      <c r="E90" s="303">
        <f t="shared" si="10"/>
        <v>6.0982913154496388E-2</v>
      </c>
      <c r="F90" s="303">
        <f t="shared" si="10"/>
        <v>6.100294465538162E-2</v>
      </c>
      <c r="G90" s="303">
        <f t="shared" si="10"/>
        <v>6.0932080300766557E-2</v>
      </c>
      <c r="H90" s="303">
        <f t="shared" si="10"/>
        <v>6.0931242753883237E-2</v>
      </c>
      <c r="I90" s="303">
        <f t="shared" si="10"/>
        <v>6.0827762865691394E-2</v>
      </c>
      <c r="J90" s="303">
        <f t="shared" si="10"/>
        <v>6.1049062056832332E-2</v>
      </c>
      <c r="K90" s="303">
        <f t="shared" si="10"/>
        <v>6.1051071705841127E-2</v>
      </c>
      <c r="L90" s="303">
        <f t="shared" si="10"/>
        <v>6.0989742433140488E-2</v>
      </c>
      <c r="M90" s="303">
        <f t="shared" si="10"/>
        <v>6.0869997563015331E-2</v>
      </c>
      <c r="N90" s="303">
        <f t="shared" si="10"/>
        <v>6.0830099135677905E-2</v>
      </c>
      <c r="O90" s="303">
        <f t="shared" si="10"/>
        <v>6.0818039510172624E-2</v>
      </c>
      <c r="P90" s="303">
        <f t="shared" si="10"/>
        <v>6.0717308497852708E-2</v>
      </c>
      <c r="Q90" s="303">
        <f t="shared" si="10"/>
        <v>6.0919123524096667E-2</v>
      </c>
      <c r="R90" s="303">
        <f t="shared" si="10"/>
        <v>6.0827219830084399E-2</v>
      </c>
      <c r="S90" s="303">
        <f t="shared" si="10"/>
        <v>6.0831106613430053E-2</v>
      </c>
      <c r="T90" s="303">
        <f t="shared" si="10"/>
        <v>6.0801832508614095E-2</v>
      </c>
      <c r="U90" s="303">
        <f t="shared" si="10"/>
        <v>6.0785891207659107E-2</v>
      </c>
      <c r="V90" s="303">
        <f t="shared" si="10"/>
        <v>6.0746445880464878E-2</v>
      </c>
      <c r="W90" s="303">
        <f t="shared" si="10"/>
        <v>6.0708637252513853E-2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4.5338238373110233E-2</v>
      </c>
      <c r="C91" s="304">
        <f t="shared" si="11"/>
        <v>4.3952046320299649E-2</v>
      </c>
      <c r="D91" s="304">
        <f t="shared" si="11"/>
        <v>4.2757616615805252E-2</v>
      </c>
      <c r="E91" s="304">
        <f t="shared" si="11"/>
        <v>4.2657384011780874E-2</v>
      </c>
      <c r="F91" s="304">
        <f t="shared" si="11"/>
        <v>4.3721559011207736E-2</v>
      </c>
      <c r="G91" s="304">
        <f t="shared" si="11"/>
        <v>4.1990397018690007E-2</v>
      </c>
      <c r="H91" s="304">
        <f t="shared" si="11"/>
        <v>4.0507074817967802E-2</v>
      </c>
      <c r="I91" s="304">
        <f t="shared" si="11"/>
        <v>4.1483613995425724E-2</v>
      </c>
      <c r="J91" s="304">
        <f t="shared" si="11"/>
        <v>3.8143037326897687E-2</v>
      </c>
      <c r="K91" s="304">
        <f t="shared" si="11"/>
        <v>3.790013794406448E-2</v>
      </c>
      <c r="L91" s="304">
        <f t="shared" si="11"/>
        <v>3.9988994264401632E-2</v>
      </c>
      <c r="M91" s="304">
        <f t="shared" si="11"/>
        <v>4.0135900710818039E-2</v>
      </c>
      <c r="N91" s="304">
        <f t="shared" si="11"/>
        <v>3.9994141707299202E-2</v>
      </c>
      <c r="O91" s="304">
        <f t="shared" si="11"/>
        <v>3.9947280412541315E-2</v>
      </c>
      <c r="P91" s="304">
        <f t="shared" si="11"/>
        <v>3.9518289181673764E-2</v>
      </c>
      <c r="Q91" s="304">
        <f t="shared" si="11"/>
        <v>3.8405859150411635E-2</v>
      </c>
      <c r="R91" s="304">
        <f t="shared" si="11"/>
        <v>3.9167587640626528E-2</v>
      </c>
      <c r="S91" s="304">
        <f t="shared" si="11"/>
        <v>3.9206354088615773E-2</v>
      </c>
      <c r="T91" s="304">
        <f t="shared" si="11"/>
        <v>3.9009415711053153E-2</v>
      </c>
      <c r="U91" s="304">
        <f t="shared" si="11"/>
        <v>3.8879188481440216E-2</v>
      </c>
      <c r="V91" s="304">
        <f t="shared" si="11"/>
        <v>3.932328115031844E-2</v>
      </c>
      <c r="W91" s="304">
        <f t="shared" si="11"/>
        <v>4.0449021583623013E-2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1.4674806612979888E-2</v>
      </c>
      <c r="C92" s="304">
        <f t="shared" si="12"/>
        <v>1.5963754741437981E-2</v>
      </c>
      <c r="D92" s="304">
        <f t="shared" si="12"/>
        <v>1.7109200270840209E-2</v>
      </c>
      <c r="E92" s="304">
        <f t="shared" si="12"/>
        <v>1.7166219581671749E-2</v>
      </c>
      <c r="F92" s="304">
        <f t="shared" si="12"/>
        <v>1.6143630061858778E-2</v>
      </c>
      <c r="G92" s="304">
        <f t="shared" si="12"/>
        <v>1.7773098366461317E-2</v>
      </c>
      <c r="H92" s="304">
        <f t="shared" si="12"/>
        <v>1.9229382040690773E-2</v>
      </c>
      <c r="I92" s="304">
        <f t="shared" si="12"/>
        <v>1.8174129801782589E-2</v>
      </c>
      <c r="J92" s="304">
        <f t="shared" si="12"/>
        <v>2.1668509141360596E-2</v>
      </c>
      <c r="K92" s="304">
        <f t="shared" si="12"/>
        <v>2.1910261273402974E-2</v>
      </c>
      <c r="L92" s="304">
        <f t="shared" si="12"/>
        <v>1.9792678878612524E-2</v>
      </c>
      <c r="M92" s="304">
        <f t="shared" si="12"/>
        <v>1.953738088275685E-2</v>
      </c>
      <c r="N92" s="304">
        <f t="shared" si="12"/>
        <v>1.9640009444702386E-2</v>
      </c>
      <c r="O92" s="304">
        <f t="shared" si="12"/>
        <v>1.9674818008373625E-2</v>
      </c>
      <c r="P92" s="304">
        <f t="shared" si="12"/>
        <v>2.0003981213840144E-2</v>
      </c>
      <c r="Q92" s="304">
        <f t="shared" si="12"/>
        <v>2.1288203594049416E-2</v>
      </c>
      <c r="R92" s="304">
        <f t="shared" si="12"/>
        <v>2.0451427272581812E-2</v>
      </c>
      <c r="S92" s="304">
        <f t="shared" si="12"/>
        <v>2.0416798767840895E-2</v>
      </c>
      <c r="T92" s="304">
        <f t="shared" si="12"/>
        <v>2.0583659537273313E-2</v>
      </c>
      <c r="U92" s="304">
        <f t="shared" si="12"/>
        <v>2.0697243110442774E-2</v>
      </c>
      <c r="V92" s="304">
        <f t="shared" si="12"/>
        <v>2.0222730972633402E-2</v>
      </c>
      <c r="W92" s="304">
        <f t="shared" si="12"/>
        <v>1.9079320231339132E-2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1.1072336937259166E-3</v>
      </c>
      <c r="C93" s="304">
        <f t="shared" si="13"/>
        <v>1.135765530012688E-3</v>
      </c>
      <c r="D93" s="304">
        <f t="shared" si="13"/>
        <v>1.1604731466206342E-3</v>
      </c>
      <c r="E93" s="304">
        <f t="shared" si="13"/>
        <v>1.1593095610437669E-3</v>
      </c>
      <c r="F93" s="304">
        <f t="shared" si="13"/>
        <v>1.1377555823151135E-3</v>
      </c>
      <c r="G93" s="304">
        <f t="shared" si="13"/>
        <v>1.1685849156152291E-3</v>
      </c>
      <c r="H93" s="304">
        <f t="shared" si="13"/>
        <v>1.1947858952246677E-3</v>
      </c>
      <c r="I93" s="304">
        <f t="shared" si="13"/>
        <v>1.1700190684830684E-3</v>
      </c>
      <c r="J93" s="304">
        <f t="shared" si="13"/>
        <v>1.2375155885740569E-3</v>
      </c>
      <c r="K93" s="304">
        <f t="shared" si="13"/>
        <v>1.2406724883736787E-3</v>
      </c>
      <c r="L93" s="304">
        <f t="shared" si="13"/>
        <v>1.2080692901263285E-3</v>
      </c>
      <c r="M93" s="304">
        <f t="shared" si="13"/>
        <v>1.1967159694404391E-3</v>
      </c>
      <c r="N93" s="304">
        <f t="shared" si="13"/>
        <v>1.1959479836763118E-3</v>
      </c>
      <c r="O93" s="304">
        <f t="shared" si="13"/>
        <v>1.1959410892576853E-3</v>
      </c>
      <c r="P93" s="304">
        <f t="shared" si="13"/>
        <v>1.1950381023388083E-3</v>
      </c>
      <c r="Q93" s="304">
        <f t="shared" si="13"/>
        <v>1.2250607796356237E-3</v>
      </c>
      <c r="R93" s="304">
        <f t="shared" si="13"/>
        <v>1.2082049168760695E-3</v>
      </c>
      <c r="S93" s="304">
        <f t="shared" si="13"/>
        <v>1.2079537569733888E-3</v>
      </c>
      <c r="T93" s="304">
        <f t="shared" si="13"/>
        <v>1.208757260287633E-3</v>
      </c>
      <c r="U93" s="304">
        <f t="shared" si="13"/>
        <v>1.2094596157761186E-3</v>
      </c>
      <c r="V93" s="304">
        <f t="shared" si="13"/>
        <v>1.2004337575130327E-3</v>
      </c>
      <c r="W93" s="304">
        <f t="shared" si="13"/>
        <v>1.1802954375517093E-3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5.0933565566513378E-2</v>
      </c>
      <c r="C94" s="303">
        <f t="shared" si="14"/>
        <v>5.087630549312526E-2</v>
      </c>
      <c r="D94" s="303">
        <f t="shared" si="14"/>
        <v>5.0856075027721763E-2</v>
      </c>
      <c r="E94" s="303">
        <f t="shared" si="14"/>
        <v>5.0819094295413661E-2</v>
      </c>
      <c r="F94" s="303">
        <f t="shared" si="14"/>
        <v>5.0835787212818027E-2</v>
      </c>
      <c r="G94" s="303">
        <f t="shared" si="14"/>
        <v>5.0776733583972132E-2</v>
      </c>
      <c r="H94" s="303">
        <f t="shared" si="14"/>
        <v>5.0776035628236037E-2</v>
      </c>
      <c r="I94" s="303">
        <f t="shared" si="14"/>
        <v>5.068980238807614E-2</v>
      </c>
      <c r="J94" s="303">
        <f t="shared" si="14"/>
        <v>5.0874218380693635E-2</v>
      </c>
      <c r="K94" s="303">
        <f t="shared" si="14"/>
        <v>5.0875893088200938E-2</v>
      </c>
      <c r="L94" s="303">
        <f t="shared" si="14"/>
        <v>5.082478536095042E-2</v>
      </c>
      <c r="M94" s="303">
        <f t="shared" si="14"/>
        <v>5.0724997969179474E-2</v>
      </c>
      <c r="N94" s="303">
        <f t="shared" si="14"/>
        <v>5.0691749279731572E-2</v>
      </c>
      <c r="O94" s="303">
        <f t="shared" si="14"/>
        <v>5.0681699591810507E-2</v>
      </c>
      <c r="P94" s="303">
        <f t="shared" si="14"/>
        <v>5.0597757081543952E-2</v>
      </c>
      <c r="Q94" s="303">
        <f t="shared" si="14"/>
        <v>5.0765936270080567E-2</v>
      </c>
      <c r="R94" s="303">
        <f t="shared" si="14"/>
        <v>5.068934985840369E-2</v>
      </c>
      <c r="S94" s="303">
        <f t="shared" si="14"/>
        <v>5.0692588844525044E-2</v>
      </c>
      <c r="T94" s="303">
        <f t="shared" si="14"/>
        <v>5.0668193757178404E-2</v>
      </c>
      <c r="U94" s="303">
        <f t="shared" si="14"/>
        <v>5.0654909339715934E-2</v>
      </c>
      <c r="V94" s="303">
        <f t="shared" si="14"/>
        <v>5.0622038233720724E-2</v>
      </c>
      <c r="W94" s="303">
        <f t="shared" si="14"/>
        <v>5.0590531043761551E-2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3.7781865310925207E-2</v>
      </c>
      <c r="C95" s="304">
        <f t="shared" si="15"/>
        <v>3.6626705266916366E-2</v>
      </c>
      <c r="D95" s="304">
        <f t="shared" si="15"/>
        <v>3.5631347179837722E-2</v>
      </c>
      <c r="E95" s="304">
        <f t="shared" si="15"/>
        <v>3.5547820009817391E-2</v>
      </c>
      <c r="F95" s="304">
        <f t="shared" si="15"/>
        <v>3.6434632509339787E-2</v>
      </c>
      <c r="G95" s="304">
        <f t="shared" si="15"/>
        <v>3.499199751557501E-2</v>
      </c>
      <c r="H95" s="304">
        <f t="shared" si="15"/>
        <v>3.3755895681639843E-2</v>
      </c>
      <c r="I95" s="304">
        <f t="shared" si="15"/>
        <v>3.456967832952143E-2</v>
      </c>
      <c r="J95" s="304">
        <f t="shared" si="15"/>
        <v>3.1785864439081428E-2</v>
      </c>
      <c r="K95" s="304">
        <f t="shared" si="15"/>
        <v>3.1583448286720398E-2</v>
      </c>
      <c r="L95" s="304">
        <f t="shared" si="15"/>
        <v>3.3324161887001366E-2</v>
      </c>
      <c r="M95" s="304">
        <f t="shared" si="15"/>
        <v>3.3446583925681728E-2</v>
      </c>
      <c r="N95" s="304">
        <f t="shared" si="15"/>
        <v>3.3328451422749324E-2</v>
      </c>
      <c r="O95" s="304">
        <f t="shared" si="15"/>
        <v>3.3289400343784421E-2</v>
      </c>
      <c r="P95" s="304">
        <f t="shared" si="15"/>
        <v>3.2931907651394823E-2</v>
      </c>
      <c r="Q95" s="304">
        <f t="shared" si="15"/>
        <v>3.200488262534304E-2</v>
      </c>
      <c r="R95" s="304">
        <f t="shared" si="15"/>
        <v>3.2639656367188782E-2</v>
      </c>
      <c r="S95" s="304">
        <f t="shared" si="15"/>
        <v>3.2671961740513136E-2</v>
      </c>
      <c r="T95" s="304">
        <f t="shared" si="15"/>
        <v>3.2507846425877632E-2</v>
      </c>
      <c r="U95" s="304">
        <f t="shared" si="15"/>
        <v>3.2399323734533518E-2</v>
      </c>
      <c r="V95" s="304">
        <f t="shared" si="15"/>
        <v>3.2769400958598704E-2</v>
      </c>
      <c r="W95" s="304">
        <f t="shared" si="15"/>
        <v>3.3707517986352513E-2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1.2229005510816576E-2</v>
      </c>
      <c r="C96" s="304">
        <f t="shared" si="16"/>
        <v>1.3303128951198317E-2</v>
      </c>
      <c r="D96" s="304">
        <f t="shared" si="16"/>
        <v>1.4257666892366842E-2</v>
      </c>
      <c r="E96" s="304">
        <f t="shared" si="16"/>
        <v>1.430518298472646E-2</v>
      </c>
      <c r="F96" s="304">
        <f t="shared" si="16"/>
        <v>1.3453025051548986E-2</v>
      </c>
      <c r="G96" s="304">
        <f t="shared" si="16"/>
        <v>1.4810915305384432E-2</v>
      </c>
      <c r="H96" s="304">
        <f t="shared" si="16"/>
        <v>1.6024485033908974E-2</v>
      </c>
      <c r="I96" s="304">
        <f t="shared" si="16"/>
        <v>1.5145108168152153E-2</v>
      </c>
      <c r="J96" s="304">
        <f t="shared" si="16"/>
        <v>1.8057090951133826E-2</v>
      </c>
      <c r="K96" s="304">
        <f t="shared" si="16"/>
        <v>1.8258551061169144E-2</v>
      </c>
      <c r="L96" s="304">
        <f t="shared" si="16"/>
        <v>1.6493899065510444E-2</v>
      </c>
      <c r="M96" s="304">
        <f t="shared" si="16"/>
        <v>1.6281150735630714E-2</v>
      </c>
      <c r="N96" s="304">
        <f t="shared" si="16"/>
        <v>1.6366674537251987E-2</v>
      </c>
      <c r="O96" s="304">
        <f t="shared" si="16"/>
        <v>1.6395681673644684E-2</v>
      </c>
      <c r="P96" s="304">
        <f t="shared" si="16"/>
        <v>1.6669984344866787E-2</v>
      </c>
      <c r="Q96" s="304">
        <f t="shared" si="16"/>
        <v>1.7740169661707841E-2</v>
      </c>
      <c r="R96" s="304">
        <f t="shared" si="16"/>
        <v>1.7042856060484838E-2</v>
      </c>
      <c r="S96" s="304">
        <f t="shared" si="16"/>
        <v>1.7013998973200752E-2</v>
      </c>
      <c r="T96" s="304">
        <f t="shared" si="16"/>
        <v>1.7153049614394421E-2</v>
      </c>
      <c r="U96" s="304">
        <f t="shared" si="16"/>
        <v>1.7247702592035653E-2</v>
      </c>
      <c r="V96" s="304">
        <f t="shared" si="16"/>
        <v>1.6852275810527832E-2</v>
      </c>
      <c r="W96" s="304">
        <f t="shared" si="16"/>
        <v>1.5899433526115943E-2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9.226947447715972E-4</v>
      </c>
      <c r="C97" s="304">
        <f t="shared" si="17"/>
        <v>9.4647127501057339E-4</v>
      </c>
      <c r="D97" s="304">
        <f t="shared" si="17"/>
        <v>9.6706095551719494E-4</v>
      </c>
      <c r="E97" s="304">
        <f t="shared" si="17"/>
        <v>9.6609130086980615E-4</v>
      </c>
      <c r="F97" s="304">
        <f t="shared" si="17"/>
        <v>9.4812965192926147E-4</v>
      </c>
      <c r="G97" s="304">
        <f t="shared" si="17"/>
        <v>9.7382076301269103E-4</v>
      </c>
      <c r="H97" s="304">
        <f t="shared" si="17"/>
        <v>9.9565491268722322E-4</v>
      </c>
      <c r="I97" s="304">
        <f t="shared" si="17"/>
        <v>9.75015890402557E-4</v>
      </c>
      <c r="J97" s="304">
        <f t="shared" si="17"/>
        <v>1.031262990478381E-3</v>
      </c>
      <c r="K97" s="304">
        <f t="shared" si="17"/>
        <v>1.0338937403113989E-3</v>
      </c>
      <c r="L97" s="304">
        <f t="shared" si="17"/>
        <v>1.0067244084386074E-3</v>
      </c>
      <c r="M97" s="304">
        <f t="shared" si="17"/>
        <v>9.9726330786703283E-4</v>
      </c>
      <c r="N97" s="304">
        <f t="shared" si="17"/>
        <v>9.9662331973026036E-4</v>
      </c>
      <c r="O97" s="304">
        <f t="shared" si="17"/>
        <v>9.9661757438140484E-4</v>
      </c>
      <c r="P97" s="304">
        <f t="shared" si="17"/>
        <v>9.9586508528234008E-4</v>
      </c>
      <c r="Q97" s="304">
        <f t="shared" si="17"/>
        <v>1.0208839830296861E-3</v>
      </c>
      <c r="R97" s="304">
        <f t="shared" si="17"/>
        <v>1.006837430730058E-3</v>
      </c>
      <c r="S97" s="304">
        <f t="shared" si="17"/>
        <v>1.0066281308111576E-3</v>
      </c>
      <c r="T97" s="304">
        <f t="shared" si="17"/>
        <v>1.0072977169063612E-3</v>
      </c>
      <c r="U97" s="304">
        <f t="shared" si="17"/>
        <v>1.0078830131467654E-3</v>
      </c>
      <c r="V97" s="304">
        <f t="shared" si="17"/>
        <v>1.000361464594194E-3</v>
      </c>
      <c r="W97" s="304">
        <f t="shared" si="17"/>
        <v>9.8357953129309095E-4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0.51723693290559147</v>
      </c>
      <c r="C98" s="303">
        <f t="shared" si="18"/>
        <v>0.51209931633481454</v>
      </c>
      <c r="D98" s="303">
        <f t="shared" si="18"/>
        <v>0.50752147561521732</v>
      </c>
      <c r="E98" s="303">
        <f t="shared" si="18"/>
        <v>0.50783980752487545</v>
      </c>
      <c r="F98" s="303">
        <f t="shared" si="18"/>
        <v>0.51179465542599478</v>
      </c>
      <c r="G98" s="303">
        <f t="shared" si="18"/>
        <v>0.50628321402093202</v>
      </c>
      <c r="H98" s="303">
        <f t="shared" si="18"/>
        <v>0.50150887134021671</v>
      </c>
      <c r="I98" s="303">
        <f t="shared" si="18"/>
        <v>0.50635386201508981</v>
      </c>
      <c r="J98" s="303">
        <f t="shared" si="18"/>
        <v>0.49344626844200751</v>
      </c>
      <c r="K98" s="303">
        <f t="shared" si="18"/>
        <v>0.49288057649127404</v>
      </c>
      <c r="L98" s="303">
        <f t="shared" si="18"/>
        <v>0.49885658379039116</v>
      </c>
      <c r="M98" s="303">
        <f t="shared" si="18"/>
        <v>0.50129999259332114</v>
      </c>
      <c r="N98" s="303">
        <f t="shared" si="18"/>
        <v>0.50157100675546407</v>
      </c>
      <c r="O98" s="303">
        <f t="shared" si="18"/>
        <v>0.5015969111595816</v>
      </c>
      <c r="P98" s="303">
        <f t="shared" si="18"/>
        <v>0.50210356100532183</v>
      </c>
      <c r="Q98" s="303">
        <f t="shared" si="18"/>
        <v>0.49606073468909428</v>
      </c>
      <c r="R98" s="303">
        <f t="shared" si="18"/>
        <v>0.499361910663499</v>
      </c>
      <c r="S98" s="303">
        <f t="shared" si="18"/>
        <v>0.4993913008172563</v>
      </c>
      <c r="T98" s="303">
        <f t="shared" si="18"/>
        <v>0.49927081895281766</v>
      </c>
      <c r="U98" s="303">
        <f t="shared" si="18"/>
        <v>0.49919288858625194</v>
      </c>
      <c r="V98" s="303">
        <f t="shared" si="18"/>
        <v>0.50093035504994454</v>
      </c>
      <c r="W98" s="303">
        <f t="shared" si="18"/>
        <v>0.50467069480013149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9.6307674729332854E-2</v>
      </c>
      <c r="C99" s="303">
        <f t="shared" si="19"/>
        <v>9.5890821894535863E-2</v>
      </c>
      <c r="D99" s="303">
        <f t="shared" si="19"/>
        <v>9.5513834062216418E-2</v>
      </c>
      <c r="E99" s="303">
        <f t="shared" si="19"/>
        <v>9.549858497644656E-2</v>
      </c>
      <c r="F99" s="303">
        <f t="shared" si="19"/>
        <v>9.5825956038388962E-2</v>
      </c>
      <c r="G99" s="303">
        <f t="shared" si="19"/>
        <v>9.5320673113033327E-2</v>
      </c>
      <c r="H99" s="303">
        <f t="shared" si="19"/>
        <v>9.4885552654522753E-2</v>
      </c>
      <c r="I99" s="303">
        <f t="shared" si="19"/>
        <v>9.5224084744630677E-2</v>
      </c>
      <c r="J99" s="303">
        <f t="shared" si="19"/>
        <v>9.4159750300031639E-2</v>
      </c>
      <c r="K99" s="303">
        <f t="shared" si="19"/>
        <v>9.4091672797200349E-2</v>
      </c>
      <c r="L99" s="303">
        <f t="shared" si="19"/>
        <v>9.4691543137048653E-2</v>
      </c>
      <c r="M99" s="303">
        <f t="shared" si="19"/>
        <v>9.4796354234929214E-2</v>
      </c>
      <c r="N99" s="303">
        <f t="shared" si="19"/>
        <v>9.4776978965003922E-2</v>
      </c>
      <c r="O99" s="303">
        <f t="shared" si="19"/>
        <v>9.4765946938540263E-2</v>
      </c>
      <c r="P99" s="303">
        <f t="shared" si="19"/>
        <v>9.4698172407781944E-2</v>
      </c>
      <c r="Q99" s="303">
        <f t="shared" si="19"/>
        <v>9.4289721261857112E-2</v>
      </c>
      <c r="R99" s="303">
        <f t="shared" si="19"/>
        <v>9.4542572240780567E-2</v>
      </c>
      <c r="S99" s="303">
        <f t="shared" si="19"/>
        <v>9.4550861059931476E-2</v>
      </c>
      <c r="T99" s="303">
        <f t="shared" si="19"/>
        <v>9.4503037930883063E-2</v>
      </c>
      <c r="U99" s="303">
        <f t="shared" si="19"/>
        <v>9.4473923465073523E-2</v>
      </c>
      <c r="V99" s="303">
        <f t="shared" si="19"/>
        <v>9.4613834287173446E-2</v>
      </c>
      <c r="W99" s="303">
        <f t="shared" si="19"/>
        <v>9.4947668462449286E-2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4.4025014528216264E-2</v>
      </c>
      <c r="C100" s="304">
        <f t="shared" si="20"/>
        <v>4.3595470520264294E-2</v>
      </c>
      <c r="D100" s="304">
        <f t="shared" si="20"/>
        <v>4.3216803675158698E-2</v>
      </c>
      <c r="E100" s="304">
        <f t="shared" si="20"/>
        <v>4.3194208402079166E-2</v>
      </c>
      <c r="F100" s="304">
        <f t="shared" si="20"/>
        <v>4.3525839972230806E-2</v>
      </c>
      <c r="G100" s="304">
        <f t="shared" si="20"/>
        <v>4.3003962022414459E-2</v>
      </c>
      <c r="H100" s="304">
        <f t="shared" si="20"/>
        <v>4.2561265732980448E-2</v>
      </c>
      <c r="I100" s="304">
        <f t="shared" si="20"/>
        <v>4.2882966557814206E-2</v>
      </c>
      <c r="J100" s="304">
        <f t="shared" si="20"/>
        <v>4.1843083888559902E-2</v>
      </c>
      <c r="K100" s="304">
        <f t="shared" si="20"/>
        <v>4.1773402800132038E-2</v>
      </c>
      <c r="L100" s="304">
        <f t="shared" si="20"/>
        <v>4.238016686956915E-2</v>
      </c>
      <c r="M100" s="304">
        <f t="shared" si="20"/>
        <v>4.2461187570681493E-2</v>
      </c>
      <c r="N100" s="304">
        <f t="shared" si="20"/>
        <v>4.2432561691969503E-2</v>
      </c>
      <c r="O100" s="304">
        <f t="shared" si="20"/>
        <v>4.241975032022257E-2</v>
      </c>
      <c r="P100" s="304">
        <f t="shared" si="20"/>
        <v>4.2327512485869218E-2</v>
      </c>
      <c r="Q100" s="304">
        <f t="shared" si="20"/>
        <v>4.1951726187001132E-2</v>
      </c>
      <c r="R100" s="304">
        <f t="shared" si="20"/>
        <v>4.2192850273073332E-2</v>
      </c>
      <c r="S100" s="304">
        <f t="shared" si="20"/>
        <v>4.2202395235243537E-2</v>
      </c>
      <c r="T100" s="304">
        <f t="shared" si="20"/>
        <v>4.2152465614547364E-2</v>
      </c>
      <c r="U100" s="304">
        <f t="shared" si="20"/>
        <v>4.2119530706371436E-2</v>
      </c>
      <c r="V100" s="304">
        <f t="shared" si="20"/>
        <v>4.2255346402144033E-2</v>
      </c>
      <c r="W100" s="304">
        <f t="shared" si="20"/>
        <v>4.2589891359176943E-2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3.7381140073055291E-2</v>
      </c>
      <c r="C101" s="304">
        <f t="shared" si="21"/>
        <v>3.7009840282850787E-2</v>
      </c>
      <c r="D101" s="304">
        <f t="shared" si="21"/>
        <v>3.6678995955455006E-2</v>
      </c>
      <c r="E101" s="304">
        <f t="shared" si="21"/>
        <v>3.6702002065320032E-2</v>
      </c>
      <c r="F101" s="304">
        <f t="shared" si="21"/>
        <v>3.6987822187500574E-2</v>
      </c>
      <c r="G101" s="304">
        <f t="shared" si="21"/>
        <v>3.6589505767963902E-2</v>
      </c>
      <c r="H101" s="304">
        <f t="shared" si="21"/>
        <v>3.6244460081643656E-2</v>
      </c>
      <c r="I101" s="304">
        <f t="shared" si="21"/>
        <v>3.6594611556815176E-2</v>
      </c>
      <c r="J101" s="304">
        <f t="shared" si="21"/>
        <v>3.5661769115245892E-2</v>
      </c>
      <c r="K101" s="304">
        <f t="shared" si="21"/>
        <v>3.5620886091039208E-2</v>
      </c>
      <c r="L101" s="304">
        <f t="shared" si="21"/>
        <v>3.6052777071195995E-2</v>
      </c>
      <c r="M101" s="304">
        <f t="shared" si="21"/>
        <v>3.6229364242195125E-2</v>
      </c>
      <c r="N101" s="304">
        <f t="shared" si="21"/>
        <v>3.6248950659390711E-2</v>
      </c>
      <c r="O101" s="304">
        <f t="shared" si="21"/>
        <v>3.6250822792058005E-2</v>
      </c>
      <c r="P101" s="304">
        <f t="shared" si="21"/>
        <v>3.6287438794602944E-2</v>
      </c>
      <c r="Q101" s="304">
        <f t="shared" si="21"/>
        <v>3.5850718748926549E-2</v>
      </c>
      <c r="R101" s="304">
        <f t="shared" si="21"/>
        <v>3.6089297461416807E-2</v>
      </c>
      <c r="S101" s="304">
        <f t="shared" si="21"/>
        <v>3.609142151208776E-2</v>
      </c>
      <c r="T101" s="304">
        <f t="shared" si="21"/>
        <v>3.6082714188297962E-2</v>
      </c>
      <c r="U101" s="304">
        <f t="shared" si="21"/>
        <v>3.607708209638183E-2</v>
      </c>
      <c r="V101" s="304">
        <f t="shared" si="21"/>
        <v>3.6202650231833181E-2</v>
      </c>
      <c r="W101" s="304">
        <f t="shared" si="21"/>
        <v>3.6472967672888927E-2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4.3828000376650864E-3</v>
      </c>
      <c r="C102" s="304">
        <f t="shared" si="22"/>
        <v>4.4957385563002229E-3</v>
      </c>
      <c r="D102" s="304">
        <f t="shared" si="22"/>
        <v>4.5935395387066771E-3</v>
      </c>
      <c r="E102" s="304">
        <f t="shared" si="22"/>
        <v>4.588933679131579E-3</v>
      </c>
      <c r="F102" s="304">
        <f t="shared" si="22"/>
        <v>4.5036158466639923E-3</v>
      </c>
      <c r="G102" s="304">
        <f t="shared" si="22"/>
        <v>4.6256486243102827E-3</v>
      </c>
      <c r="H102" s="304">
        <f t="shared" si="22"/>
        <v>4.7293608352643101E-3</v>
      </c>
      <c r="I102" s="304">
        <f t="shared" si="22"/>
        <v>4.6313254794121458E-3</v>
      </c>
      <c r="J102" s="304">
        <f t="shared" si="22"/>
        <v>4.89849920477231E-3</v>
      </c>
      <c r="K102" s="304">
        <f t="shared" si="22"/>
        <v>4.910995266479143E-3</v>
      </c>
      <c r="L102" s="304">
        <f t="shared" si="22"/>
        <v>4.7819409400833846E-3</v>
      </c>
      <c r="M102" s="304">
        <f t="shared" si="22"/>
        <v>4.7370007123684055E-3</v>
      </c>
      <c r="N102" s="304">
        <f t="shared" si="22"/>
        <v>4.7339607687187368E-3</v>
      </c>
      <c r="O102" s="304">
        <f t="shared" si="22"/>
        <v>4.7339334783116725E-3</v>
      </c>
      <c r="P102" s="304">
        <f t="shared" si="22"/>
        <v>4.7303591550911153E-3</v>
      </c>
      <c r="Q102" s="304">
        <f t="shared" si="22"/>
        <v>4.849198919391012E-3</v>
      </c>
      <c r="R102" s="304">
        <f t="shared" si="22"/>
        <v>4.7824777959677755E-3</v>
      </c>
      <c r="S102" s="304">
        <f t="shared" si="22"/>
        <v>4.7814836213529947E-3</v>
      </c>
      <c r="T102" s="304">
        <f t="shared" si="22"/>
        <v>4.7846641553052158E-3</v>
      </c>
      <c r="U102" s="304">
        <f t="shared" si="22"/>
        <v>4.7874443124471359E-3</v>
      </c>
      <c r="V102" s="304">
        <f t="shared" si="22"/>
        <v>4.7517169568224212E-3</v>
      </c>
      <c r="W102" s="304">
        <f t="shared" si="22"/>
        <v>4.6720027736421848E-3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8.765600075330171E-3</v>
      </c>
      <c r="C103" s="304">
        <f t="shared" si="23"/>
        <v>8.9914771126004475E-3</v>
      </c>
      <c r="D103" s="304">
        <f t="shared" si="23"/>
        <v>9.1870790774133525E-3</v>
      </c>
      <c r="E103" s="304">
        <f t="shared" si="23"/>
        <v>9.177867358263158E-3</v>
      </c>
      <c r="F103" s="304">
        <f t="shared" si="23"/>
        <v>9.0072316933279828E-3</v>
      </c>
      <c r="G103" s="304">
        <f t="shared" si="23"/>
        <v>9.2512972486205654E-3</v>
      </c>
      <c r="H103" s="304">
        <f t="shared" si="23"/>
        <v>9.4587216705286203E-3</v>
      </c>
      <c r="I103" s="304">
        <f t="shared" si="23"/>
        <v>9.2626509588242915E-3</v>
      </c>
      <c r="J103" s="304">
        <f t="shared" si="23"/>
        <v>9.7969984095446199E-3</v>
      </c>
      <c r="K103" s="304">
        <f t="shared" si="23"/>
        <v>9.8219905329582878E-3</v>
      </c>
      <c r="L103" s="304">
        <f t="shared" si="23"/>
        <v>9.5638818801667691E-3</v>
      </c>
      <c r="M103" s="304">
        <f t="shared" si="23"/>
        <v>9.4740014247368127E-3</v>
      </c>
      <c r="N103" s="304">
        <f t="shared" si="23"/>
        <v>9.4679215374374737E-3</v>
      </c>
      <c r="O103" s="304">
        <f t="shared" si="23"/>
        <v>9.4678669566233414E-3</v>
      </c>
      <c r="P103" s="304">
        <f t="shared" si="23"/>
        <v>9.4607183101822305E-3</v>
      </c>
      <c r="Q103" s="304">
        <f t="shared" si="23"/>
        <v>9.698397838782024E-3</v>
      </c>
      <c r="R103" s="304">
        <f t="shared" si="23"/>
        <v>9.5649555919355509E-3</v>
      </c>
      <c r="S103" s="304">
        <f t="shared" si="23"/>
        <v>9.5629672427059911E-3</v>
      </c>
      <c r="T103" s="304">
        <f t="shared" si="23"/>
        <v>9.5693283106104299E-3</v>
      </c>
      <c r="U103" s="304">
        <f t="shared" si="23"/>
        <v>9.5748886248942702E-3</v>
      </c>
      <c r="V103" s="304">
        <f t="shared" si="23"/>
        <v>9.5034339136448424E-3</v>
      </c>
      <c r="W103" s="304">
        <f t="shared" si="23"/>
        <v>9.3440055472843678E-3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1.7531200150660349E-3</v>
      </c>
      <c r="C104" s="304">
        <f t="shared" si="24"/>
        <v>1.7982954225200893E-3</v>
      </c>
      <c r="D104" s="304">
        <f t="shared" si="24"/>
        <v>1.8374158154826708E-3</v>
      </c>
      <c r="E104" s="304">
        <f t="shared" si="24"/>
        <v>1.8355734716526315E-3</v>
      </c>
      <c r="F104" s="304">
        <f t="shared" si="24"/>
        <v>1.801446338665597E-3</v>
      </c>
      <c r="G104" s="304">
        <f t="shared" si="24"/>
        <v>1.8502594497241129E-3</v>
      </c>
      <c r="H104" s="304">
        <f t="shared" si="24"/>
        <v>1.8917443341057243E-3</v>
      </c>
      <c r="I104" s="304">
        <f t="shared" si="24"/>
        <v>1.8525301917648581E-3</v>
      </c>
      <c r="J104" s="304">
        <f t="shared" si="24"/>
        <v>1.9593996819089244E-3</v>
      </c>
      <c r="K104" s="304">
        <f t="shared" si="24"/>
        <v>1.9643981065916578E-3</v>
      </c>
      <c r="L104" s="304">
        <f t="shared" si="24"/>
        <v>1.9127763760333543E-3</v>
      </c>
      <c r="M104" s="304">
        <f t="shared" si="24"/>
        <v>1.8948002849473627E-3</v>
      </c>
      <c r="N104" s="304">
        <f t="shared" si="24"/>
        <v>1.8935843074874945E-3</v>
      </c>
      <c r="O104" s="304">
        <f t="shared" si="24"/>
        <v>1.8935733913246682E-3</v>
      </c>
      <c r="P104" s="304">
        <f t="shared" si="24"/>
        <v>1.8921436620364461E-3</v>
      </c>
      <c r="Q104" s="304">
        <f t="shared" si="24"/>
        <v>1.9396795677564047E-3</v>
      </c>
      <c r="R104" s="304">
        <f t="shared" si="24"/>
        <v>1.9129911183871102E-3</v>
      </c>
      <c r="S104" s="304">
        <f t="shared" si="24"/>
        <v>1.9125934485411987E-3</v>
      </c>
      <c r="T104" s="304">
        <f t="shared" si="24"/>
        <v>1.9138656621220855E-3</v>
      </c>
      <c r="U104" s="304">
        <f t="shared" si="24"/>
        <v>1.9149777249788543E-3</v>
      </c>
      <c r="V104" s="304">
        <f t="shared" si="24"/>
        <v>1.9006867827289688E-3</v>
      </c>
      <c r="W104" s="304">
        <f t="shared" si="24"/>
        <v>1.8688011094568733E-3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8.1704164066927182E-2</v>
      </c>
      <c r="C105" s="303">
        <f t="shared" si="25"/>
        <v>8.293318999477424E-2</v>
      </c>
      <c r="D105" s="303">
        <f t="shared" si="25"/>
        <v>8.4031251449303332E-2</v>
      </c>
      <c r="E105" s="303">
        <f t="shared" si="25"/>
        <v>8.3988692852711058E-2</v>
      </c>
      <c r="F105" s="303">
        <f t="shared" si="25"/>
        <v>8.3056003986698754E-2</v>
      </c>
      <c r="G105" s="303">
        <f t="shared" si="25"/>
        <v>8.4377278162990746E-2</v>
      </c>
      <c r="H105" s="303">
        <f t="shared" si="25"/>
        <v>8.5483629739849826E-2</v>
      </c>
      <c r="I105" s="303">
        <f t="shared" si="25"/>
        <v>8.4405972863927897E-2</v>
      </c>
      <c r="J105" s="303">
        <f t="shared" si="25"/>
        <v>8.7314565226541255E-2</v>
      </c>
      <c r="K105" s="303">
        <f t="shared" si="25"/>
        <v>8.7448608916262521E-2</v>
      </c>
      <c r="L105" s="303">
        <f t="shared" si="25"/>
        <v>8.6105226587854494E-2</v>
      </c>
      <c r="M105" s="303">
        <f t="shared" si="25"/>
        <v>8.5589859176281952E-2</v>
      </c>
      <c r="N105" s="303">
        <f t="shared" si="25"/>
        <v>8.5544909150273685E-2</v>
      </c>
      <c r="O105" s="303">
        <f t="shared" si="25"/>
        <v>8.5551520477293183E-2</v>
      </c>
      <c r="P105" s="303">
        <f t="shared" si="25"/>
        <v>8.5473730932408412E-2</v>
      </c>
      <c r="Q105" s="303">
        <f t="shared" si="25"/>
        <v>8.6794735995950723E-2</v>
      </c>
      <c r="R105" s="303">
        <f t="shared" si="25"/>
        <v>8.6071878077423364E-2</v>
      </c>
      <c r="S105" s="303">
        <f t="shared" si="25"/>
        <v>8.6064803790520172E-2</v>
      </c>
      <c r="T105" s="303">
        <f t="shared" si="25"/>
        <v>8.6081522526847046E-2</v>
      </c>
      <c r="U105" s="303">
        <f t="shared" si="25"/>
        <v>8.6106214190846603E-2</v>
      </c>
      <c r="V105" s="303">
        <f t="shared" si="25"/>
        <v>8.5723037222332238E-2</v>
      </c>
      <c r="W105" s="303">
        <f t="shared" si="25"/>
        <v>8.4868881083928926E-2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1.7529582686825688E-2</v>
      </c>
      <c r="C106" s="304">
        <f t="shared" si="26"/>
        <v>1.735630598896205E-2</v>
      </c>
      <c r="D106" s="304">
        <f t="shared" si="26"/>
        <v>1.7241774133620609E-2</v>
      </c>
      <c r="E106" s="304">
        <f t="shared" si="26"/>
        <v>1.7254922991933663E-2</v>
      </c>
      <c r="F106" s="304">
        <f t="shared" si="26"/>
        <v>1.7380580734945153E-2</v>
      </c>
      <c r="G106" s="304">
        <f t="shared" si="26"/>
        <v>1.7186090444609056E-2</v>
      </c>
      <c r="H106" s="304">
        <f t="shared" si="26"/>
        <v>1.7005466228939024E-2</v>
      </c>
      <c r="I106" s="304">
        <f t="shared" si="26"/>
        <v>1.7139821102325009E-2</v>
      </c>
      <c r="J106" s="304">
        <f t="shared" si="26"/>
        <v>1.6741308502001537E-2</v>
      </c>
      <c r="K106" s="304">
        <f t="shared" si="26"/>
        <v>1.6720157119530663E-2</v>
      </c>
      <c r="L106" s="304">
        <f t="shared" si="26"/>
        <v>1.6977746395060781E-2</v>
      </c>
      <c r="M106" s="304">
        <f t="shared" si="26"/>
        <v>1.7014947373461972E-2</v>
      </c>
      <c r="N106" s="304">
        <f t="shared" si="26"/>
        <v>1.7005936004657499E-2</v>
      </c>
      <c r="O106" s="304">
        <f t="shared" si="26"/>
        <v>1.701255043818958E-2</v>
      </c>
      <c r="P106" s="304">
        <f t="shared" si="26"/>
        <v>1.6974457821163566E-2</v>
      </c>
      <c r="Q106" s="304">
        <f t="shared" si="26"/>
        <v>1.682855579188549E-2</v>
      </c>
      <c r="R106" s="304">
        <f t="shared" si="26"/>
        <v>1.6930520357265416E-2</v>
      </c>
      <c r="S106" s="304">
        <f t="shared" si="26"/>
        <v>1.6936005823153247E-2</v>
      </c>
      <c r="T106" s="304">
        <f t="shared" si="26"/>
        <v>1.6912903949178982E-2</v>
      </c>
      <c r="U106" s="304">
        <f t="shared" si="26"/>
        <v>1.6902414962632801E-2</v>
      </c>
      <c r="V106" s="304">
        <f t="shared" si="26"/>
        <v>1.6961319556918302E-2</v>
      </c>
      <c r="W106" s="304">
        <f t="shared" si="26"/>
        <v>1.7095382207766407E-2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7.0413227838442101E-3</v>
      </c>
      <c r="C107" s="304">
        <f t="shared" si="27"/>
        <v>6.9713826571574898E-3</v>
      </c>
      <c r="D107" s="304">
        <f t="shared" si="27"/>
        <v>6.9090629500580085E-3</v>
      </c>
      <c r="E107" s="304">
        <f t="shared" si="27"/>
        <v>6.9133965109190107E-3</v>
      </c>
      <c r="F107" s="304">
        <f t="shared" si="27"/>
        <v>6.9672352042937378E-3</v>
      </c>
      <c r="G107" s="304">
        <f t="shared" si="27"/>
        <v>6.8922060726358579E-3</v>
      </c>
      <c r="H107" s="304">
        <f t="shared" si="27"/>
        <v>6.827211317317919E-3</v>
      </c>
      <c r="I107" s="304">
        <f t="shared" si="27"/>
        <v>6.893167827876542E-3</v>
      </c>
      <c r="J107" s="304">
        <f t="shared" si="27"/>
        <v>6.7174523541183393E-3</v>
      </c>
      <c r="K107" s="304">
        <f t="shared" si="27"/>
        <v>6.7097513966500452E-3</v>
      </c>
      <c r="L107" s="304">
        <f t="shared" si="27"/>
        <v>6.7911048222751499E-3</v>
      </c>
      <c r="M107" s="304">
        <f t="shared" si="27"/>
        <v>6.8243677796932635E-3</v>
      </c>
      <c r="N107" s="304">
        <f t="shared" si="27"/>
        <v>6.8280571879184727E-3</v>
      </c>
      <c r="O107" s="304">
        <f t="shared" si="27"/>
        <v>6.8284098334070436E-3</v>
      </c>
      <c r="P107" s="304">
        <f t="shared" si="27"/>
        <v>6.8353070305623292E-3</v>
      </c>
      <c r="Q107" s="304">
        <f t="shared" si="27"/>
        <v>6.753043974867051E-3</v>
      </c>
      <c r="R107" s="304">
        <f t="shared" si="27"/>
        <v>6.7979840093527486E-3</v>
      </c>
      <c r="S107" s="304">
        <f t="shared" si="27"/>
        <v>6.7983841075400777E-3</v>
      </c>
      <c r="T107" s="304">
        <f t="shared" si="27"/>
        <v>6.7967439468262104E-3</v>
      </c>
      <c r="U107" s="304">
        <f t="shared" si="27"/>
        <v>6.7956830541661076E-3</v>
      </c>
      <c r="V107" s="304">
        <f t="shared" si="27"/>
        <v>6.819335777741433E-3</v>
      </c>
      <c r="W107" s="304">
        <f t="shared" si="27"/>
        <v>6.8702542984943127E-3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5.7133258596257286E-2</v>
      </c>
      <c r="C108" s="304">
        <f t="shared" si="28"/>
        <v>5.8605501348654707E-2</v>
      </c>
      <c r="D108" s="304">
        <f t="shared" si="28"/>
        <v>5.9880414365624725E-2</v>
      </c>
      <c r="E108" s="304">
        <f t="shared" si="28"/>
        <v>5.9820373349858388E-2</v>
      </c>
      <c r="F108" s="304">
        <f t="shared" si="28"/>
        <v>5.8708188047459871E-2</v>
      </c>
      <c r="G108" s="304">
        <f t="shared" si="28"/>
        <v>6.0298981645745826E-2</v>
      </c>
      <c r="H108" s="304">
        <f t="shared" si="28"/>
        <v>6.1650952193592873E-2</v>
      </c>
      <c r="I108" s="304">
        <f t="shared" si="28"/>
        <v>6.0372983933726337E-2</v>
      </c>
      <c r="J108" s="304">
        <f t="shared" si="28"/>
        <v>6.3855804370421376E-2</v>
      </c>
      <c r="K108" s="304">
        <f t="shared" si="28"/>
        <v>6.4018700400081813E-2</v>
      </c>
      <c r="L108" s="304">
        <f t="shared" si="28"/>
        <v>6.2336375370518574E-2</v>
      </c>
      <c r="M108" s="304">
        <f t="shared" si="28"/>
        <v>6.1750544023126706E-2</v>
      </c>
      <c r="N108" s="304">
        <f t="shared" si="28"/>
        <v>6.1710915957697718E-2</v>
      </c>
      <c r="O108" s="304">
        <f t="shared" si="28"/>
        <v>6.1710560205696555E-2</v>
      </c>
      <c r="P108" s="304">
        <f t="shared" si="28"/>
        <v>6.166396608068251E-2</v>
      </c>
      <c r="Q108" s="304">
        <f t="shared" si="28"/>
        <v>6.3213136229198191E-2</v>
      </c>
      <c r="R108" s="304">
        <f t="shared" si="28"/>
        <v>6.2343373710805207E-2</v>
      </c>
      <c r="S108" s="304">
        <f t="shared" si="28"/>
        <v>6.233041385982685E-2</v>
      </c>
      <c r="T108" s="304">
        <f t="shared" si="28"/>
        <v>6.2371874630841859E-2</v>
      </c>
      <c r="U108" s="304">
        <f t="shared" si="28"/>
        <v>6.2408116174047699E-2</v>
      </c>
      <c r="V108" s="304">
        <f t="shared" si="28"/>
        <v>6.1942381887672496E-2</v>
      </c>
      <c r="W108" s="304">
        <f t="shared" si="28"/>
        <v>6.09032445776682E-2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7.8309102988765478E-2</v>
      </c>
      <c r="C109" s="237">
        <f t="shared" si="29"/>
        <v>8.0327017110147364E-2</v>
      </c>
      <c r="D109" s="237">
        <f t="shared" si="29"/>
        <v>8.2074463294744326E-2</v>
      </c>
      <c r="E109" s="237">
        <f t="shared" si="29"/>
        <v>8.1992168704820442E-2</v>
      </c>
      <c r="F109" s="237">
        <f t="shared" si="29"/>
        <v>8.0467763559236405E-2</v>
      </c>
      <c r="G109" s="237">
        <f t="shared" si="29"/>
        <v>8.2648168156887095E-2</v>
      </c>
      <c r="H109" s="237">
        <f t="shared" si="29"/>
        <v>8.4501232439764637E-2</v>
      </c>
      <c r="I109" s="237">
        <f t="shared" si="29"/>
        <v>8.2749598618465023E-2</v>
      </c>
      <c r="J109" s="237">
        <f t="shared" si="29"/>
        <v>8.752329000190022E-2</v>
      </c>
      <c r="K109" s="237">
        <f t="shared" si="29"/>
        <v>8.7746561740228421E-2</v>
      </c>
      <c r="L109" s="237">
        <f t="shared" si="29"/>
        <v>8.5440700544184636E-2</v>
      </c>
      <c r="M109" s="237">
        <f t="shared" si="29"/>
        <v>8.4637736938675059E-2</v>
      </c>
      <c r="N109" s="237">
        <f t="shared" si="29"/>
        <v>8.4583421145507168E-2</v>
      </c>
      <c r="O109" s="237">
        <f t="shared" si="29"/>
        <v>8.4582933537749788E-2</v>
      </c>
      <c r="P109" s="237">
        <f t="shared" si="29"/>
        <v>8.4519069787912196E-2</v>
      </c>
      <c r="Q109" s="237">
        <f t="shared" si="29"/>
        <v>8.6642423639729529E-2</v>
      </c>
      <c r="R109" s="237">
        <f t="shared" si="29"/>
        <v>8.5450292746060003E-2</v>
      </c>
      <c r="S109" s="237">
        <f t="shared" si="29"/>
        <v>8.5432529461942908E-2</v>
      </c>
      <c r="T109" s="237">
        <f t="shared" si="29"/>
        <v>8.5489357233842836E-2</v>
      </c>
      <c r="U109" s="237">
        <f t="shared" si="29"/>
        <v>8.5539031325765971E-2</v>
      </c>
      <c r="V109" s="237">
        <f t="shared" si="29"/>
        <v>8.4900677500109253E-2</v>
      </c>
      <c r="W109" s="237">
        <f t="shared" si="29"/>
        <v>8.3476394820844638E-2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134.73373251597138</v>
      </c>
      <c r="E113" s="322">
        <f t="shared" si="30"/>
        <v>135.57751785122883</v>
      </c>
      <c r="F113" s="322">
        <f t="shared" si="30"/>
        <v>133.02735034434656</v>
      </c>
      <c r="G113" s="322">
        <f t="shared" si="30"/>
        <v>128.34525323083122</v>
      </c>
      <c r="H113" s="322">
        <f t="shared" si="30"/>
        <v>123.50731403339455</v>
      </c>
      <c r="I113" s="322">
        <f t="shared" si="30"/>
        <v>122.96907071933953</v>
      </c>
      <c r="J113" s="322">
        <f t="shared" si="30"/>
        <v>122.42142842531686</v>
      </c>
      <c r="K113" s="322">
        <f t="shared" si="30"/>
        <v>117.70082574774824</v>
      </c>
      <c r="L113" s="322">
        <f t="shared" si="30"/>
        <v>120.69507732794619</v>
      </c>
      <c r="M113" s="322">
        <f t="shared" si="30"/>
        <v>120.22046502565038</v>
      </c>
      <c r="N113" s="322">
        <f t="shared" si="30"/>
        <v>121.12449855869649</v>
      </c>
      <c r="O113" s="322">
        <f t="shared" si="30"/>
        <v>119.0410708379119</v>
      </c>
      <c r="P113" s="322">
        <f t="shared" si="30"/>
        <v>117.45295381773005</v>
      </c>
      <c r="Q113" s="322">
        <f t="shared" si="30"/>
        <v>115.43606639028954</v>
      </c>
      <c r="R113" s="322">
        <f t="shared" si="30"/>
        <v>116.9869368376625</v>
      </c>
      <c r="S113" s="322">
        <f t="shared" si="30"/>
        <v>117.23636786090447</v>
      </c>
      <c r="T113" s="322">
        <f t="shared" si="30"/>
        <v>118.42965025500142</v>
      </c>
      <c r="U113" s="322">
        <f t="shared" si="30"/>
        <v>115.68138546140528</v>
      </c>
      <c r="V113" s="322">
        <f t="shared" si="30"/>
        <v>117.22826197195219</v>
      </c>
      <c r="W113" s="322">
        <f t="shared" si="30"/>
        <v>125.73916970369694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1.8230651880522335</v>
      </c>
      <c r="C114" s="332">
        <f>IF(C$6=0,0,C$6/FBT!C$5*1000)</f>
        <v>1.8789566347967115</v>
      </c>
      <c r="D114" s="332">
        <f>IF(D$6=0,0,D$6/FBT!D$5*1000)</f>
        <v>1.9544359816094019</v>
      </c>
      <c r="E114" s="332">
        <f>IF(E$6=0,0,E$6/FBT!E$5*1000)</f>
        <v>1.9647039088438951</v>
      </c>
      <c r="F114" s="332">
        <f>IF(F$6=0,0,F$6/FBT!F$5*1000)</f>
        <v>1.8919076306858582</v>
      </c>
      <c r="G114" s="332">
        <f>IF(G$6=0,0,G$6/FBT!G$5*1000)</f>
        <v>1.8747790864545761</v>
      </c>
      <c r="H114" s="332">
        <f>IF(H$6=0,0,H$6/FBT!H$5*1000)</f>
        <v>1.8445599595522939</v>
      </c>
      <c r="I114" s="332">
        <f>IF(I$6=0,0,I$6/FBT!I$5*1000)</f>
        <v>1.7984519696908767</v>
      </c>
      <c r="J114" s="332">
        <f>IF(J$6=0,0,J$6/FBT!J$5*1000)</f>
        <v>1.8937303256479097</v>
      </c>
      <c r="K114" s="332">
        <f>IF(K$6=0,0,K$6/FBT!K$5*1000)</f>
        <v>1.8253522045511947</v>
      </c>
      <c r="L114" s="332">
        <f>IF(L$6=0,0,L$6/FBT!L$5*1000)</f>
        <v>1.8226002048664294</v>
      </c>
      <c r="M114" s="332">
        <f>IF(M$6=0,0,M$6/FBT!M$5*1000)</f>
        <v>1.7983718793718952</v>
      </c>
      <c r="N114" s="332">
        <f>IF(N$6=0,0,N$6/FBT!N$5*1000)</f>
        <v>1.810732497813468</v>
      </c>
      <c r="O114" s="332">
        <f>IF(O$6=0,0,O$6/FBT!O$5*1000)</f>
        <v>1.7795763490536705</v>
      </c>
      <c r="P114" s="332">
        <f>IF(P$6=0,0,P$6/FBT!P$5*1000)</f>
        <v>1.7545094380553472</v>
      </c>
      <c r="Q114" s="332">
        <f>IF(Q$6=0,0,Q$6/FBT!Q$5*1000)</f>
        <v>1.7677024686269724</v>
      </c>
      <c r="R114" s="332">
        <f>IF(R$6=0,0,R$6/FBT!R$5*1000)</f>
        <v>1.7668024037191754</v>
      </c>
      <c r="S114" s="332">
        <f>IF(S$6=0,0,S$6/FBT!S$5*1000)</f>
        <v>1.7702013876436717</v>
      </c>
      <c r="T114" s="332">
        <f>IF(T$6=0,0,T$6/FBT!T$5*1000)</f>
        <v>1.7894087447382265</v>
      </c>
      <c r="U114" s="332">
        <f>IF(U$6=0,0,U$6/FBT!U$5*1000)</f>
        <v>1.7488995501575033</v>
      </c>
      <c r="V114" s="332">
        <f>IF(V$6=0,0,V$6/FBT!V$5*1000)</f>
        <v>1.7590595375714089</v>
      </c>
      <c r="W114" s="332">
        <f>IF(W$6=0,0,W$6/FBT!W$5*1000)</f>
        <v>1.8551171040351699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2.1269093860609387</v>
      </c>
      <c r="C115" s="333">
        <f>IF(C$7=0,0,C$7/FBT!C$5*1000)</f>
        <v>2.1921160739294967</v>
      </c>
      <c r="D115" s="333">
        <f>IF(D$7=0,0,D$7/FBT!D$5*1000)</f>
        <v>2.2801753118776351</v>
      </c>
      <c r="E115" s="333">
        <f>IF(E$7=0,0,E$7/FBT!E$5*1000)</f>
        <v>2.2921545603178775</v>
      </c>
      <c r="F115" s="333">
        <f>IF(F$7=0,0,F$7/FBT!F$5*1000)</f>
        <v>2.2072255691335019</v>
      </c>
      <c r="G115" s="333">
        <f>IF(G$7=0,0,G$7/FBT!G$5*1000)</f>
        <v>2.1872422675303387</v>
      </c>
      <c r="H115" s="333">
        <f>IF(H$7=0,0,H$7/FBT!H$5*1000)</f>
        <v>2.1519866194776762</v>
      </c>
      <c r="I115" s="333">
        <f>IF(I$7=0,0,I$7/FBT!I$5*1000)</f>
        <v>2.0981939646393575</v>
      </c>
      <c r="J115" s="333">
        <f>IF(J$7=0,0,J$7/FBT!J$5*1000)</f>
        <v>2.209352046589228</v>
      </c>
      <c r="K115" s="333">
        <f>IF(K$7=0,0,K$7/FBT!K$5*1000)</f>
        <v>2.1295775719763936</v>
      </c>
      <c r="L115" s="333">
        <f>IF(L$7=0,0,L$7/FBT!L$5*1000)</f>
        <v>2.1263669056775005</v>
      </c>
      <c r="M115" s="333">
        <f>IF(M$7=0,0,M$7/FBT!M$5*1000)</f>
        <v>2.0981005259338779</v>
      </c>
      <c r="N115" s="333">
        <f>IF(N$7=0,0,N$7/FBT!N$5*1000)</f>
        <v>2.1125212474490467</v>
      </c>
      <c r="O115" s="333">
        <f>IF(O$7=0,0,O$7/FBT!O$5*1000)</f>
        <v>2.0761724072292829</v>
      </c>
      <c r="P115" s="333">
        <f>IF(P$7=0,0,P$7/FBT!P$5*1000)</f>
        <v>2.0469276777312388</v>
      </c>
      <c r="Q115" s="333">
        <f>IF(Q$7=0,0,Q$7/FBT!Q$5*1000)</f>
        <v>2.0623195467314677</v>
      </c>
      <c r="R115" s="333">
        <f>IF(R$7=0,0,R$7/FBT!R$5*1000)</f>
        <v>2.0612694710057049</v>
      </c>
      <c r="S115" s="333">
        <f>IF(S$7=0,0,S$7/FBT!S$5*1000)</f>
        <v>2.0652349522509508</v>
      </c>
      <c r="T115" s="333">
        <f>IF(T$7=0,0,T$7/FBT!T$5*1000)</f>
        <v>2.0876435355279312</v>
      </c>
      <c r="U115" s="333">
        <f>IF(U$7=0,0,U$7/FBT!U$5*1000)</f>
        <v>2.0403828085170876</v>
      </c>
      <c r="V115" s="333">
        <f>IF(V$7=0,0,V$7/FBT!V$5*1000)</f>
        <v>2.0522361271666441</v>
      </c>
      <c r="W115" s="333">
        <f>IF(W$7=0,0,W$7/FBT!W$5*1000)</f>
        <v>2.1643032880410327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4.861507168139287</v>
      </c>
      <c r="C116" s="333">
        <f>IF(C$8=0,0,C$8/FBT!C$5*1000)</f>
        <v>5.0105510261245643</v>
      </c>
      <c r="D116" s="333">
        <f>IF(D$8=0,0,D$8/FBT!D$5*1000)</f>
        <v>5.2118292842917358</v>
      </c>
      <c r="E116" s="333">
        <f>IF(E$8=0,0,E$8/FBT!E$5*1000)</f>
        <v>5.2392104235837191</v>
      </c>
      <c r="F116" s="333">
        <f>IF(F$8=0,0,F$8/FBT!F$5*1000)</f>
        <v>5.045087015162288</v>
      </c>
      <c r="G116" s="333">
        <f>IF(G$8=0,0,G$8/FBT!G$5*1000)</f>
        <v>4.9994108972122024</v>
      </c>
      <c r="H116" s="333">
        <f>IF(H$8=0,0,H$8/FBT!H$5*1000)</f>
        <v>4.9188265588061162</v>
      </c>
      <c r="I116" s="333">
        <f>IF(I$8=0,0,I$8/FBT!I$5*1000)</f>
        <v>4.7958719191756725</v>
      </c>
      <c r="J116" s="333">
        <f>IF(J$8=0,0,J$8/FBT!J$5*1000)</f>
        <v>5.0499475350610936</v>
      </c>
      <c r="K116" s="333">
        <f>IF(K$8=0,0,K$8/FBT!K$5*1000)</f>
        <v>4.8676058788031877</v>
      </c>
      <c r="L116" s="333">
        <f>IF(L$8=0,0,L$8/FBT!L$5*1000)</f>
        <v>4.8602672129771456</v>
      </c>
      <c r="M116" s="333">
        <f>IF(M$8=0,0,M$8/FBT!M$5*1000)</f>
        <v>4.7956583449917192</v>
      </c>
      <c r="N116" s="333">
        <f>IF(N$8=0,0,N$8/FBT!N$5*1000)</f>
        <v>4.8286199941692498</v>
      </c>
      <c r="O116" s="333">
        <f>IF(O$8=0,0,O$8/FBT!O$5*1000)</f>
        <v>4.7455369308097879</v>
      </c>
      <c r="P116" s="333">
        <f>IF(P$8=0,0,P$8/FBT!P$5*1000)</f>
        <v>4.678691834814261</v>
      </c>
      <c r="Q116" s="333">
        <f>IF(Q$8=0,0,Q$8/FBT!Q$5*1000)</f>
        <v>4.7138732496719253</v>
      </c>
      <c r="R116" s="333">
        <f>IF(R$8=0,0,R$8/FBT!R$5*1000)</f>
        <v>4.7114730765844683</v>
      </c>
      <c r="S116" s="333">
        <f>IF(S$8=0,0,S$8/FBT!S$5*1000)</f>
        <v>4.7205370337164601</v>
      </c>
      <c r="T116" s="333">
        <f>IF(T$8=0,0,T$8/FBT!T$5*1000)</f>
        <v>4.7717566526352702</v>
      </c>
      <c r="U116" s="333">
        <f>IF(U$8=0,0,U$8/FBT!U$5*1000)</f>
        <v>4.6637321337533431</v>
      </c>
      <c r="V116" s="333">
        <f>IF(V$8=0,0,V$8/FBT!V$5*1000)</f>
        <v>4.6908254335237576</v>
      </c>
      <c r="W116" s="333">
        <f>IF(W$8=0,0,W$8/FBT!W$5*1000)</f>
        <v>4.9469789440937877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3.6461303761044661</v>
      </c>
      <c r="C117" s="333">
        <f>IF(C$9=0,0,C$9/FBT!C$5*1000)</f>
        <v>3.7579132695934221</v>
      </c>
      <c r="D117" s="333">
        <f>IF(D$9=0,0,D$9/FBT!D$5*1000)</f>
        <v>3.9088719632188038</v>
      </c>
      <c r="E117" s="333">
        <f>IF(E$9=0,0,E$9/FBT!E$5*1000)</f>
        <v>3.9294078176877885</v>
      </c>
      <c r="F117" s="333">
        <f>IF(F$9=0,0,F$9/FBT!F$5*1000)</f>
        <v>3.7838152613717169</v>
      </c>
      <c r="G117" s="333">
        <f>IF(G$9=0,0,G$9/FBT!G$5*1000)</f>
        <v>3.7495581729091536</v>
      </c>
      <c r="H117" s="333">
        <f>IF(H$9=0,0,H$9/FBT!H$5*1000)</f>
        <v>3.6891199191045869</v>
      </c>
      <c r="I117" s="333">
        <f>IF(I$9=0,0,I$9/FBT!I$5*1000)</f>
        <v>3.5969039393817535</v>
      </c>
      <c r="J117" s="333">
        <f>IF(J$9=0,0,J$9/FBT!J$5*1000)</f>
        <v>3.7874606512958193</v>
      </c>
      <c r="K117" s="333">
        <f>IF(K$9=0,0,K$9/FBT!K$5*1000)</f>
        <v>3.6507044091023895</v>
      </c>
      <c r="L117" s="333">
        <f>IF(L$9=0,0,L$9/FBT!L$5*1000)</f>
        <v>3.6452004097328579</v>
      </c>
      <c r="M117" s="333">
        <f>IF(M$9=0,0,M$9/FBT!M$5*1000)</f>
        <v>3.5967437587437896</v>
      </c>
      <c r="N117" s="333">
        <f>IF(N$9=0,0,N$9/FBT!N$5*1000)</f>
        <v>3.6214649956269356</v>
      </c>
      <c r="O117" s="333">
        <f>IF(O$9=0,0,O$9/FBT!O$5*1000)</f>
        <v>3.5591526981073414</v>
      </c>
      <c r="P117" s="333">
        <f>IF(P$9=0,0,P$9/FBT!P$5*1000)</f>
        <v>3.5090188761106931</v>
      </c>
      <c r="Q117" s="333">
        <f>IF(Q$9=0,0,Q$9/FBT!Q$5*1000)</f>
        <v>3.535404937253944</v>
      </c>
      <c r="R117" s="333">
        <f>IF(R$9=0,0,R$9/FBT!R$5*1000)</f>
        <v>3.5336048074383504</v>
      </c>
      <c r="S117" s="333">
        <f>IF(S$9=0,0,S$9/FBT!S$5*1000)</f>
        <v>3.5404027752873439</v>
      </c>
      <c r="T117" s="333">
        <f>IF(T$9=0,0,T$9/FBT!T$5*1000)</f>
        <v>3.5788174894764531</v>
      </c>
      <c r="U117" s="333">
        <f>IF(U$9=0,0,U$9/FBT!U$5*1000)</f>
        <v>3.4977991003150066</v>
      </c>
      <c r="V117" s="333">
        <f>IF(V$9=0,0,V$9/FBT!V$5*1000)</f>
        <v>3.5181190751428173</v>
      </c>
      <c r="W117" s="333">
        <f>IF(W$9=0,0,W$9/FBT!W$5*1000)</f>
        <v>3.7102342080703412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2.6096528544381519</v>
      </c>
      <c r="C118" s="334">
        <f>IF(C$10=0,0,C$10/FBT!C$5*1000)</f>
        <v>2.6216163881310766</v>
      </c>
      <c r="D118" s="334">
        <f>IF(D$10=0,0,D$10/FBT!D$5*1000)</f>
        <v>2.6747155423958175</v>
      </c>
      <c r="E118" s="334">
        <f>IF(E$10=0,0,E$10/FBT!E$5*1000)</f>
        <v>2.6918075794938745</v>
      </c>
      <c r="F118" s="334">
        <f>IF(F$10=0,0,F$10/FBT!F$5*1000)</f>
        <v>2.6384112290154982</v>
      </c>
      <c r="G118" s="334">
        <f>IF(G$10=0,0,G$10/FBT!G$5*1000)</f>
        <v>2.5470403577938625</v>
      </c>
      <c r="H118" s="334">
        <f>IF(H$10=0,0,H$10/FBT!H$5*1000)</f>
        <v>2.4527078992729581</v>
      </c>
      <c r="I118" s="334">
        <f>IF(I$10=0,0,I$10/FBT!I$5*1000)</f>
        <v>2.4359911892716508</v>
      </c>
      <c r="J118" s="334">
        <f>IF(J$10=0,0,J$10/FBT!J$5*1000)</f>
        <v>2.439661855915078</v>
      </c>
      <c r="K118" s="334">
        <f>IF(K$10=0,0,K$10/FBT!K$5*1000)</f>
        <v>2.3459548180639591</v>
      </c>
      <c r="L118" s="334">
        <f>IF(L$10=0,0,L$10/FBT!L$5*1000)</f>
        <v>2.4020934983360283</v>
      </c>
      <c r="M118" s="334">
        <f>IF(M$10=0,0,M$10/FBT!M$5*1000)</f>
        <v>2.3877674782709275</v>
      </c>
      <c r="N118" s="334">
        <f>IF(N$10=0,0,N$10/FBT!N$5*1000)</f>
        <v>2.4040724213972204</v>
      </c>
      <c r="O118" s="334">
        <f>IF(O$10=0,0,O$10/FBT!O$5*1000)</f>
        <v>2.3629232835316372</v>
      </c>
      <c r="P118" s="334">
        <f>IF(P$10=0,0,P$10/FBT!P$5*1000)</f>
        <v>2.3272397290431095</v>
      </c>
      <c r="Q118" s="334">
        <f>IF(Q$10=0,0,Q$10/FBT!Q$5*1000)</f>
        <v>2.2956443098617703</v>
      </c>
      <c r="R118" s="334">
        <f>IF(R$10=0,0,R$10/FBT!R$5*1000)</f>
        <v>2.3228855909016888</v>
      </c>
      <c r="S118" s="334">
        <f>IF(S$10=0,0,S$10/FBT!S$5*1000)</f>
        <v>2.3280124998050047</v>
      </c>
      <c r="T118" s="334">
        <f>IF(T$10=0,0,T$10/FBT!T$5*1000)</f>
        <v>2.3611581227485532</v>
      </c>
      <c r="U118" s="334">
        <f>IF(U$10=0,0,U$10/FBT!U$5*1000)</f>
        <v>2.3065865346360375</v>
      </c>
      <c r="V118" s="334">
        <f>IF(V$10=0,0,V$10/FBT!V$5*1000)</f>
        <v>2.3359561957950477</v>
      </c>
      <c r="W118" s="334">
        <f>IF(W$10=0,0,W$10/FBT!W$5*1000)</f>
        <v>2.5047607976382551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8.0507847964970658</v>
      </c>
      <c r="C119" s="350">
        <f>IF(C$16=0,0,C$16/FBT!C$5*1000)</f>
        <v>8.0800653360924599</v>
      </c>
      <c r="D119" s="350">
        <f>IF(D$16=0,0,D$16/FBT!D$5*1000)</f>
        <v>8.2224345715166791</v>
      </c>
      <c r="E119" s="350">
        <f>IF(E$16=0,0,E$16/FBT!E$5*1000)</f>
        <v>8.2679119968236723</v>
      </c>
      <c r="F119" s="350">
        <f>IF(F$16=0,0,F$16/FBT!F$5*1000)</f>
        <v>8.1150600907082353</v>
      </c>
      <c r="G119" s="350">
        <f>IF(G$16=0,0,G$16/FBT!G$5*1000)</f>
        <v>7.8203432760832223</v>
      </c>
      <c r="H119" s="350">
        <f>IF(H$16=0,0,H$16/FBT!H$5*1000)</f>
        <v>7.5254541332488527</v>
      </c>
      <c r="I119" s="350">
        <f>IF(I$16=0,0,I$16/FBT!I$5*1000)</f>
        <v>7.4799334735304184</v>
      </c>
      <c r="J119" s="350">
        <f>IF(J$16=0,0,J$16/FBT!J$5*1000)</f>
        <v>7.4737133810232246</v>
      </c>
      <c r="K119" s="350">
        <f>IF(K$16=0,0,K$16/FBT!K$5*1000)</f>
        <v>7.1857615525624894</v>
      </c>
      <c r="L119" s="350">
        <f>IF(L$16=0,0,L$16/FBT!L$5*1000)</f>
        <v>7.3611616791794114</v>
      </c>
      <c r="M119" s="350">
        <f>IF(M$16=0,0,M$16/FBT!M$5*1000)</f>
        <v>7.3178194131359069</v>
      </c>
      <c r="N119" s="350">
        <f>IF(N$16=0,0,N$16/FBT!N$5*1000)</f>
        <v>7.3680152550847833</v>
      </c>
      <c r="O119" s="350">
        <f>IF(O$16=0,0,O$16/FBT!O$5*1000)</f>
        <v>7.239844549553383</v>
      </c>
      <c r="P119" s="350">
        <f>IF(P$16=0,0,P$16/FBT!P$5*1000)</f>
        <v>7.1314272309351638</v>
      </c>
      <c r="Q119" s="350">
        <f>IF(Q$16=0,0,Q$16/FBT!Q$5*1000)</f>
        <v>7.032263987565873</v>
      </c>
      <c r="R119" s="350">
        <f>IF(R$16=0,0,R$16/FBT!R$5*1000)</f>
        <v>7.1159901242726962</v>
      </c>
      <c r="S119" s="350">
        <f>IF(S$16=0,0,S$16/FBT!S$5*1000)</f>
        <v>7.1316179923179828</v>
      </c>
      <c r="T119" s="350">
        <f>IF(T$16=0,0,T$16/FBT!T$5*1000)</f>
        <v>7.2007397588583428</v>
      </c>
      <c r="U119" s="350">
        <f>IF(U$16=0,0,U$16/FBT!U$5*1000)</f>
        <v>7.0317961114082603</v>
      </c>
      <c r="V119" s="350">
        <f>IF(V$16=0,0,V$16/FBT!V$5*1000)</f>
        <v>7.121200271540153</v>
      </c>
      <c r="W119" s="350">
        <f>IF(W$16=0,0,W$16/FBT!W$5*1000)</f>
        <v>7.6334536419740182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6.7089873304142236</v>
      </c>
      <c r="C120" s="350">
        <f>IF(C$25=0,0,C$25/FBT!C$5*1000)</f>
        <v>6.7333877800770505</v>
      </c>
      <c r="D120" s="350">
        <f>IF(D$25=0,0,D$25/FBT!D$5*1000)</f>
        <v>6.8520288095972344</v>
      </c>
      <c r="E120" s="350">
        <f>IF(E$25=0,0,E$25/FBT!E$5*1000)</f>
        <v>6.8899266640197281</v>
      </c>
      <c r="F120" s="350">
        <f>IF(F$25=0,0,F$25/FBT!F$5*1000)</f>
        <v>6.7625500755901973</v>
      </c>
      <c r="G120" s="350">
        <f>IF(G$25=0,0,G$25/FBT!G$5*1000)</f>
        <v>6.5169527300693533</v>
      </c>
      <c r="H120" s="350">
        <f>IF(H$25=0,0,H$25/FBT!H$5*1000)</f>
        <v>6.2712117777073786</v>
      </c>
      <c r="I120" s="350">
        <f>IF(I$25=0,0,I$25/FBT!I$5*1000)</f>
        <v>6.2332778946086798</v>
      </c>
      <c r="J120" s="350">
        <f>IF(J$25=0,0,J$25/FBT!J$5*1000)</f>
        <v>6.2280944841860242</v>
      </c>
      <c r="K120" s="350">
        <f>IF(K$25=0,0,K$25/FBT!K$5*1000)</f>
        <v>5.9881346271354081</v>
      </c>
      <c r="L120" s="350">
        <f>IF(L$25=0,0,L$25/FBT!L$5*1000)</f>
        <v>6.1343013993161772</v>
      </c>
      <c r="M120" s="350">
        <f>IF(M$25=0,0,M$25/FBT!M$5*1000)</f>
        <v>6.0981828442799264</v>
      </c>
      <c r="N120" s="350">
        <f>IF(N$25=0,0,N$25/FBT!N$5*1000)</f>
        <v>6.1400127125706518</v>
      </c>
      <c r="O120" s="350">
        <f>IF(O$25=0,0,O$25/FBT!O$5*1000)</f>
        <v>6.0332037912944845</v>
      </c>
      <c r="P120" s="350">
        <f>IF(P$25=0,0,P$25/FBT!P$5*1000)</f>
        <v>5.9428560257793066</v>
      </c>
      <c r="Q120" s="350">
        <f>IF(Q$25=0,0,Q$25/FBT!Q$5*1000)</f>
        <v>5.860219989638229</v>
      </c>
      <c r="R120" s="350">
        <f>IF(R$25=0,0,R$25/FBT!R$5*1000)</f>
        <v>5.9299917702272493</v>
      </c>
      <c r="S120" s="350">
        <f>IF(S$25=0,0,S$25/FBT!S$5*1000)</f>
        <v>5.943014993598319</v>
      </c>
      <c r="T120" s="350">
        <f>IF(T$25=0,0,T$25/FBT!T$5*1000)</f>
        <v>6.000616465715285</v>
      </c>
      <c r="U120" s="350">
        <f>IF(U$25=0,0,U$25/FBT!U$5*1000)</f>
        <v>5.8598300928402178</v>
      </c>
      <c r="V120" s="350">
        <f>IF(V$25=0,0,V$25/FBT!V$5*1000)</f>
        <v>5.9343335596167925</v>
      </c>
      <c r="W120" s="350">
        <f>IF(W$25=0,0,W$25/FBT!W$5*1000)</f>
        <v>6.3612113683116824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68.130632346057283</v>
      </c>
      <c r="C121" s="350">
        <f>IF(C$34=0,0,C$34/FBT!C$5*1000)</f>
        <v>67.77542601360058</v>
      </c>
      <c r="D121" s="350">
        <f>IF(D$34=0,0,D$34/FBT!D$5*1000)</f>
        <v>68.380262741651762</v>
      </c>
      <c r="E121" s="350">
        <f>IF(E$34=0,0,E$34/FBT!E$5*1000)</f>
        <v>68.851660570268422</v>
      </c>
      <c r="F121" s="350">
        <f>IF(F$34=0,0,F$34/FBT!F$5*1000)</f>
        <v>68.08268693171793</v>
      </c>
      <c r="G121" s="350">
        <f>IF(G$34=0,0,G$34/FBT!G$5*1000)</f>
        <v>64.979047310035625</v>
      </c>
      <c r="H121" s="350">
        <f>IF(H$34=0,0,H$34/FBT!H$5*1000)</f>
        <v>61.940013663149415</v>
      </c>
      <c r="I121" s="350">
        <f>IF(I$34=0,0,I$34/FBT!I$5*1000)</f>
        <v>62.265863867144262</v>
      </c>
      <c r="J121" s="350">
        <f>IF(J$34=0,0,J$34/FBT!J$5*1000)</f>
        <v>60.408397033812896</v>
      </c>
      <c r="K121" s="350">
        <f>IF(K$34=0,0,K$34/FBT!K$5*1000)</f>
        <v>58.012450848049141</v>
      </c>
      <c r="L121" s="350">
        <f>IF(L$34=0,0,L$34/FBT!L$5*1000)</f>
        <v>60.209533956136326</v>
      </c>
      <c r="M121" s="350">
        <f>IF(M$34=0,0,M$34/FBT!M$5*1000)</f>
        <v>60.266518226924134</v>
      </c>
      <c r="N121" s="350">
        <f>IF(N$34=0,0,N$34/FBT!N$5*1000)</f>
        <v>60.752536684836166</v>
      </c>
      <c r="O121" s="350">
        <f>IF(O$34=0,0,O$34/FBT!O$5*1000)</f>
        <v>59.710633433425549</v>
      </c>
      <c r="P121" s="350">
        <f>IF(P$34=0,0,P$34/FBT!P$5*1000)</f>
        <v>58.973546362475879</v>
      </c>
      <c r="Q121" s="350">
        <f>IF(Q$34=0,0,Q$34/FBT!Q$5*1000)</f>
        <v>57.263299903186102</v>
      </c>
      <c r="R121" s="350">
        <f>IF(R$34=0,0,R$34/FBT!R$5*1000)</f>
        <v>58.418820301925223</v>
      </c>
      <c r="S121" s="350">
        <f>IF(S$34=0,0,S$34/FBT!S$5*1000)</f>
        <v>58.546822249147453</v>
      </c>
      <c r="T121" s="350">
        <f>IF(T$34=0,0,T$34/FBT!T$5*1000)</f>
        <v>59.128468471110331</v>
      </c>
      <c r="U121" s="350">
        <f>IF(U$34=0,0,U$34/FBT!U$5*1000)</f>
        <v>57.747324964138549</v>
      </c>
      <c r="V121" s="350">
        <f>IF(V$34=0,0,V$34/FBT!V$5*1000)</f>
        <v>58.723194891497933</v>
      </c>
      <c r="W121" s="350">
        <f>IF(W$34=0,0,W$34/FBT!W$5*1000)</f>
        <v>63.456874137956376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12.685681090537059</v>
      </c>
      <c r="C122" s="350">
        <f>IF(C$45=0,0,C$45/FBT!C$5*1000)</f>
        <v>12.690978287593225</v>
      </c>
      <c r="D122" s="350">
        <f>IF(D$45=0,0,D$45/FBT!D$5*1000)</f>
        <v>12.86893537011354</v>
      </c>
      <c r="E122" s="350">
        <f>IF(E$45=0,0,E$45/FBT!E$5*1000)</f>
        <v>12.947461109411279</v>
      </c>
      <c r="F122" s="350">
        <f>IF(F$45=0,0,F$45/FBT!F$5*1000)</f>
        <v>12.747473026000719</v>
      </c>
      <c r="G122" s="350">
        <f>IF(G$45=0,0,G$45/FBT!G$5*1000)</f>
        <v>12.233955928825544</v>
      </c>
      <c r="H122" s="350">
        <f>IF(H$45=0,0,H$45/FBT!H$5*1000)</f>
        <v>11.719059748934335</v>
      </c>
      <c r="I122" s="350">
        <f>IF(I$45=0,0,I$45/FBT!I$5*1000)</f>
        <v>11.709617211146869</v>
      </c>
      <c r="J122" s="350">
        <f>IF(J$45=0,0,J$45/FBT!J$5*1000)</f>
        <v>11.52717113190103</v>
      </c>
      <c r="K122" s="350">
        <f>IF(K$45=0,0,K$45/FBT!K$5*1000)</f>
        <v>11.074667584217421</v>
      </c>
      <c r="L122" s="350">
        <f>IF(L$45=0,0,L$45/FBT!L$5*1000)</f>
        <v>11.428803121228638</v>
      </c>
      <c r="M122" s="350">
        <f>IF(M$45=0,0,M$45/FBT!M$5*1000)</f>
        <v>11.396461788859469</v>
      </c>
      <c r="N122" s="350">
        <f>IF(N$45=0,0,N$45/FBT!N$5*1000)</f>
        <v>11.479814052044226</v>
      </c>
      <c r="O122" s="350">
        <f>IF(O$45=0,0,O$45/FBT!O$5*1000)</f>
        <v>11.281039802532572</v>
      </c>
      <c r="P122" s="350">
        <f>IF(P$45=0,0,P$45/FBT!P$5*1000)</f>
        <v>11.122580070434653</v>
      </c>
      <c r="Q122" s="350">
        <f>IF(Q$45=0,0,Q$45/FBT!Q$5*1000)</f>
        <v>10.884434523505634</v>
      </c>
      <c r="R122" s="350">
        <f>IF(R$45=0,0,R$45/FBT!R$5*1000)</f>
        <v>11.06024592720234</v>
      </c>
      <c r="S122" s="350">
        <f>IF(S$45=0,0,S$45/FBT!S$5*1000)</f>
        <v>11.084799528787391</v>
      </c>
      <c r="T122" s="350">
        <f>IF(T$45=0,0,T$45/FBT!T$5*1000)</f>
        <v>11.191961730189615</v>
      </c>
      <c r="U122" s="350">
        <f>IF(U$45=0,0,U$45/FBT!U$5*1000)</f>
        <v>10.928874356414472</v>
      </c>
      <c r="V122" s="350">
        <f>IF(V$45=0,0,V$45/FBT!V$5*1000)</f>
        <v>11.091415351987642</v>
      </c>
      <c r="W122" s="350">
        <f>IF(W$45=0,0,W$45/FBT!W$5*1000)</f>
        <v>11.938640997770268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10.762101483966909</v>
      </c>
      <c r="C123" s="350">
        <f>IF(C$66=0,0,C$66/FBT!C$5*1000)</f>
        <v>10.976058946518409</v>
      </c>
      <c r="D123" s="350">
        <f>IF(D$66=0,0,D$66/FBT!D$5*1000)</f>
        <v>11.321844155752766</v>
      </c>
      <c r="E123" s="350">
        <f>IF(E$66=0,0,E$66/FBT!E$5*1000)</f>
        <v>11.38697850453981</v>
      </c>
      <c r="F123" s="350">
        <f>IF(F$66=0,0,F$66/FBT!F$5*1000)</f>
        <v>11.04872014054002</v>
      </c>
      <c r="G123" s="350">
        <f>IF(G$66=0,0,G$66/FBT!G$5*1000)</f>
        <v>10.829423132757329</v>
      </c>
      <c r="H123" s="350">
        <f>IF(H$66=0,0,H$66/FBT!H$5*1000)</f>
        <v>10.557853502994057</v>
      </c>
      <c r="I123" s="350">
        <f>IF(I$66=0,0,I$66/FBT!I$5*1000)</f>
        <v>10.379324046239001</v>
      </c>
      <c r="J123" s="350">
        <f>IF(J$66=0,0,J$66/FBT!J$5*1000)</f>
        <v>10.689173797368678</v>
      </c>
      <c r="K123" s="350">
        <f>IF(K$66=0,0,K$66/FBT!K$5*1000)</f>
        <v>10.292773479935999</v>
      </c>
      <c r="L123" s="350">
        <f>IF(L$66=0,0,L$66/FBT!L$5*1000)</f>
        <v>10.392476981361426</v>
      </c>
      <c r="M123" s="350">
        <f>IF(M$66=0,0,M$66/FBT!M$5*1000)</f>
        <v>10.289652671652544</v>
      </c>
      <c r="N123" s="350">
        <f>IF(N$66=0,0,N$66/FBT!N$5*1000)</f>
        <v>10.361584225076149</v>
      </c>
      <c r="O123" s="350">
        <f>IF(O$66=0,0,O$66/FBT!O$5*1000)</f>
        <v>10.184144609428527</v>
      </c>
      <c r="P123" s="350">
        <f>IF(P$66=0,0,P$66/FBT!P$5*1000)</f>
        <v>10.039142171833252</v>
      </c>
      <c r="Q123" s="350">
        <f>IF(Q$66=0,0,Q$66/FBT!Q$5*1000)</f>
        <v>10.019242906756222</v>
      </c>
      <c r="R123" s="350">
        <f>IF(R$66=0,0,R$66/FBT!R$5*1000)</f>
        <v>10.069285364142516</v>
      </c>
      <c r="S123" s="350">
        <f>IF(S$66=0,0,S$66/FBT!S$5*1000)</f>
        <v>10.089924997061987</v>
      </c>
      <c r="T123" s="350">
        <f>IF(T$66=0,0,T$66/FBT!T$5*1000)</f>
        <v>10.194604606272522</v>
      </c>
      <c r="U123" s="350">
        <f>IF(U$66=0,0,U$66/FBT!U$5*1000)</f>
        <v>9.960886154433652</v>
      </c>
      <c r="V123" s="350">
        <f>IF(V$66=0,0,V$66/FBT!V$5*1000)</f>
        <v>10.049162664530972</v>
      </c>
      <c r="W123" s="350">
        <f>IF(W$66=0,0,W$66/FBT!W$5*1000)</f>
        <v>10.671342641175016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10.314902833999538</v>
      </c>
      <c r="C124" s="335">
        <f>IF(C$80=0,0,C$80/FBT!C$5*1000)</f>
        <v>10.631136639679797</v>
      </c>
      <c r="D124" s="335">
        <f>IF(D$80=0,0,D$80/FBT!D$5*1000)</f>
        <v>11.058198783945992</v>
      </c>
      <c r="E124" s="335">
        <f>IF(E$80=0,0,E$80/FBT!E$5*1000)</f>
        <v>11.116294716238761</v>
      </c>
      <c r="F124" s="335">
        <f>IF(F$80=0,0,F$80/FBT!F$5*1000)</f>
        <v>10.704413374420584</v>
      </c>
      <c r="G124" s="335">
        <f>IF(G$80=0,0,G$80/FBT!G$5*1000)</f>
        <v>10.607500071159992</v>
      </c>
      <c r="H124" s="335">
        <f>IF(H$80=0,0,H$80/FBT!H$5*1000)</f>
        <v>10.436520251146877</v>
      </c>
      <c r="I124" s="335">
        <f>IF(I$80=0,0,I$80/FBT!I$5*1000)</f>
        <v>10.175641244510983</v>
      </c>
      <c r="J124" s="335">
        <f>IF(J$80=0,0,J$80/FBT!J$5*1000)</f>
        <v>10.714726182515879</v>
      </c>
      <c r="K124" s="335">
        <f>IF(K$80=0,0,K$80/FBT!K$5*1000)</f>
        <v>10.327842773350659</v>
      </c>
      <c r="L124" s="335">
        <f>IF(L$80=0,0,L$80/FBT!L$5*1000)</f>
        <v>10.312271959134257</v>
      </c>
      <c r="M124" s="335">
        <f>IF(M$80=0,0,M$80/FBT!M$5*1000)</f>
        <v>10.175188093486181</v>
      </c>
      <c r="N124" s="335">
        <f>IF(N$80=0,0,N$80/FBT!N$5*1000)</f>
        <v>10.245124472628602</v>
      </c>
      <c r="O124" s="335">
        <f>IF(O$80=0,0,O$80/FBT!O$5*1000)</f>
        <v>10.068842982945666</v>
      </c>
      <c r="P124" s="335">
        <f>IF(P$80=0,0,P$80/FBT!P$5*1000)</f>
        <v>9.9270144005171552</v>
      </c>
      <c r="Q124" s="335">
        <f>IF(Q$80=0,0,Q$80/FBT!Q$5*1000)</f>
        <v>10.00166056749141</v>
      </c>
      <c r="R124" s="335">
        <f>IF(R$80=0,0,R$80/FBT!R$5*1000)</f>
        <v>9.9965680002430926</v>
      </c>
      <c r="S124" s="335">
        <f>IF(S$80=0,0,S$80/FBT!S$5*1000)</f>
        <v>10.015799451287897</v>
      </c>
      <c r="T124" s="335">
        <f>IF(T$80=0,0,T$80/FBT!T$5*1000)</f>
        <v>10.124474677728884</v>
      </c>
      <c r="U124" s="335">
        <f>IF(U$80=0,0,U$80/FBT!U$5*1000)</f>
        <v>9.8952736547911542</v>
      </c>
      <c r="V124" s="335">
        <f>IF(V$80=0,0,V$80/FBT!V$5*1000)</f>
        <v>9.9527588635790334</v>
      </c>
      <c r="W124" s="335">
        <f>IF(W$80=0,0,W$80/FBT!W$5*1000)</f>
        <v>10.496252574630995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DE: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2161.1093113737488</v>
      </c>
      <c r="C5" s="225">
        <v>2160.3918570596152</v>
      </c>
      <c r="D5" s="225">
        <v>2228.186844628563</v>
      </c>
      <c r="E5" s="225">
        <v>2321.3543052871642</v>
      </c>
      <c r="F5" s="225">
        <v>2343.9639030026251</v>
      </c>
      <c r="G5" s="225">
        <v>2343.287403260164</v>
      </c>
      <c r="H5" s="225">
        <v>2325.0801492078358</v>
      </c>
      <c r="I5" s="225">
        <v>2381.505369245855</v>
      </c>
      <c r="J5" s="225">
        <v>2330.9371623840889</v>
      </c>
      <c r="K5" s="225">
        <v>2300.7832394148541</v>
      </c>
      <c r="L5" s="225">
        <v>2348.4960281146359</v>
      </c>
      <c r="M5" s="225">
        <v>2405.4340376799851</v>
      </c>
      <c r="N5" s="225">
        <v>2432.541155491509</v>
      </c>
      <c r="O5" s="225">
        <v>2416.9439938488381</v>
      </c>
      <c r="P5" s="225">
        <v>2442.616719529331</v>
      </c>
      <c r="Q5" s="225">
        <v>2395.699068870706</v>
      </c>
      <c r="R5" s="225">
        <v>2482.660243735711</v>
      </c>
      <c r="S5" s="225">
        <v>2499.6883027831309</v>
      </c>
      <c r="T5" s="225">
        <v>2538.2567029140391</v>
      </c>
      <c r="U5" s="225">
        <v>2498.2721764677208</v>
      </c>
      <c r="V5" s="225">
        <v>2488.8950411087399</v>
      </c>
      <c r="W5" s="225">
        <v>2548.0443374612701</v>
      </c>
      <c r="DA5" s="89" t="s">
        <v>2230</v>
      </c>
    </row>
    <row r="6" spans="1:105" ht="12" customHeight="1" x14ac:dyDescent="0.25">
      <c r="A6" s="55" t="s">
        <v>92</v>
      </c>
      <c r="B6" s="261">
        <v>29.71879083851346</v>
      </c>
      <c r="C6" s="261">
        <v>30.41407777855639</v>
      </c>
      <c r="D6" s="261">
        <v>31.86823953154946</v>
      </c>
      <c r="E6" s="261">
        <v>33.114146912698743</v>
      </c>
      <c r="F6" s="261">
        <v>32.923649546528239</v>
      </c>
      <c r="G6" s="261">
        <v>33.647586202330707</v>
      </c>
      <c r="H6" s="261">
        <v>34.104402496020917</v>
      </c>
      <c r="I6" s="261">
        <v>34.161399434659941</v>
      </c>
      <c r="J6" s="261">
        <v>35.180677167888767</v>
      </c>
      <c r="K6" s="261">
        <v>34.788599287443652</v>
      </c>
      <c r="L6" s="261">
        <v>34.564626429884797</v>
      </c>
      <c r="M6" s="261">
        <v>35.066978545391223</v>
      </c>
      <c r="N6" s="261">
        <v>35.453780625097409</v>
      </c>
      <c r="O6" s="261">
        <v>35.139103666823118</v>
      </c>
      <c r="P6" s="261">
        <v>35.547689747002593</v>
      </c>
      <c r="Q6" s="261">
        <v>35.595315030587457</v>
      </c>
      <c r="R6" s="261">
        <v>36.379181639712947</v>
      </c>
      <c r="S6" s="261">
        <v>36.617273299173299</v>
      </c>
      <c r="T6" s="261">
        <v>37.21191187758766</v>
      </c>
      <c r="U6" s="261">
        <v>36.630168936420802</v>
      </c>
      <c r="V6" s="261">
        <v>36.205619953726732</v>
      </c>
      <c r="W6" s="261">
        <v>36.479813291597061</v>
      </c>
      <c r="DA6" s="67" t="s">
        <v>2231</v>
      </c>
    </row>
    <row r="7" spans="1:105" ht="12" customHeight="1" x14ac:dyDescent="0.25">
      <c r="A7" s="202" t="s">
        <v>93</v>
      </c>
      <c r="B7" s="226">
        <v>8.9854481754624196</v>
      </c>
      <c r="C7" s="226">
        <v>9.1956675212217842</v>
      </c>
      <c r="D7" s="226">
        <v>9.6353319457018571</v>
      </c>
      <c r="E7" s="226">
        <v>10.012030858708609</v>
      </c>
      <c r="F7" s="226">
        <v>9.9544341610304254</v>
      </c>
      <c r="G7" s="226">
        <v>10.1733157211308</v>
      </c>
      <c r="H7" s="226">
        <v>10.31143369352626</v>
      </c>
      <c r="I7" s="226">
        <v>10.328666663773401</v>
      </c>
      <c r="J7" s="226">
        <v>10.636844318042611</v>
      </c>
      <c r="K7" s="226">
        <v>10.51829994338658</v>
      </c>
      <c r="L7" s="226">
        <v>10.450581962690769</v>
      </c>
      <c r="M7" s="226">
        <v>10.602467647550711</v>
      </c>
      <c r="N7" s="226">
        <v>10.71941688886564</v>
      </c>
      <c r="O7" s="226">
        <v>10.62427460949263</v>
      </c>
      <c r="P7" s="226">
        <v>10.7478102226546</v>
      </c>
      <c r="Q7" s="226">
        <v>10.762209681899719</v>
      </c>
      <c r="R7" s="226">
        <v>10.999211006450411</v>
      </c>
      <c r="S7" s="226">
        <v>11.07119779348746</v>
      </c>
      <c r="T7" s="226">
        <v>11.250986202730161</v>
      </c>
      <c r="U7" s="226">
        <v>11.075096777157651</v>
      </c>
      <c r="V7" s="226">
        <v>10.946734795586069</v>
      </c>
      <c r="W7" s="226">
        <v>11.029636890791711</v>
      </c>
      <c r="DA7" s="174" t="s">
        <v>2232</v>
      </c>
    </row>
    <row r="8" spans="1:105" ht="12" customHeight="1" x14ac:dyDescent="0.25">
      <c r="A8" s="202" t="s">
        <v>94</v>
      </c>
      <c r="B8" s="226">
        <v>112.2377486844773</v>
      </c>
      <c r="C8" s="226">
        <v>114.8636105933342</v>
      </c>
      <c r="D8" s="226">
        <v>120.35548414451191</v>
      </c>
      <c r="E8" s="226">
        <v>125.06085187933741</v>
      </c>
      <c r="F8" s="226">
        <v>124.34140822412689</v>
      </c>
      <c r="G8" s="226">
        <v>127.07547034929711</v>
      </c>
      <c r="H8" s="226">
        <v>128.80070986677211</v>
      </c>
      <c r="I8" s="226">
        <v>129.01596788684139</v>
      </c>
      <c r="J8" s="226">
        <v>132.8654326474859</v>
      </c>
      <c r="K8" s="226">
        <v>131.384688062376</v>
      </c>
      <c r="L8" s="226">
        <v>130.53881888030091</v>
      </c>
      <c r="M8" s="226">
        <v>132.43603168406869</v>
      </c>
      <c r="N8" s="226">
        <v>133.89685136709679</v>
      </c>
      <c r="O8" s="226">
        <v>132.70842369682239</v>
      </c>
      <c r="P8" s="226">
        <v>134.2515141284739</v>
      </c>
      <c r="Q8" s="226">
        <v>134.4313786000491</v>
      </c>
      <c r="R8" s="226">
        <v>137.39177574255891</v>
      </c>
      <c r="S8" s="226">
        <v>138.29096682955799</v>
      </c>
      <c r="T8" s="226">
        <v>140.5367141644621</v>
      </c>
      <c r="U8" s="226">
        <v>138.33966925827971</v>
      </c>
      <c r="V8" s="226">
        <v>136.73629238191921</v>
      </c>
      <c r="W8" s="226">
        <v>137.77182720949929</v>
      </c>
      <c r="DA8" s="174" t="s">
        <v>2233</v>
      </c>
    </row>
    <row r="9" spans="1:105" ht="12" customHeight="1" x14ac:dyDescent="0.25">
      <c r="A9" s="202" t="s">
        <v>95</v>
      </c>
      <c r="B9" s="226">
        <v>59.489248457784981</v>
      </c>
      <c r="C9" s="226">
        <v>60.88103110972466</v>
      </c>
      <c r="D9" s="226">
        <v>63.791882708353832</v>
      </c>
      <c r="E9" s="226">
        <v>66.285863508424811</v>
      </c>
      <c r="F9" s="226">
        <v>65.904537592163621</v>
      </c>
      <c r="G9" s="226">
        <v>67.35366948379226</v>
      </c>
      <c r="H9" s="226">
        <v>68.26809625648869</v>
      </c>
      <c r="I9" s="226">
        <v>68.382189224215878</v>
      </c>
      <c r="J9" s="226">
        <v>70.422516727748004</v>
      </c>
      <c r="K9" s="226">
        <v>69.637679330717219</v>
      </c>
      <c r="L9" s="226">
        <v>69.189344233790877</v>
      </c>
      <c r="M9" s="226">
        <v>70.194921815161607</v>
      </c>
      <c r="N9" s="226">
        <v>70.969198438617283</v>
      </c>
      <c r="O9" s="226">
        <v>70.339297449157797</v>
      </c>
      <c r="P9" s="226">
        <v>71.157179945530743</v>
      </c>
      <c r="Q9" s="226">
        <v>71.252513310318307</v>
      </c>
      <c r="R9" s="226">
        <v>72.821609298153604</v>
      </c>
      <c r="S9" s="226">
        <v>73.298206544734953</v>
      </c>
      <c r="T9" s="226">
        <v>74.488517493995815</v>
      </c>
      <c r="U9" s="226">
        <v>73.32402023858296</v>
      </c>
      <c r="V9" s="226">
        <v>72.474184185318734</v>
      </c>
      <c r="W9" s="226">
        <v>73.023047552293221</v>
      </c>
      <c r="DA9" s="174" t="s">
        <v>2234</v>
      </c>
    </row>
    <row r="10" spans="1:105" ht="12" customHeight="1" x14ac:dyDescent="0.25">
      <c r="A10" s="56" t="s">
        <v>96</v>
      </c>
      <c r="B10" s="262">
        <v>63.346197835913813</v>
      </c>
      <c r="C10" s="262">
        <v>63.62719819392418</v>
      </c>
      <c r="D10" s="262">
        <v>65.638951107880047</v>
      </c>
      <c r="E10" s="262">
        <v>68.245449157032951</v>
      </c>
      <c r="F10" s="262">
        <v>68.913367766304191</v>
      </c>
      <c r="G10" s="262">
        <v>69.003232241044316</v>
      </c>
      <c r="H10" s="262">
        <v>68.893472254483413</v>
      </c>
      <c r="I10" s="262">
        <v>70.08216298472459</v>
      </c>
      <c r="J10" s="262">
        <v>69.509374005999888</v>
      </c>
      <c r="K10" s="262">
        <v>68.559969235179395</v>
      </c>
      <c r="L10" s="262">
        <v>69.268967380835591</v>
      </c>
      <c r="M10" s="262">
        <v>70.775388286674911</v>
      </c>
      <c r="N10" s="262">
        <v>71.645412468323457</v>
      </c>
      <c r="O10" s="262">
        <v>71.004116750434051</v>
      </c>
      <c r="P10" s="262">
        <v>71.948118556383406</v>
      </c>
      <c r="Q10" s="262">
        <v>70.896673122409027</v>
      </c>
      <c r="R10" s="262">
        <v>73.088457357106094</v>
      </c>
      <c r="S10" s="262">
        <v>73.590272237539224</v>
      </c>
      <c r="T10" s="262">
        <v>75.349053798602057</v>
      </c>
      <c r="U10" s="262">
        <v>74.166121455591096</v>
      </c>
      <c r="V10" s="262">
        <v>73.644125632759796</v>
      </c>
      <c r="W10" s="262">
        <v>75.141819606790861</v>
      </c>
      <c r="DA10" s="68" t="s">
        <v>2235</v>
      </c>
    </row>
    <row r="11" spans="1:105" ht="12" customHeight="1" x14ac:dyDescent="0.25">
      <c r="A11" s="37" t="s">
        <v>160</v>
      </c>
      <c r="B11" s="228">
        <v>7.9236287205744684</v>
      </c>
      <c r="C11" s="228">
        <v>7.4389192271004001</v>
      </c>
      <c r="D11" s="228">
        <v>6.7662593699052866</v>
      </c>
      <c r="E11" s="228">
        <v>6.4869859958104863</v>
      </c>
      <c r="F11" s="228">
        <v>6.0328208496680693</v>
      </c>
      <c r="G11" s="228">
        <v>5.8116451619394924</v>
      </c>
      <c r="H11" s="228">
        <v>5.6332100366784674</v>
      </c>
      <c r="I11" s="228">
        <v>5.0476810809298742</v>
      </c>
      <c r="J11" s="228">
        <v>4.5812873895976134</v>
      </c>
      <c r="K11" s="228">
        <v>4.6201937678666667</v>
      </c>
      <c r="L11" s="228">
        <v>4.2673709660276673</v>
      </c>
      <c r="M11" s="228">
        <v>3.8684381231636169</v>
      </c>
      <c r="N11" s="228">
        <v>3.4210913116563528</v>
      </c>
      <c r="O11" s="228">
        <v>2.9659859569085372</v>
      </c>
      <c r="P11" s="228">
        <v>2.4623971452288118</v>
      </c>
      <c r="Q11" s="228">
        <v>2.075593402668876</v>
      </c>
      <c r="R11" s="228">
        <v>2.093442601380934</v>
      </c>
      <c r="S11" s="228">
        <v>1.949450162911232</v>
      </c>
      <c r="T11" s="228">
        <v>1.8360053777344469</v>
      </c>
      <c r="U11" s="228">
        <v>1.7520503339501079</v>
      </c>
      <c r="V11" s="228">
        <v>1.72137926460936</v>
      </c>
      <c r="W11" s="228">
        <v>1.739548963448253</v>
      </c>
      <c r="DA11" s="69" t="s">
        <v>2236</v>
      </c>
    </row>
    <row r="12" spans="1:105" ht="12" customHeight="1" x14ac:dyDescent="0.25">
      <c r="A12" s="37" t="s">
        <v>162</v>
      </c>
      <c r="B12" s="228">
        <v>33.596048752520552</v>
      </c>
      <c r="C12" s="228">
        <v>32.450359250413129</v>
      </c>
      <c r="D12" s="228">
        <v>33.716559819780777</v>
      </c>
      <c r="E12" s="228">
        <v>36.08149312992574</v>
      </c>
      <c r="F12" s="228">
        <v>37.96240538143784</v>
      </c>
      <c r="G12" s="228">
        <v>36.503213762470807</v>
      </c>
      <c r="H12" s="228">
        <v>34.627583776997781</v>
      </c>
      <c r="I12" s="228">
        <v>37.287326543217283</v>
      </c>
      <c r="J12" s="228">
        <v>33.574434786645959</v>
      </c>
      <c r="K12" s="228">
        <v>33.007307344753308</v>
      </c>
      <c r="L12" s="228">
        <v>36.692086058552988</v>
      </c>
      <c r="M12" s="228">
        <v>38.359004802405543</v>
      </c>
      <c r="N12" s="228">
        <v>39.165620304616361</v>
      </c>
      <c r="O12" s="228">
        <v>39.530497186960432</v>
      </c>
      <c r="P12" s="228">
        <v>39.998430768996037</v>
      </c>
      <c r="Q12" s="228">
        <v>38.273426932351633</v>
      </c>
      <c r="R12" s="228">
        <v>40.768610846031379</v>
      </c>
      <c r="S12" s="228">
        <v>41.282199935922463</v>
      </c>
      <c r="T12" s="228">
        <v>41.506324218655223</v>
      </c>
      <c r="U12" s="228">
        <v>40.823998186684413</v>
      </c>
      <c r="V12" s="228">
        <v>41.337575693217971</v>
      </c>
      <c r="W12" s="228">
        <v>43.653526042230403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0.91325153916905255</v>
      </c>
      <c r="U14" s="228">
        <v>0.95492104895262953</v>
      </c>
      <c r="V14" s="228">
        <v>0.94113548917762502</v>
      </c>
      <c r="W14" s="228">
        <v>1.0443795303778951</v>
      </c>
      <c r="DA14" s="69" t="s">
        <v>2239</v>
      </c>
    </row>
    <row r="15" spans="1:105" ht="12" customHeight="1" x14ac:dyDescent="0.25">
      <c r="A15" s="37" t="s">
        <v>38</v>
      </c>
      <c r="B15" s="228">
        <v>21.82652036281879</v>
      </c>
      <c r="C15" s="228">
        <v>23.737919716410651</v>
      </c>
      <c r="D15" s="228">
        <v>25.156131918193982</v>
      </c>
      <c r="E15" s="228">
        <v>25.67697003129673</v>
      </c>
      <c r="F15" s="228">
        <v>24.91814153519827</v>
      </c>
      <c r="G15" s="228">
        <v>26.688373316634021</v>
      </c>
      <c r="H15" s="228">
        <v>28.632678440807162</v>
      </c>
      <c r="I15" s="228">
        <v>27.74715536057742</v>
      </c>
      <c r="J15" s="228">
        <v>31.353651829756309</v>
      </c>
      <c r="K15" s="228">
        <v>30.93246812255942</v>
      </c>
      <c r="L15" s="228">
        <v>28.309510356254929</v>
      </c>
      <c r="M15" s="228">
        <v>28.547945361105761</v>
      </c>
      <c r="N15" s="228">
        <v>29.058700852050741</v>
      </c>
      <c r="O15" s="228">
        <v>28.507633606565079</v>
      </c>
      <c r="P15" s="228">
        <v>29.487290642158548</v>
      </c>
      <c r="Q15" s="228">
        <v>30.547652787388511</v>
      </c>
      <c r="R15" s="228">
        <v>30.226403909693779</v>
      </c>
      <c r="S15" s="228">
        <v>30.358622138705531</v>
      </c>
      <c r="T15" s="228">
        <v>31.09347266304334</v>
      </c>
      <c r="U15" s="228">
        <v>30.63515188600395</v>
      </c>
      <c r="V15" s="228">
        <v>29.644035185754841</v>
      </c>
      <c r="W15" s="228">
        <v>28.704365070734319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151.15604262927371</v>
      </c>
      <c r="C16" s="263">
        <f t="shared" si="0"/>
        <v>151.52773714270671</v>
      </c>
      <c r="D16" s="263">
        <f t="shared" si="0"/>
        <v>156.8023804568283</v>
      </c>
      <c r="E16" s="263">
        <f t="shared" si="0"/>
        <v>163.29058606555253</v>
      </c>
      <c r="F16" s="263">
        <f t="shared" si="0"/>
        <v>164.46185924948387</v>
      </c>
      <c r="G16" s="263">
        <f t="shared" si="0"/>
        <v>165.05487112300631</v>
      </c>
      <c r="H16" s="263">
        <f t="shared" si="0"/>
        <v>164.56756171130033</v>
      </c>
      <c r="I16" s="263">
        <f t="shared" si="0"/>
        <v>167.76837779177734</v>
      </c>
      <c r="J16" s="263">
        <f t="shared" si="0"/>
        <v>166.44818741067883</v>
      </c>
      <c r="K16" s="263">
        <f t="shared" si="0"/>
        <v>164.49259426335655</v>
      </c>
      <c r="L16" s="263">
        <f t="shared" si="0"/>
        <v>166.66154332640474</v>
      </c>
      <c r="M16" s="263">
        <f t="shared" si="0"/>
        <v>170.23375705623752</v>
      </c>
      <c r="N16" s="263">
        <f t="shared" si="0"/>
        <v>172.20991393072552</v>
      </c>
      <c r="O16" s="263">
        <f t="shared" si="0"/>
        <v>171.01695558329695</v>
      </c>
      <c r="P16" s="263">
        <f t="shared" si="0"/>
        <v>173.06502963807577</v>
      </c>
      <c r="Q16" s="263">
        <f t="shared" si="0"/>
        <v>170.56086520238961</v>
      </c>
      <c r="R16" s="263">
        <f t="shared" si="0"/>
        <v>176.08641171377474</v>
      </c>
      <c r="S16" s="263">
        <f t="shared" si="0"/>
        <v>177.30690766280094</v>
      </c>
      <c r="T16" s="263">
        <f t="shared" si="0"/>
        <v>179.99979349764209</v>
      </c>
      <c r="U16" s="263">
        <f t="shared" si="0"/>
        <v>177.24138866344236</v>
      </c>
      <c r="V16" s="263">
        <f t="shared" si="0"/>
        <v>176.20892366485555</v>
      </c>
      <c r="W16" s="263">
        <f t="shared" si="0"/>
        <v>179.72284500441233</v>
      </c>
      <c r="DA16" s="70"/>
    </row>
    <row r="17" spans="1:105" ht="12" customHeight="1" x14ac:dyDescent="0.25">
      <c r="A17" s="60" t="s">
        <v>2150</v>
      </c>
      <c r="B17" s="331">
        <v>104.11623799875851</v>
      </c>
      <c r="C17" s="331">
        <v>100.683112612435</v>
      </c>
      <c r="D17" s="331">
        <v>101.0964484568639</v>
      </c>
      <c r="E17" s="331">
        <v>105.1718813495003</v>
      </c>
      <c r="F17" s="331">
        <v>108.9344794437192</v>
      </c>
      <c r="G17" s="331">
        <v>104.5009021041388</v>
      </c>
      <c r="H17" s="331">
        <v>99.843630270770404</v>
      </c>
      <c r="I17" s="331">
        <v>105.0620604500554</v>
      </c>
      <c r="J17" s="331">
        <v>94.16104543553655</v>
      </c>
      <c r="K17" s="331">
        <v>92.431310289958176</v>
      </c>
      <c r="L17" s="331">
        <v>99.955415443895689</v>
      </c>
      <c r="M17" s="331">
        <v>102.7832613834674</v>
      </c>
      <c r="N17" s="331">
        <v>103.63686418019719</v>
      </c>
      <c r="O17" s="331">
        <v>102.9387704947721</v>
      </c>
      <c r="P17" s="331">
        <v>103.060615103538</v>
      </c>
      <c r="Q17" s="331">
        <v>97.944388306425694</v>
      </c>
      <c r="R17" s="331">
        <v>103.68653307651461</v>
      </c>
      <c r="S17" s="331">
        <v>104.5352923951892</v>
      </c>
      <c r="T17" s="331">
        <v>105.5232107967761</v>
      </c>
      <c r="U17" s="331">
        <v>103.58785542517739</v>
      </c>
      <c r="V17" s="331">
        <v>104.47935074377919</v>
      </c>
      <c r="W17" s="331">
        <v>110.2058539202028</v>
      </c>
      <c r="DA17" s="72" t="s">
        <v>2241</v>
      </c>
    </row>
    <row r="18" spans="1:105" ht="12" customHeight="1" x14ac:dyDescent="0.25">
      <c r="A18" s="59" t="s">
        <v>30</v>
      </c>
      <c r="B18" s="232">
        <v>7.890224662488392</v>
      </c>
      <c r="C18" s="232">
        <v>7.8418802247680501</v>
      </c>
      <c r="D18" s="232">
        <v>7.7544862063260451</v>
      </c>
      <c r="E18" s="232">
        <v>7.0481412441917284</v>
      </c>
      <c r="F18" s="232">
        <v>8.9992424951962988</v>
      </c>
      <c r="G18" s="232">
        <v>6.6947369306282454</v>
      </c>
      <c r="H18" s="232">
        <v>7.224659250569232</v>
      </c>
      <c r="I18" s="232">
        <v>5.8444920337291792</v>
      </c>
      <c r="J18" s="232">
        <v>5.1466716306876394</v>
      </c>
      <c r="K18" s="232">
        <v>5.551290960503982</v>
      </c>
      <c r="L18" s="232">
        <v>5.7929301149214556</v>
      </c>
      <c r="M18" s="232">
        <v>6.5215561815539909</v>
      </c>
      <c r="N18" s="232">
        <v>7.0277332116255158</v>
      </c>
      <c r="O18" s="232">
        <v>6.2085545265728097</v>
      </c>
      <c r="P18" s="232">
        <v>6.8094007990968377</v>
      </c>
      <c r="Q18" s="232">
        <v>5.9778900491944746</v>
      </c>
      <c r="R18" s="232">
        <v>5.9548305985077246</v>
      </c>
      <c r="S18" s="232">
        <v>6.0233651056080006</v>
      </c>
      <c r="T18" s="232">
        <v>6.5088315000611647</v>
      </c>
      <c r="U18" s="232">
        <v>5.4561598754162484</v>
      </c>
      <c r="V18" s="232">
        <v>5.1706231513947092</v>
      </c>
      <c r="W18" s="232">
        <v>5.1742271315190216</v>
      </c>
      <c r="DA18" s="71" t="s">
        <v>2242</v>
      </c>
    </row>
    <row r="19" spans="1:105" ht="12" customHeight="1" x14ac:dyDescent="0.25">
      <c r="A19" s="59" t="s">
        <v>33</v>
      </c>
      <c r="B19" s="232">
        <v>2.973557097926621</v>
      </c>
      <c r="C19" s="232">
        <v>3.38330457372389</v>
      </c>
      <c r="D19" s="232">
        <v>3.2087331458840929</v>
      </c>
      <c r="E19" s="232">
        <v>0.90142358062247319</v>
      </c>
      <c r="F19" s="232">
        <v>0.60726492870398052</v>
      </c>
      <c r="G19" s="232">
        <v>0.59720620787894674</v>
      </c>
      <c r="H19" s="232">
        <v>0.66057107251143099</v>
      </c>
      <c r="I19" s="232">
        <v>3.1474908452156551</v>
      </c>
      <c r="J19" s="232">
        <v>0.46294305081077508</v>
      </c>
      <c r="K19" s="232">
        <v>0.42701008223713649</v>
      </c>
      <c r="L19" s="232">
        <v>1.4129643264113909</v>
      </c>
      <c r="M19" s="232">
        <v>0.59177675046209643</v>
      </c>
      <c r="N19" s="232">
        <v>0.29745884880541429</v>
      </c>
      <c r="O19" s="232">
        <v>0.22341841509271029</v>
      </c>
      <c r="P19" s="232">
        <v>0.22602723832643321</v>
      </c>
      <c r="Q19" s="232">
        <v>0.1791799511518089</v>
      </c>
      <c r="R19" s="232">
        <v>0.17311274391325801</v>
      </c>
      <c r="S19" s="232">
        <v>0.1730399298612055</v>
      </c>
      <c r="T19" s="232">
        <v>0.17352005291706979</v>
      </c>
      <c r="U19" s="232">
        <v>0.2085945442150918</v>
      </c>
      <c r="V19" s="232">
        <v>0.17528487115194699</v>
      </c>
      <c r="W19" s="232">
        <v>0.85335395761186972</v>
      </c>
      <c r="DA19" s="71" t="s">
        <v>2243</v>
      </c>
    </row>
    <row r="20" spans="1:105" ht="12" customHeight="1" x14ac:dyDescent="0.25">
      <c r="A20" s="59" t="s">
        <v>160</v>
      </c>
      <c r="B20" s="232">
        <v>16.3039694349456</v>
      </c>
      <c r="C20" s="232">
        <v>15.27487667458699</v>
      </c>
      <c r="D20" s="232">
        <v>14.40943579827724</v>
      </c>
      <c r="E20" s="232">
        <v>14.124644117137059</v>
      </c>
      <c r="F20" s="232">
        <v>12.89598393655208</v>
      </c>
      <c r="G20" s="232">
        <v>12.706422148341201</v>
      </c>
      <c r="H20" s="232">
        <v>12.313149865975159</v>
      </c>
      <c r="I20" s="232">
        <v>11.00675480830583</v>
      </c>
      <c r="J20" s="232">
        <v>10.26293229571157</v>
      </c>
      <c r="K20" s="232">
        <v>10.46315054776732</v>
      </c>
      <c r="L20" s="232">
        <v>9.7333457951794085</v>
      </c>
      <c r="M20" s="232">
        <v>8.8455310837967467</v>
      </c>
      <c r="N20" s="232">
        <v>7.8157370066884724</v>
      </c>
      <c r="O20" s="232">
        <v>6.8578668494734947</v>
      </c>
      <c r="P20" s="232">
        <v>5.6657682464392023</v>
      </c>
      <c r="Q20" s="232">
        <v>4.7921253180562102</v>
      </c>
      <c r="R20" s="232">
        <v>4.8629525929812099</v>
      </c>
      <c r="S20" s="232">
        <v>4.5315098897359993</v>
      </c>
      <c r="T20" s="232">
        <v>4.2663817121894416</v>
      </c>
      <c r="U20" s="232">
        <v>4.0876725870263888</v>
      </c>
      <c r="V20" s="232">
        <v>4.0383722694966142</v>
      </c>
      <c r="W20" s="232">
        <v>4.0747690549764437</v>
      </c>
      <c r="DA20" s="71" t="s">
        <v>2244</v>
      </c>
    </row>
    <row r="21" spans="1:105" ht="12" customHeight="1" x14ac:dyDescent="0.25">
      <c r="A21" s="59" t="s">
        <v>70</v>
      </c>
      <c r="B21" s="232">
        <v>9.4752288304365901</v>
      </c>
      <c r="C21" s="232">
        <v>9.1458832006884414</v>
      </c>
      <c r="D21" s="232">
        <v>5.6402850219281619</v>
      </c>
      <c r="E21" s="232">
        <v>6.4156959720231939</v>
      </c>
      <c r="F21" s="232">
        <v>7.2252697354158872</v>
      </c>
      <c r="G21" s="232">
        <v>6.6039579913206383</v>
      </c>
      <c r="H21" s="232">
        <v>5.7681818131094742</v>
      </c>
      <c r="I21" s="232">
        <v>5.7031009064281024</v>
      </c>
      <c r="J21" s="232">
        <v>4.8765280965297784</v>
      </c>
      <c r="K21" s="232">
        <v>3.0295564875615359</v>
      </c>
      <c r="L21" s="232">
        <v>1.3300301851959211</v>
      </c>
      <c r="M21" s="232">
        <v>1.213345610979317</v>
      </c>
      <c r="N21" s="232">
        <v>1.161699490912987</v>
      </c>
      <c r="O21" s="232">
        <v>0.43627292453063449</v>
      </c>
      <c r="P21" s="232">
        <v>0.53014200690142166</v>
      </c>
      <c r="Q21" s="232">
        <v>0.74551587307413292</v>
      </c>
      <c r="R21" s="232">
        <v>0.26006482766555411</v>
      </c>
      <c r="S21" s="232">
        <v>0.14441911620479661</v>
      </c>
      <c r="T21" s="232">
        <v>0.43445948064460549</v>
      </c>
      <c r="U21" s="232">
        <v>0.87046497721216964</v>
      </c>
      <c r="V21" s="232">
        <v>0.438878232257846</v>
      </c>
      <c r="W21" s="232">
        <v>0.29675381973740211</v>
      </c>
      <c r="DA21" s="71" t="s">
        <v>2245</v>
      </c>
    </row>
    <row r="22" spans="1:105" ht="12" customHeight="1" x14ac:dyDescent="0.25">
      <c r="A22" s="59" t="s">
        <v>162</v>
      </c>
      <c r="B22" s="232">
        <v>67.473257972961306</v>
      </c>
      <c r="C22" s="232">
        <v>65.037167938667608</v>
      </c>
      <c r="D22" s="232">
        <v>70.083508284448371</v>
      </c>
      <c r="E22" s="232">
        <v>76.681976435525854</v>
      </c>
      <c r="F22" s="232">
        <v>79.206718347850909</v>
      </c>
      <c r="G22" s="232">
        <v>77.898578825969821</v>
      </c>
      <c r="H22" s="232">
        <v>73.8770682686051</v>
      </c>
      <c r="I22" s="232">
        <v>79.360221856376597</v>
      </c>
      <c r="J22" s="232">
        <v>73.41197036179679</v>
      </c>
      <c r="K22" s="232">
        <v>72.960302211888205</v>
      </c>
      <c r="L22" s="232">
        <v>81.686145022187517</v>
      </c>
      <c r="M22" s="232">
        <v>85.611051756675295</v>
      </c>
      <c r="N22" s="232">
        <v>87.334235622164769</v>
      </c>
      <c r="O22" s="232">
        <v>89.212657779102486</v>
      </c>
      <c r="P22" s="232">
        <v>89.82927681277414</v>
      </c>
      <c r="Q22" s="232">
        <v>86.249677114949066</v>
      </c>
      <c r="R22" s="232">
        <v>92.435572313446841</v>
      </c>
      <c r="S22" s="232">
        <v>93.662958353779217</v>
      </c>
      <c r="T22" s="232">
        <v>94.140018050963818</v>
      </c>
      <c r="U22" s="232">
        <v>92.964963441307518</v>
      </c>
      <c r="V22" s="232">
        <v>94.656192219478115</v>
      </c>
      <c r="W22" s="232">
        <v>99.806749956358047</v>
      </c>
      <c r="DA22" s="71" t="s">
        <v>2246</v>
      </c>
    </row>
    <row r="23" spans="1:105" ht="12" customHeight="1" x14ac:dyDescent="0.25">
      <c r="A23" s="60" t="s">
        <v>2157</v>
      </c>
      <c r="B23" s="331">
        <v>43.672720129761863</v>
      </c>
      <c r="C23" s="331">
        <v>47.398765294297277</v>
      </c>
      <c r="D23" s="331">
        <v>52.095318904161132</v>
      </c>
      <c r="E23" s="331">
        <v>54.366932598832591</v>
      </c>
      <c r="F23" s="331">
        <v>51.797190690779267</v>
      </c>
      <c r="G23" s="331">
        <v>56.741759208406137</v>
      </c>
      <c r="H23" s="331">
        <v>60.859965181748272</v>
      </c>
      <c r="I23" s="331">
        <v>58.835893434319097</v>
      </c>
      <c r="J23" s="331">
        <v>68.301235769816643</v>
      </c>
      <c r="K23" s="331">
        <v>68.119799472896077</v>
      </c>
      <c r="L23" s="331">
        <v>62.790019096024658</v>
      </c>
      <c r="M23" s="331">
        <v>63.477471312861717</v>
      </c>
      <c r="N23" s="331">
        <v>64.556201424344991</v>
      </c>
      <c r="O23" s="331">
        <v>64.096989084628362</v>
      </c>
      <c r="P23" s="331">
        <v>65.97692647706242</v>
      </c>
      <c r="Q23" s="331">
        <v>68.583592981198322</v>
      </c>
      <c r="R23" s="331">
        <v>68.278184073212529</v>
      </c>
      <c r="S23" s="331">
        <v>68.622945355183234</v>
      </c>
      <c r="T23" s="331">
        <v>70.260541328010049</v>
      </c>
      <c r="U23" s="331">
        <v>69.503402273785653</v>
      </c>
      <c r="V23" s="331">
        <v>67.627542577756486</v>
      </c>
      <c r="W23" s="331">
        <v>65.383895138551722</v>
      </c>
      <c r="DA23" s="72" t="s">
        <v>2247</v>
      </c>
    </row>
    <row r="24" spans="1:105" ht="12" customHeight="1" x14ac:dyDescent="0.25">
      <c r="A24" s="60" t="s">
        <v>2159</v>
      </c>
      <c r="B24" s="331">
        <v>3.3670845007533479</v>
      </c>
      <c r="C24" s="331">
        <v>3.4458592359744369</v>
      </c>
      <c r="D24" s="331">
        <v>3.6106130958032829</v>
      </c>
      <c r="E24" s="331">
        <v>3.7517721172196419</v>
      </c>
      <c r="F24" s="331">
        <v>3.7301891149853841</v>
      </c>
      <c r="G24" s="331">
        <v>3.812209810461352</v>
      </c>
      <c r="H24" s="331">
        <v>3.8639662587816712</v>
      </c>
      <c r="I24" s="331">
        <v>3.8704239074028659</v>
      </c>
      <c r="J24" s="331">
        <v>3.9859062053256382</v>
      </c>
      <c r="K24" s="331">
        <v>3.9414845005022991</v>
      </c>
      <c r="L24" s="331">
        <v>3.9161087864844002</v>
      </c>
      <c r="M24" s="331">
        <v>3.9730243599084138</v>
      </c>
      <c r="N24" s="331">
        <v>4.0168483261833163</v>
      </c>
      <c r="O24" s="331">
        <v>3.9811960038964869</v>
      </c>
      <c r="P24" s="331">
        <v>4.027488057475364</v>
      </c>
      <c r="Q24" s="331">
        <v>4.0328839147655842</v>
      </c>
      <c r="R24" s="331">
        <v>4.1216945640475924</v>
      </c>
      <c r="S24" s="331">
        <v>4.1486699124284794</v>
      </c>
      <c r="T24" s="331">
        <v>4.2160413728559414</v>
      </c>
      <c r="U24" s="331">
        <v>4.1501309644793309</v>
      </c>
      <c r="V24" s="331">
        <v>4.1020303433198944</v>
      </c>
      <c r="W24" s="331">
        <v>4.1330959456578134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68.707292104215341</v>
      </c>
      <c r="C25" s="263">
        <f t="shared" si="1"/>
        <v>68.87624415577578</v>
      </c>
      <c r="D25" s="263">
        <f t="shared" si="1"/>
        <v>71.273809298558319</v>
      </c>
      <c r="E25" s="263">
        <f t="shared" si="1"/>
        <v>74.222993666160249</v>
      </c>
      <c r="F25" s="263">
        <f t="shared" si="1"/>
        <v>74.755390567947188</v>
      </c>
      <c r="G25" s="263">
        <f t="shared" si="1"/>
        <v>75.024941419548341</v>
      </c>
      <c r="H25" s="263">
        <f t="shared" si="1"/>
        <v>74.803437141500154</v>
      </c>
      <c r="I25" s="263">
        <f t="shared" si="1"/>
        <v>76.258353541716929</v>
      </c>
      <c r="J25" s="263">
        <f t="shared" si="1"/>
        <v>75.658267004854011</v>
      </c>
      <c r="K25" s="263">
        <f t="shared" si="1"/>
        <v>74.769361028798428</v>
      </c>
      <c r="L25" s="263">
        <f t="shared" si="1"/>
        <v>75.755246966547645</v>
      </c>
      <c r="M25" s="263">
        <f t="shared" si="1"/>
        <v>77.378980480108012</v>
      </c>
      <c r="N25" s="263">
        <f t="shared" si="1"/>
        <v>78.277233604875192</v>
      </c>
      <c r="O25" s="263">
        <f t="shared" si="1"/>
        <v>77.734979810589508</v>
      </c>
      <c r="P25" s="263">
        <f t="shared" si="1"/>
        <v>78.665922562761764</v>
      </c>
      <c r="Q25" s="263">
        <f t="shared" si="1"/>
        <v>77.527666001086189</v>
      </c>
      <c r="R25" s="263">
        <f t="shared" si="1"/>
        <v>80.039278051715797</v>
      </c>
      <c r="S25" s="263">
        <f t="shared" si="1"/>
        <v>80.594048937636813</v>
      </c>
      <c r="T25" s="263">
        <f t="shared" si="1"/>
        <v>81.818087953473665</v>
      </c>
      <c r="U25" s="263">
        <f t="shared" si="1"/>
        <v>80.564267574292003</v>
      </c>
      <c r="V25" s="263">
        <f t="shared" si="1"/>
        <v>80.094965302207072</v>
      </c>
      <c r="W25" s="263">
        <f t="shared" si="1"/>
        <v>81.69220227473285</v>
      </c>
      <c r="DA25" s="70"/>
    </row>
    <row r="26" spans="1:105" ht="12" customHeight="1" x14ac:dyDescent="0.25">
      <c r="A26" s="60" t="s">
        <v>2162</v>
      </c>
      <c r="B26" s="331">
        <v>47.325562726708412</v>
      </c>
      <c r="C26" s="331">
        <v>45.765051187470448</v>
      </c>
      <c r="D26" s="331">
        <v>45.952931116756318</v>
      </c>
      <c r="E26" s="331">
        <v>47.805400613409233</v>
      </c>
      <c r="F26" s="331">
        <v>49.515672474417798</v>
      </c>
      <c r="G26" s="331">
        <v>47.500410047335833</v>
      </c>
      <c r="H26" s="331">
        <v>45.383468304895629</v>
      </c>
      <c r="I26" s="331">
        <v>47.755482022752417</v>
      </c>
      <c r="J26" s="331">
        <v>42.800475197971153</v>
      </c>
      <c r="K26" s="331">
        <v>42.014231949980982</v>
      </c>
      <c r="L26" s="331">
        <v>45.434279747225332</v>
      </c>
      <c r="M26" s="331">
        <v>46.719664265212486</v>
      </c>
      <c r="N26" s="331">
        <v>47.10766553645324</v>
      </c>
      <c r="O26" s="331">
        <v>46.790350224896407</v>
      </c>
      <c r="P26" s="331">
        <v>46.845734137971853</v>
      </c>
      <c r="Q26" s="331">
        <v>44.520176502920783</v>
      </c>
      <c r="R26" s="331">
        <v>47.130242307506649</v>
      </c>
      <c r="S26" s="331">
        <v>47.516041997813289</v>
      </c>
      <c r="T26" s="331">
        <v>47.965095816716399</v>
      </c>
      <c r="U26" s="331">
        <v>47.085388829626091</v>
      </c>
      <c r="V26" s="331">
        <v>47.490613974445083</v>
      </c>
      <c r="W26" s="331">
        <v>50.09356996372852</v>
      </c>
      <c r="DA26" s="72" t="s">
        <v>2249</v>
      </c>
    </row>
    <row r="27" spans="1:105" ht="12" customHeight="1" x14ac:dyDescent="0.25">
      <c r="A27" s="59" t="s">
        <v>30</v>
      </c>
      <c r="B27" s="232">
        <v>3.5864657556765431</v>
      </c>
      <c r="C27" s="232">
        <v>3.5644910112582062</v>
      </c>
      <c r="D27" s="232">
        <v>3.5247664574209301</v>
      </c>
      <c r="E27" s="232">
        <v>3.2037005655416948</v>
      </c>
      <c r="F27" s="232">
        <v>4.0905647705437724</v>
      </c>
      <c r="G27" s="232">
        <v>3.0430622411946562</v>
      </c>
      <c r="H27" s="232">
        <v>3.2839360229860151</v>
      </c>
      <c r="I27" s="232">
        <v>2.6565872880587169</v>
      </c>
      <c r="J27" s="232">
        <v>2.339396195767109</v>
      </c>
      <c r="K27" s="232">
        <v>2.5233140729563548</v>
      </c>
      <c r="L27" s="232">
        <v>2.6331500522370259</v>
      </c>
      <c r="M27" s="232">
        <v>2.9643437188881778</v>
      </c>
      <c r="N27" s="232">
        <v>3.194424187102507</v>
      </c>
      <c r="O27" s="232">
        <v>2.8220702393512771</v>
      </c>
      <c r="P27" s="232">
        <v>3.095182181407655</v>
      </c>
      <c r="Q27" s="232">
        <v>2.7172227496338519</v>
      </c>
      <c r="R27" s="232">
        <v>2.7067411811398761</v>
      </c>
      <c r="S27" s="232">
        <v>2.737893229821819</v>
      </c>
      <c r="T27" s="232">
        <v>2.958559772755073</v>
      </c>
      <c r="U27" s="232">
        <v>2.4800726706437488</v>
      </c>
      <c r="V27" s="232">
        <v>2.3502832506339582</v>
      </c>
      <c r="W27" s="232">
        <v>2.3519214234177368</v>
      </c>
      <c r="DA27" s="71" t="s">
        <v>2250</v>
      </c>
    </row>
    <row r="28" spans="1:105" ht="12" customHeight="1" x14ac:dyDescent="0.25">
      <c r="A28" s="59" t="s">
        <v>33</v>
      </c>
      <c r="B28" s="232">
        <v>1.351616862693918</v>
      </c>
      <c r="C28" s="232">
        <v>1.5378657153290409</v>
      </c>
      <c r="D28" s="232">
        <v>1.4585150663109521</v>
      </c>
      <c r="E28" s="232">
        <v>0.40973799119203308</v>
      </c>
      <c r="F28" s="232">
        <v>0.27602951304726392</v>
      </c>
      <c r="G28" s="232">
        <v>0.27145736721770308</v>
      </c>
      <c r="H28" s="232">
        <v>0.30025957841428691</v>
      </c>
      <c r="I28" s="232">
        <v>1.430677656916207</v>
      </c>
      <c r="J28" s="232">
        <v>0.21042865945944331</v>
      </c>
      <c r="K28" s="232">
        <v>0.1940954919259712</v>
      </c>
      <c r="L28" s="232">
        <v>0.64225651200517808</v>
      </c>
      <c r="M28" s="232">
        <v>0.26898943202822567</v>
      </c>
      <c r="N28" s="232">
        <v>0.13520856763882469</v>
      </c>
      <c r="O28" s="232">
        <v>0.101553825042141</v>
      </c>
      <c r="P28" s="232">
        <v>0.1027396537847424</v>
      </c>
      <c r="Q28" s="232">
        <v>8.1445432341731336E-2</v>
      </c>
      <c r="R28" s="232">
        <v>7.8687610869662736E-2</v>
      </c>
      <c r="S28" s="232">
        <v>7.86545135732752E-2</v>
      </c>
      <c r="T28" s="232">
        <v>7.8872751325940793E-2</v>
      </c>
      <c r="U28" s="232">
        <v>9.4815701915950762E-2</v>
      </c>
      <c r="V28" s="232">
        <v>7.9674941432703164E-2</v>
      </c>
      <c r="W28" s="232">
        <v>0.38788816255084979</v>
      </c>
      <c r="DA28" s="71" t="s">
        <v>2251</v>
      </c>
    </row>
    <row r="29" spans="1:105" ht="12" customHeight="1" x14ac:dyDescent="0.25">
      <c r="A29" s="59" t="s">
        <v>160</v>
      </c>
      <c r="B29" s="232">
        <v>7.4108951977025459</v>
      </c>
      <c r="C29" s="232">
        <v>6.943125761175903</v>
      </c>
      <c r="D29" s="232">
        <v>6.54974354467147</v>
      </c>
      <c r="E29" s="232">
        <v>6.4202927805168439</v>
      </c>
      <c r="F29" s="232">
        <v>5.8618108802509452</v>
      </c>
      <c r="G29" s="232">
        <v>5.77564643106418</v>
      </c>
      <c r="H29" s="232">
        <v>5.5968863027159816</v>
      </c>
      <c r="I29" s="232">
        <v>5.003070367411742</v>
      </c>
      <c r="J29" s="232">
        <v>4.66496922532344</v>
      </c>
      <c r="K29" s="232">
        <v>4.7559775217124152</v>
      </c>
      <c r="L29" s="232">
        <v>4.4242480887179134</v>
      </c>
      <c r="M29" s="232">
        <v>4.0206959471803394</v>
      </c>
      <c r="N29" s="232">
        <v>3.55260773031294</v>
      </c>
      <c r="O29" s="232">
        <v>3.1172122043061319</v>
      </c>
      <c r="P29" s="232">
        <v>2.5753492029269101</v>
      </c>
      <c r="Q29" s="232">
        <v>2.17823878093464</v>
      </c>
      <c r="R29" s="232">
        <v>2.210432996809641</v>
      </c>
      <c r="S29" s="232">
        <v>2.0597772226072721</v>
      </c>
      <c r="T29" s="232">
        <v>1.9392644146315641</v>
      </c>
      <c r="U29" s="232">
        <v>1.8580329941029039</v>
      </c>
      <c r="V29" s="232">
        <v>1.8356237588620969</v>
      </c>
      <c r="W29" s="232">
        <v>1.8521677522620199</v>
      </c>
      <c r="DA29" s="71" t="s">
        <v>2252</v>
      </c>
    </row>
    <row r="30" spans="1:105" ht="12" customHeight="1" x14ac:dyDescent="0.25">
      <c r="A30" s="59" t="s">
        <v>70</v>
      </c>
      <c r="B30" s="232">
        <v>4.3069221956529953</v>
      </c>
      <c r="C30" s="232">
        <v>4.1572196366765661</v>
      </c>
      <c r="D30" s="232">
        <v>2.5637659190582549</v>
      </c>
      <c r="E30" s="232">
        <v>2.916225441828725</v>
      </c>
      <c r="F30" s="232">
        <v>3.2842135160981321</v>
      </c>
      <c r="G30" s="232">
        <v>3.0017990869639251</v>
      </c>
      <c r="H30" s="232">
        <v>2.62190082414067</v>
      </c>
      <c r="I30" s="232">
        <v>2.5923185938309552</v>
      </c>
      <c r="J30" s="232">
        <v>2.21660368024081</v>
      </c>
      <c r="K30" s="232">
        <v>1.3770711307097889</v>
      </c>
      <c r="L30" s="232">
        <v>0.60455917508905521</v>
      </c>
      <c r="M30" s="232">
        <v>0.55152073226332587</v>
      </c>
      <c r="N30" s="232">
        <v>0.52804522314226654</v>
      </c>
      <c r="O30" s="232">
        <v>0.19830587478665199</v>
      </c>
      <c r="P30" s="232">
        <v>0.24097363950064621</v>
      </c>
      <c r="Q30" s="232">
        <v>0.33887085139733342</v>
      </c>
      <c r="R30" s="232">
        <v>0.1182112853025247</v>
      </c>
      <c r="S30" s="232">
        <v>6.5645052820362079E-2</v>
      </c>
      <c r="T30" s="232">
        <v>0.19748158211118419</v>
      </c>
      <c r="U30" s="232">
        <v>0.39566589873280439</v>
      </c>
      <c r="V30" s="232">
        <v>0.19949010557174821</v>
      </c>
      <c r="W30" s="232">
        <v>0.1348880998806373</v>
      </c>
      <c r="DA30" s="71" t="s">
        <v>2253</v>
      </c>
    </row>
    <row r="31" spans="1:105" ht="12" customHeight="1" x14ac:dyDescent="0.25">
      <c r="A31" s="59" t="s">
        <v>162</v>
      </c>
      <c r="B31" s="232">
        <v>30.669662714982419</v>
      </c>
      <c r="C31" s="232">
        <v>29.562349063030741</v>
      </c>
      <c r="D31" s="232">
        <v>31.856140129294712</v>
      </c>
      <c r="E31" s="232">
        <v>34.855443834329932</v>
      </c>
      <c r="F31" s="232">
        <v>36.003053794477687</v>
      </c>
      <c r="G31" s="232">
        <v>35.40844492089537</v>
      </c>
      <c r="H31" s="232">
        <v>33.580485576638672</v>
      </c>
      <c r="I31" s="232">
        <v>36.072828116534801</v>
      </c>
      <c r="J31" s="232">
        <v>33.369077437180351</v>
      </c>
      <c r="K31" s="232">
        <v>33.163773732676447</v>
      </c>
      <c r="L31" s="232">
        <v>37.130065919176161</v>
      </c>
      <c r="M31" s="232">
        <v>38.914114434852422</v>
      </c>
      <c r="N31" s="232">
        <v>39.6973798282567</v>
      </c>
      <c r="O31" s="232">
        <v>40.551208081410209</v>
      </c>
      <c r="P31" s="232">
        <v>40.831489460351889</v>
      </c>
      <c r="Q31" s="232">
        <v>39.204398688613217</v>
      </c>
      <c r="R31" s="232">
        <v>42.016169233384943</v>
      </c>
      <c r="S31" s="232">
        <v>42.57407197899056</v>
      </c>
      <c r="T31" s="232">
        <v>42.790917295892633</v>
      </c>
      <c r="U31" s="232">
        <v>42.256801564230678</v>
      </c>
      <c r="V31" s="232">
        <v>43.025541917944579</v>
      </c>
      <c r="W31" s="232">
        <v>45.366704525617273</v>
      </c>
      <c r="DA31" s="71" t="s">
        <v>2254</v>
      </c>
    </row>
    <row r="32" spans="1:105" ht="12" customHeight="1" x14ac:dyDescent="0.25">
      <c r="A32" s="60" t="s">
        <v>2169</v>
      </c>
      <c r="B32" s="331">
        <v>19.851236422619031</v>
      </c>
      <c r="C32" s="331">
        <v>21.544893315589679</v>
      </c>
      <c r="D32" s="331">
        <v>23.679690410982339</v>
      </c>
      <c r="E32" s="331">
        <v>24.71224209037846</v>
      </c>
      <c r="F32" s="331">
        <v>23.544177586717851</v>
      </c>
      <c r="G32" s="331">
        <v>25.791708731093699</v>
      </c>
      <c r="H32" s="331">
        <v>27.663620537158302</v>
      </c>
      <c r="I32" s="331">
        <v>26.743587924690491</v>
      </c>
      <c r="J32" s="331">
        <v>31.046016259007569</v>
      </c>
      <c r="K32" s="331">
        <v>30.963545214952759</v>
      </c>
      <c r="L32" s="331">
        <v>28.540917770920309</v>
      </c>
      <c r="M32" s="331">
        <v>28.853396051300798</v>
      </c>
      <c r="N32" s="331">
        <v>29.343727920156809</v>
      </c>
      <c r="O32" s="331">
        <v>29.13499503846743</v>
      </c>
      <c r="P32" s="331">
        <v>29.98951203502838</v>
      </c>
      <c r="Q32" s="331">
        <v>31.174360445999231</v>
      </c>
      <c r="R32" s="331">
        <v>31.035538215096601</v>
      </c>
      <c r="S32" s="331">
        <v>31.19224788871966</v>
      </c>
      <c r="T32" s="331">
        <v>31.936609694550022</v>
      </c>
      <c r="U32" s="331">
        <v>31.592455578993491</v>
      </c>
      <c r="V32" s="331">
        <v>30.739792080798399</v>
      </c>
      <c r="W32" s="331">
        <v>29.719952335705319</v>
      </c>
      <c r="DA32" s="72" t="s">
        <v>2255</v>
      </c>
    </row>
    <row r="33" spans="1:105" ht="12" customHeight="1" x14ac:dyDescent="0.25">
      <c r="A33" s="60" t="s">
        <v>2171</v>
      </c>
      <c r="B33" s="331">
        <v>1.5304929548878861</v>
      </c>
      <c r="C33" s="331">
        <v>1.566299652715653</v>
      </c>
      <c r="D33" s="331">
        <v>1.6411877708196729</v>
      </c>
      <c r="E33" s="331">
        <v>1.705350962372564</v>
      </c>
      <c r="F33" s="331">
        <v>1.6955405068115379</v>
      </c>
      <c r="G33" s="331">
        <v>1.7328226411187959</v>
      </c>
      <c r="H33" s="331">
        <v>1.7563482994462141</v>
      </c>
      <c r="I33" s="331">
        <v>1.7592835942740299</v>
      </c>
      <c r="J33" s="331">
        <v>1.811775547875289</v>
      </c>
      <c r="K33" s="331">
        <v>1.791583863864681</v>
      </c>
      <c r="L33" s="331">
        <v>1.780049448402</v>
      </c>
      <c r="M33" s="331">
        <v>1.805920163594734</v>
      </c>
      <c r="N33" s="331">
        <v>1.8258401482651441</v>
      </c>
      <c r="O33" s="331">
        <v>1.8096345472256761</v>
      </c>
      <c r="P33" s="331">
        <v>1.830676389761529</v>
      </c>
      <c r="Q33" s="331">
        <v>1.8331290521661741</v>
      </c>
      <c r="R33" s="331">
        <v>1.8734975291125411</v>
      </c>
      <c r="S33" s="331">
        <v>1.885759051103854</v>
      </c>
      <c r="T33" s="331">
        <v>1.916382442207246</v>
      </c>
      <c r="U33" s="331">
        <v>1.886423165672422</v>
      </c>
      <c r="V33" s="331">
        <v>1.8645592469635881</v>
      </c>
      <c r="W33" s="331">
        <v>1.8786799752990051</v>
      </c>
      <c r="DA33" s="72" t="s">
        <v>2256</v>
      </c>
    </row>
    <row r="34" spans="1:105" ht="12" customHeight="1" x14ac:dyDescent="0.25">
      <c r="A34" s="57" t="s">
        <v>2173</v>
      </c>
      <c r="B34" s="263">
        <v>1068.00304741387</v>
      </c>
      <c r="C34" s="263">
        <v>1054.725687369719</v>
      </c>
      <c r="D34" s="263">
        <v>1078.6681561361311</v>
      </c>
      <c r="E34" s="263">
        <v>1125.6287119936369</v>
      </c>
      <c r="F34" s="263">
        <v>1145.82115217669</v>
      </c>
      <c r="G34" s="263">
        <v>1132.224999037101</v>
      </c>
      <c r="H34" s="263">
        <v>1109.7016728379319</v>
      </c>
      <c r="I34" s="263">
        <v>1151.661188608957</v>
      </c>
      <c r="J34" s="263">
        <v>1093.498657109657</v>
      </c>
      <c r="K34" s="263">
        <v>1078.066973929504</v>
      </c>
      <c r="L34" s="263">
        <v>1118.725718800569</v>
      </c>
      <c r="M34" s="263">
        <v>1152.740752617045</v>
      </c>
      <c r="N34" s="263">
        <v>1165.754904067132</v>
      </c>
      <c r="O34" s="263">
        <v>1160.2524230479551</v>
      </c>
      <c r="P34" s="263">
        <v>1171.499526227007</v>
      </c>
      <c r="Q34" s="263">
        <v>1135.140295591314</v>
      </c>
      <c r="R34" s="263">
        <v>1186.393867901945</v>
      </c>
      <c r="S34" s="263">
        <v>1194.676893286819</v>
      </c>
      <c r="T34" s="263">
        <v>1212.24398060971</v>
      </c>
      <c r="U34" s="263">
        <v>1193.0017870408999</v>
      </c>
      <c r="V34" s="263">
        <v>1194.223060519829</v>
      </c>
      <c r="W34" s="263">
        <v>1233.70832650176</v>
      </c>
      <c r="DA34" s="70" t="s">
        <v>2257</v>
      </c>
    </row>
    <row r="35" spans="1:105" ht="12" customHeight="1" x14ac:dyDescent="0.25">
      <c r="A35" s="64" t="s">
        <v>30</v>
      </c>
      <c r="B35" s="231">
        <v>76.202679422641069</v>
      </c>
      <c r="C35" s="231">
        <v>77.431066396967935</v>
      </c>
      <c r="D35" s="231">
        <v>78.153943000164304</v>
      </c>
      <c r="E35" s="231">
        <v>70.519196640633652</v>
      </c>
      <c r="F35" s="231">
        <v>88.484413781312512</v>
      </c>
      <c r="G35" s="231">
        <v>67.011435621020169</v>
      </c>
      <c r="H35" s="231">
        <v>73.617876766392101</v>
      </c>
      <c r="I35" s="231">
        <v>57.676877178173193</v>
      </c>
      <c r="J35" s="231">
        <v>54.317934963561072</v>
      </c>
      <c r="K35" s="231">
        <v>58.611294313461507</v>
      </c>
      <c r="L35" s="231">
        <v>60.025319944671729</v>
      </c>
      <c r="M35" s="231">
        <v>65.887694347833175</v>
      </c>
      <c r="N35" s="231">
        <v>70.52149406484763</v>
      </c>
      <c r="O35" s="231">
        <v>62.184522707944943</v>
      </c>
      <c r="P35" s="231">
        <v>67.084383528680021</v>
      </c>
      <c r="Q35" s="231">
        <v>61.507184576909893</v>
      </c>
      <c r="R35" s="231">
        <v>60.041284911975531</v>
      </c>
      <c r="S35" s="231">
        <v>60.767950337954133</v>
      </c>
      <c r="T35" s="231">
        <v>65.418947876746742</v>
      </c>
      <c r="U35" s="231">
        <v>54.705861554365597</v>
      </c>
      <c r="V35" s="231">
        <v>51.346898699768502</v>
      </c>
      <c r="W35" s="231">
        <v>50.579574803477783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29.004447818499859</v>
      </c>
      <c r="C37" s="231">
        <v>33.739883479644767</v>
      </c>
      <c r="D37" s="231">
        <v>32.661709614473963</v>
      </c>
      <c r="E37" s="231">
        <v>9.108966794662603</v>
      </c>
      <c r="F37" s="231">
        <v>6.0304048625969768</v>
      </c>
      <c r="G37" s="231">
        <v>6.037361296791329</v>
      </c>
      <c r="H37" s="231">
        <v>6.7981840345228308</v>
      </c>
      <c r="I37" s="231">
        <v>31.370893583474949</v>
      </c>
      <c r="J37" s="231">
        <v>4.9345983217468508</v>
      </c>
      <c r="K37" s="231">
        <v>4.553369534935392</v>
      </c>
      <c r="L37" s="231">
        <v>14.786821772828119</v>
      </c>
      <c r="M37" s="231">
        <v>6.0383518551626434</v>
      </c>
      <c r="N37" s="231">
        <v>3.014675544711984</v>
      </c>
      <c r="O37" s="231">
        <v>2.2600508936022421</v>
      </c>
      <c r="P37" s="231">
        <v>2.2489549777816</v>
      </c>
      <c r="Q37" s="231">
        <v>1.8619790315597711</v>
      </c>
      <c r="R37" s="231">
        <v>1.7628568739694219</v>
      </c>
      <c r="S37" s="231">
        <v>1.7631496554954651</v>
      </c>
      <c r="T37" s="231">
        <v>1.7613985912072081</v>
      </c>
      <c r="U37" s="231">
        <v>2.1123076245134409</v>
      </c>
      <c r="V37" s="231">
        <v>1.7580175727797931</v>
      </c>
      <c r="W37" s="231">
        <v>8.424930733707015</v>
      </c>
      <c r="DA37" s="73" t="s">
        <v>2260</v>
      </c>
    </row>
    <row r="38" spans="1:105" ht="12" customHeight="1" x14ac:dyDescent="0.25">
      <c r="A38" s="64" t="s">
        <v>160</v>
      </c>
      <c r="B38" s="231">
        <v>162.05522391079029</v>
      </c>
      <c r="C38" s="231">
        <v>155.22496057108219</v>
      </c>
      <c r="D38" s="231">
        <v>149.4629852351911</v>
      </c>
      <c r="E38" s="231">
        <v>145.44509560810789</v>
      </c>
      <c r="F38" s="231">
        <v>130.49807842964509</v>
      </c>
      <c r="G38" s="231">
        <v>130.89633771345211</v>
      </c>
      <c r="H38" s="231">
        <v>129.12903170650139</v>
      </c>
      <c r="I38" s="231">
        <v>111.7900290584862</v>
      </c>
      <c r="J38" s="231">
        <v>111.474893043759</v>
      </c>
      <c r="K38" s="231">
        <v>113.694277286269</v>
      </c>
      <c r="L38" s="231">
        <v>103.79756296412189</v>
      </c>
      <c r="M38" s="231">
        <v>91.974152164617053</v>
      </c>
      <c r="N38" s="231">
        <v>80.71699503799374</v>
      </c>
      <c r="O38" s="231">
        <v>70.691901587313552</v>
      </c>
      <c r="P38" s="231">
        <v>57.446047337589647</v>
      </c>
      <c r="Q38" s="231">
        <v>50.745192208598887</v>
      </c>
      <c r="R38" s="231">
        <v>50.462575495276859</v>
      </c>
      <c r="S38" s="231">
        <v>47.050814014682999</v>
      </c>
      <c r="T38" s="231">
        <v>44.131536204393427</v>
      </c>
      <c r="U38" s="231">
        <v>42.180496457391307</v>
      </c>
      <c r="V38" s="231">
        <v>41.273043221404137</v>
      </c>
      <c r="W38" s="231">
        <v>40.994113048159619</v>
      </c>
      <c r="DA38" s="73" t="s">
        <v>2261</v>
      </c>
    </row>
    <row r="39" spans="1:105" ht="12" customHeight="1" x14ac:dyDescent="0.25">
      <c r="A39" s="64" t="s">
        <v>70</v>
      </c>
      <c r="B39" s="231">
        <v>91.305466489954455</v>
      </c>
      <c r="C39" s="231">
        <v>90.104584070407071</v>
      </c>
      <c r="D39" s="231">
        <v>56.718549587288258</v>
      </c>
      <c r="E39" s="231">
        <v>64.047581116915751</v>
      </c>
      <c r="F39" s="231">
        <v>70.882836451025256</v>
      </c>
      <c r="G39" s="231">
        <v>65.954724057629875</v>
      </c>
      <c r="H39" s="231">
        <v>58.645009326975753</v>
      </c>
      <c r="I39" s="231">
        <v>56.155490177590089</v>
      </c>
      <c r="J39" s="231">
        <v>51.351569402602067</v>
      </c>
      <c r="K39" s="231">
        <v>31.91483294666461</v>
      </c>
      <c r="L39" s="231">
        <v>13.750671005790659</v>
      </c>
      <c r="M39" s="231">
        <v>12.23105146079644</v>
      </c>
      <c r="N39" s="231">
        <v>11.631245889081161</v>
      </c>
      <c r="O39" s="231">
        <v>4.3598973709664843</v>
      </c>
      <c r="P39" s="231">
        <v>5.2111185503735484</v>
      </c>
      <c r="Q39" s="231">
        <v>7.6535164422881934</v>
      </c>
      <c r="R39" s="231">
        <v>2.6163050912943651</v>
      </c>
      <c r="S39" s="231">
        <v>1.453738465896276</v>
      </c>
      <c r="T39" s="231">
        <v>4.3568840758906582</v>
      </c>
      <c r="U39" s="231">
        <v>8.7081174192733606</v>
      </c>
      <c r="V39" s="231">
        <v>4.3485210026940342</v>
      </c>
      <c r="W39" s="231">
        <v>2.894357700986887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0.7271617322332572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656.56149297087666</v>
      </c>
      <c r="C41" s="231">
        <v>647.02269110919735</v>
      </c>
      <c r="D41" s="231">
        <v>711.66655129143453</v>
      </c>
      <c r="E41" s="231">
        <v>773.01675949676405</v>
      </c>
      <c r="F41" s="231">
        <v>784.66755951681409</v>
      </c>
      <c r="G41" s="231">
        <v>785.61143261161351</v>
      </c>
      <c r="H41" s="231">
        <v>758.47003218041039</v>
      </c>
      <c r="I41" s="231">
        <v>789.07938011447357</v>
      </c>
      <c r="J41" s="231">
        <v>780.63231533103408</v>
      </c>
      <c r="K41" s="231">
        <v>776.13416259218184</v>
      </c>
      <c r="L41" s="231">
        <v>852.80050672194648</v>
      </c>
      <c r="M41" s="231">
        <v>871.45658743886679</v>
      </c>
      <c r="N41" s="231">
        <v>882.98559008756752</v>
      </c>
      <c r="O41" s="231">
        <v>900.28732909079451</v>
      </c>
      <c r="P41" s="231">
        <v>891.64769964424784</v>
      </c>
      <c r="Q41" s="231">
        <v>894.12504012093552</v>
      </c>
      <c r="R41" s="231">
        <v>939.03667695917159</v>
      </c>
      <c r="S41" s="231">
        <v>952.06395835998626</v>
      </c>
      <c r="T41" s="231">
        <v>953.31770323802084</v>
      </c>
      <c r="U41" s="231">
        <v>939.13695807975182</v>
      </c>
      <c r="V41" s="231">
        <v>947.07247680293563</v>
      </c>
      <c r="W41" s="231">
        <v>982.99759047979421</v>
      </c>
      <c r="DA41" s="73" t="s">
        <v>2264</v>
      </c>
    </row>
    <row r="42" spans="1:105" ht="12" customHeight="1" x14ac:dyDescent="0.25">
      <c r="A42" s="64" t="s">
        <v>36</v>
      </c>
      <c r="B42" s="231">
        <v>20.27297651908383</v>
      </c>
      <c r="C42" s="231">
        <v>18.07885294233326</v>
      </c>
      <c r="D42" s="231">
        <v>17.371656087015431</v>
      </c>
      <c r="E42" s="231">
        <v>0.23573228510563579</v>
      </c>
      <c r="F42" s="231">
        <v>0.1269327689030427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5.481058507448159</v>
      </c>
      <c r="F43" s="231">
        <v>6.5455917076487378</v>
      </c>
      <c r="G43" s="231">
        <v>9.4312745020744071</v>
      </c>
      <c r="H43" s="231">
        <v>17.199728572033791</v>
      </c>
      <c r="I43" s="231">
        <v>16.812631348721911</v>
      </c>
      <c r="J43" s="231">
        <v>16.35515857065754</v>
      </c>
      <c r="K43" s="231">
        <v>22.205704576651382</v>
      </c>
      <c r="L43" s="231">
        <v>13.79500230717831</v>
      </c>
      <c r="M43" s="231">
        <v>13.689375630707371</v>
      </c>
      <c r="N43" s="231">
        <v>20.886052072415222</v>
      </c>
      <c r="O43" s="231">
        <v>14.780355090231589</v>
      </c>
      <c r="P43" s="231">
        <v>37.584283554455737</v>
      </c>
      <c r="Q43" s="231">
        <v>14.402031057143301</v>
      </c>
      <c r="R43" s="231">
        <v>14.428445644300229</v>
      </c>
      <c r="S43" s="231">
        <v>15.132264536176541</v>
      </c>
      <c r="T43" s="231">
        <v>14.75394050308064</v>
      </c>
      <c r="U43" s="231">
        <v>18.57221025058567</v>
      </c>
      <c r="V43" s="231">
        <v>16.249595238519738</v>
      </c>
      <c r="W43" s="231">
        <v>15.73929328613448</v>
      </c>
      <c r="DA43" s="73" t="s">
        <v>2266</v>
      </c>
    </row>
    <row r="44" spans="1:105" ht="12" customHeight="1" x14ac:dyDescent="0.25">
      <c r="A44" s="64" t="s">
        <v>79</v>
      </c>
      <c r="B44" s="231">
        <v>32.6007602820237</v>
      </c>
      <c r="C44" s="231">
        <v>33.123648800086052</v>
      </c>
      <c r="D44" s="231">
        <v>32.632761320563482</v>
      </c>
      <c r="E44" s="231">
        <v>57.77432154399883</v>
      </c>
      <c r="F44" s="231">
        <v>58.585334658743989</v>
      </c>
      <c r="G44" s="231">
        <v>67.282433234519445</v>
      </c>
      <c r="H44" s="231">
        <v>65.841810251095652</v>
      </c>
      <c r="I44" s="231">
        <v>88.048725415803688</v>
      </c>
      <c r="J44" s="231">
        <v>74.432187476296377</v>
      </c>
      <c r="K44" s="231">
        <v>70.953332679340676</v>
      </c>
      <c r="L44" s="231">
        <v>59.769834084031807</v>
      </c>
      <c r="M44" s="231">
        <v>91.463539719061828</v>
      </c>
      <c r="N44" s="231">
        <v>95.998851370514217</v>
      </c>
      <c r="O44" s="231">
        <v>105.6883663071013</v>
      </c>
      <c r="P44" s="231">
        <v>110.2770386338791</v>
      </c>
      <c r="Q44" s="231">
        <v>104.8453521538779</v>
      </c>
      <c r="R44" s="231">
        <v>118.04572292595699</v>
      </c>
      <c r="S44" s="231">
        <v>116.44501791662741</v>
      </c>
      <c r="T44" s="231">
        <v>128.5035701203704</v>
      </c>
      <c r="U44" s="231">
        <v>127.5858356550193</v>
      </c>
      <c r="V44" s="231">
        <v>132.17450798172669</v>
      </c>
      <c r="W44" s="231">
        <v>132.0784664495001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178.29068496985741</v>
      </c>
      <c r="C45" s="263">
        <f t="shared" si="2"/>
        <v>177.05083623229169</v>
      </c>
      <c r="D45" s="263">
        <f t="shared" si="2"/>
        <v>181.79570224646295</v>
      </c>
      <c r="E45" s="263">
        <f t="shared" si="2"/>
        <v>189.47828778043225</v>
      </c>
      <c r="F45" s="263">
        <f t="shared" si="2"/>
        <v>192.20227874119752</v>
      </c>
      <c r="G45" s="263">
        <f t="shared" si="2"/>
        <v>190.82007684588336</v>
      </c>
      <c r="H45" s="263">
        <f t="shared" si="2"/>
        <v>188.04827154782089</v>
      </c>
      <c r="I45" s="263">
        <f t="shared" si="2"/>
        <v>193.84166516187767</v>
      </c>
      <c r="J45" s="263">
        <f t="shared" si="2"/>
        <v>186.65879753442147</v>
      </c>
      <c r="K45" s="263">
        <f t="shared" si="2"/>
        <v>184.14966479163138</v>
      </c>
      <c r="L45" s="263">
        <f t="shared" si="2"/>
        <v>189.87539054702435</v>
      </c>
      <c r="M45" s="263">
        <f t="shared" si="2"/>
        <v>194.83358751051313</v>
      </c>
      <c r="N45" s="263">
        <f t="shared" si="2"/>
        <v>197.01719281650969</v>
      </c>
      <c r="O45" s="263">
        <f t="shared" si="2"/>
        <v>195.85674403554901</v>
      </c>
      <c r="P45" s="263">
        <f t="shared" si="2"/>
        <v>197.8298570602999</v>
      </c>
      <c r="Q45" s="263">
        <f t="shared" si="2"/>
        <v>192.74705799120539</v>
      </c>
      <c r="R45" s="263">
        <f t="shared" si="2"/>
        <v>200.61343758270331</v>
      </c>
      <c r="S45" s="263">
        <f t="shared" si="2"/>
        <v>202.03729183127209</v>
      </c>
      <c r="T45" s="263">
        <f t="shared" si="2"/>
        <v>204.94069049737763</v>
      </c>
      <c r="U45" s="263">
        <f t="shared" si="2"/>
        <v>201.70017797944467</v>
      </c>
      <c r="V45" s="263">
        <f t="shared" si="2"/>
        <v>201.43905477943591</v>
      </c>
      <c r="W45" s="263">
        <f t="shared" si="2"/>
        <v>207.3121093388898</v>
      </c>
      <c r="DA45" s="70"/>
    </row>
    <row r="46" spans="1:105" ht="12" customHeight="1" x14ac:dyDescent="0.25">
      <c r="A46" s="165" t="s">
        <v>2186</v>
      </c>
      <c r="B46" s="348">
        <v>78.123119122325775</v>
      </c>
      <c r="C46" s="348">
        <v>77.169403515723715</v>
      </c>
      <c r="D46" s="348">
        <v>78.958937172907042</v>
      </c>
      <c r="E46" s="348">
        <v>82.291917893027545</v>
      </c>
      <c r="F46" s="348">
        <v>83.799827464224876</v>
      </c>
      <c r="G46" s="348">
        <v>82.699858945996738</v>
      </c>
      <c r="H46" s="348">
        <v>81.064415716305447</v>
      </c>
      <c r="I46" s="348">
        <v>83.922882319068677</v>
      </c>
      <c r="J46" s="348">
        <v>79.818934187426208</v>
      </c>
      <c r="K46" s="348">
        <v>78.723503413034678</v>
      </c>
      <c r="L46" s="348">
        <v>81.856797541425777</v>
      </c>
      <c r="M46" s="348">
        <v>84.024852244528901</v>
      </c>
      <c r="N46" s="348">
        <v>84.965648112613181</v>
      </c>
      <c r="O46" s="348">
        <v>84.466812780368002</v>
      </c>
      <c r="P46" s="348">
        <v>85.2989297887475</v>
      </c>
      <c r="Q46" s="348">
        <v>82.671943885590906</v>
      </c>
      <c r="R46" s="348">
        <v>86.309904197873735</v>
      </c>
      <c r="S46" s="348">
        <v>86.950047071076938</v>
      </c>
      <c r="T46" s="348">
        <v>88.110522189070707</v>
      </c>
      <c r="U46" s="348">
        <v>86.716434904034216</v>
      </c>
      <c r="V46" s="348">
        <v>86.753823322587323</v>
      </c>
      <c r="W46" s="348">
        <v>89.666334371879117</v>
      </c>
      <c r="DA46" s="167" t="s">
        <v>2268</v>
      </c>
    </row>
    <row r="47" spans="1:105" ht="12" customHeight="1" x14ac:dyDescent="0.25">
      <c r="A47" s="59" t="s">
        <v>30</v>
      </c>
      <c r="B47" s="232">
        <v>5.9203921795257681</v>
      </c>
      <c r="C47" s="232">
        <v>6.0104738886703801</v>
      </c>
      <c r="D47" s="232">
        <v>6.0564539953619079</v>
      </c>
      <c r="E47" s="232">
        <v>5.5148301344734154</v>
      </c>
      <c r="F47" s="232">
        <v>6.9228307901888213</v>
      </c>
      <c r="G47" s="232">
        <v>5.2980767504932693</v>
      </c>
      <c r="H47" s="232">
        <v>5.86580014477149</v>
      </c>
      <c r="I47" s="232">
        <v>4.6685417653174328</v>
      </c>
      <c r="J47" s="232">
        <v>4.3627578928633373</v>
      </c>
      <c r="K47" s="232">
        <v>4.7280198831440954</v>
      </c>
      <c r="L47" s="232">
        <v>4.7440221771166957</v>
      </c>
      <c r="M47" s="232">
        <v>5.3313427418407331</v>
      </c>
      <c r="N47" s="232">
        <v>5.7616168900100222</v>
      </c>
      <c r="O47" s="232">
        <v>5.094453822521273</v>
      </c>
      <c r="P47" s="232">
        <v>5.6358542017440643</v>
      </c>
      <c r="Q47" s="232">
        <v>5.0457591215444388</v>
      </c>
      <c r="R47" s="232">
        <v>4.9568718638947651</v>
      </c>
      <c r="S47" s="232">
        <v>5.0100962790534123</v>
      </c>
      <c r="T47" s="232">
        <v>5.4347904880902549</v>
      </c>
      <c r="U47" s="232">
        <v>4.5675116134080929</v>
      </c>
      <c r="V47" s="232">
        <v>4.2933969645718193</v>
      </c>
      <c r="W47" s="232">
        <v>4.2098850794874361</v>
      </c>
      <c r="DA47" s="71" t="s">
        <v>2269</v>
      </c>
    </row>
    <row r="48" spans="1:105" ht="12" customHeight="1" x14ac:dyDescent="0.25">
      <c r="A48" s="59" t="s">
        <v>33</v>
      </c>
      <c r="B48" s="232">
        <v>2.2311942867271939</v>
      </c>
      <c r="C48" s="232">
        <v>2.5931617437306631</v>
      </c>
      <c r="D48" s="232">
        <v>2.5061034560337698</v>
      </c>
      <c r="E48" s="232">
        <v>0.7053204176971386</v>
      </c>
      <c r="F48" s="232">
        <v>0.4671495793649057</v>
      </c>
      <c r="G48" s="232">
        <v>0.47261667754834069</v>
      </c>
      <c r="H48" s="232">
        <v>0.5363267329824748</v>
      </c>
      <c r="I48" s="232">
        <v>2.5141949688769909</v>
      </c>
      <c r="J48" s="232">
        <v>0.39243001959328261</v>
      </c>
      <c r="K48" s="232">
        <v>0.36368336184938282</v>
      </c>
      <c r="L48" s="232">
        <v>1.1571232462660701</v>
      </c>
      <c r="M48" s="232">
        <v>0.48377482237903691</v>
      </c>
      <c r="N48" s="232">
        <v>0.24386866657446721</v>
      </c>
      <c r="O48" s="232">
        <v>0.1833268587590223</v>
      </c>
      <c r="P48" s="232">
        <v>0.18707322397582959</v>
      </c>
      <c r="Q48" s="232">
        <v>0.15124046536184699</v>
      </c>
      <c r="R48" s="232">
        <v>0.14410110840101589</v>
      </c>
      <c r="S48" s="232">
        <v>0.14393062574243201</v>
      </c>
      <c r="T48" s="232">
        <v>0.1448870097616978</v>
      </c>
      <c r="U48" s="232">
        <v>0.17462061687173611</v>
      </c>
      <c r="V48" s="232">
        <v>0.14554677680119391</v>
      </c>
      <c r="W48" s="232">
        <v>0.69431086080233373</v>
      </c>
      <c r="DA48" s="71" t="s">
        <v>2270</v>
      </c>
    </row>
    <row r="49" spans="1:105" ht="12" customHeight="1" x14ac:dyDescent="0.25">
      <c r="A49" s="59" t="s">
        <v>160</v>
      </c>
      <c r="B49" s="232">
        <v>12.23360515915107</v>
      </c>
      <c r="C49" s="232">
        <v>11.70755542979246</v>
      </c>
      <c r="D49" s="232">
        <v>11.25414149814244</v>
      </c>
      <c r="E49" s="232">
        <v>11.05185187372518</v>
      </c>
      <c r="F49" s="232">
        <v>9.9204699410420538</v>
      </c>
      <c r="G49" s="232">
        <v>10.0556004610269</v>
      </c>
      <c r="H49" s="232">
        <v>9.9972156141121005</v>
      </c>
      <c r="I49" s="232">
        <v>8.7921232891811929</v>
      </c>
      <c r="J49" s="232">
        <v>8.6997368571298193</v>
      </c>
      <c r="K49" s="232">
        <v>8.911437750631384</v>
      </c>
      <c r="L49" s="232">
        <v>7.970958978244588</v>
      </c>
      <c r="M49" s="232">
        <v>7.2311817346161682</v>
      </c>
      <c r="N49" s="232">
        <v>6.4076539318710024</v>
      </c>
      <c r="O49" s="232">
        <v>5.6272496015151878</v>
      </c>
      <c r="P49" s="232">
        <v>4.6893177123657761</v>
      </c>
      <c r="Q49" s="232">
        <v>4.044890393797794</v>
      </c>
      <c r="R49" s="232">
        <v>4.0479796166902444</v>
      </c>
      <c r="S49" s="232">
        <v>3.7692054921130982</v>
      </c>
      <c r="T49" s="232">
        <v>3.562373791325141</v>
      </c>
      <c r="U49" s="232">
        <v>3.4219107283084469</v>
      </c>
      <c r="V49" s="232">
        <v>3.3532390073701239</v>
      </c>
      <c r="W49" s="232">
        <v>3.315337539476428</v>
      </c>
      <c r="DA49" s="71" t="s">
        <v>2271</v>
      </c>
    </row>
    <row r="50" spans="1:105" ht="12" customHeight="1" x14ac:dyDescent="0.25">
      <c r="A50" s="59" t="s">
        <v>70</v>
      </c>
      <c r="B50" s="232">
        <v>7.1096924443266927</v>
      </c>
      <c r="C50" s="232">
        <v>7.0099377433672689</v>
      </c>
      <c r="D50" s="232">
        <v>4.4052082687527614</v>
      </c>
      <c r="E50" s="232">
        <v>5.0199722528674604</v>
      </c>
      <c r="F50" s="232">
        <v>5.5581700146936077</v>
      </c>
      <c r="G50" s="232">
        <v>5.2262361699351674</v>
      </c>
      <c r="H50" s="232">
        <v>4.6832660947628693</v>
      </c>
      <c r="I50" s="232">
        <v>4.5555994635329604</v>
      </c>
      <c r="J50" s="232">
        <v>4.1337611896686308</v>
      </c>
      <c r="K50" s="232">
        <v>2.5802652774299411</v>
      </c>
      <c r="L50" s="232">
        <v>1.0892057334770091</v>
      </c>
      <c r="M50" s="232">
        <v>0.99190456025443252</v>
      </c>
      <c r="N50" s="232">
        <v>0.95240772613395097</v>
      </c>
      <c r="O50" s="232">
        <v>0.35798546320644292</v>
      </c>
      <c r="P50" s="232">
        <v>0.43877620737388412</v>
      </c>
      <c r="Q50" s="232">
        <v>0.62926776602839374</v>
      </c>
      <c r="R50" s="232">
        <v>0.21648105780995269</v>
      </c>
      <c r="S50" s="232">
        <v>0.1201244925445704</v>
      </c>
      <c r="T50" s="232">
        <v>0.3627680717876543</v>
      </c>
      <c r="U50" s="232">
        <v>0.72869178749610564</v>
      </c>
      <c r="V50" s="232">
        <v>0.36441999639525502</v>
      </c>
      <c r="W50" s="232">
        <v>0.24144658636711791</v>
      </c>
      <c r="DA50" s="71" t="s">
        <v>2272</v>
      </c>
    </row>
    <row r="51" spans="1:105" ht="12" customHeight="1" x14ac:dyDescent="0.25">
      <c r="A51" s="59" t="s">
        <v>162</v>
      </c>
      <c r="B51" s="232">
        <v>50.628235052595038</v>
      </c>
      <c r="C51" s="232">
        <v>49.84827471016294</v>
      </c>
      <c r="D51" s="232">
        <v>54.737029954616162</v>
      </c>
      <c r="E51" s="232">
        <v>59.999943214264363</v>
      </c>
      <c r="F51" s="232">
        <v>60.931207138935491</v>
      </c>
      <c r="G51" s="232">
        <v>61.647328886993073</v>
      </c>
      <c r="H51" s="232">
        <v>59.981807129676511</v>
      </c>
      <c r="I51" s="232">
        <v>63.392422832160101</v>
      </c>
      <c r="J51" s="232">
        <v>62.230248228171128</v>
      </c>
      <c r="K51" s="232">
        <v>62.140097139979879</v>
      </c>
      <c r="L51" s="232">
        <v>66.895487406321422</v>
      </c>
      <c r="M51" s="232">
        <v>69.986648385438528</v>
      </c>
      <c r="N51" s="232">
        <v>71.60010089802374</v>
      </c>
      <c r="O51" s="232">
        <v>73.203797034366076</v>
      </c>
      <c r="P51" s="232">
        <v>74.347908443287949</v>
      </c>
      <c r="Q51" s="232">
        <v>72.800786138858427</v>
      </c>
      <c r="R51" s="232">
        <v>76.944470551077757</v>
      </c>
      <c r="S51" s="232">
        <v>77.906690181623432</v>
      </c>
      <c r="T51" s="232">
        <v>78.605702828105962</v>
      </c>
      <c r="U51" s="232">
        <v>77.82370015794983</v>
      </c>
      <c r="V51" s="232">
        <v>78.597220577448923</v>
      </c>
      <c r="W51" s="232">
        <v>81.2053543057458</v>
      </c>
      <c r="DA51" s="71" t="s">
        <v>2273</v>
      </c>
    </row>
    <row r="52" spans="1:105" ht="12" customHeight="1" x14ac:dyDescent="0.25">
      <c r="A52" s="165" t="s">
        <v>2193</v>
      </c>
      <c r="B52" s="348">
        <v>73.396357288644992</v>
      </c>
      <c r="C52" s="348">
        <v>72.483897474967279</v>
      </c>
      <c r="D52" s="348">
        <v>74.129295394202643</v>
      </c>
      <c r="E52" s="348">
        <v>77.35656496476895</v>
      </c>
      <c r="F52" s="348">
        <v>78.744249726337472</v>
      </c>
      <c r="G52" s="348">
        <v>77.809881499579333</v>
      </c>
      <c r="H52" s="348">
        <v>76.262011293547701</v>
      </c>
      <c r="I52" s="348">
        <v>79.145594461822355</v>
      </c>
      <c r="J52" s="348">
        <v>75.14849168850003</v>
      </c>
      <c r="K52" s="348">
        <v>74.087980358501227</v>
      </c>
      <c r="L52" s="348">
        <v>76.882170667874078</v>
      </c>
      <c r="M52" s="348">
        <v>79.219785322836714</v>
      </c>
      <c r="N52" s="348">
        <v>80.114156656281921</v>
      </c>
      <c r="O52" s="348">
        <v>79.73600973634997</v>
      </c>
      <c r="P52" s="348">
        <v>80.508944238167118</v>
      </c>
      <c r="Q52" s="348">
        <v>78.010229380620913</v>
      </c>
      <c r="R52" s="348">
        <v>81.532527856022838</v>
      </c>
      <c r="S52" s="348">
        <v>82.101762084381349</v>
      </c>
      <c r="T52" s="348">
        <v>83.309024761013077</v>
      </c>
      <c r="U52" s="348">
        <v>81.986643783155884</v>
      </c>
      <c r="V52" s="348">
        <v>82.070573341993395</v>
      </c>
      <c r="W52" s="348">
        <v>84.784118679401018</v>
      </c>
      <c r="DA52" s="167" t="s">
        <v>2274</v>
      </c>
    </row>
    <row r="53" spans="1:105" ht="12" customHeight="1" x14ac:dyDescent="0.25">
      <c r="A53" s="64" t="s">
        <v>30</v>
      </c>
      <c r="B53" s="231">
        <v>5.2368755864503189</v>
      </c>
      <c r="C53" s="231">
        <v>5.3212940059246181</v>
      </c>
      <c r="D53" s="231">
        <v>5.3709722438025684</v>
      </c>
      <c r="E53" s="231">
        <v>4.8462896851065151</v>
      </c>
      <c r="F53" s="231">
        <v>6.0809130311898922</v>
      </c>
      <c r="G53" s="231">
        <v>4.6052258775619981</v>
      </c>
      <c r="H53" s="231">
        <v>5.0592402325643233</v>
      </c>
      <c r="I53" s="231">
        <v>3.9637271587503511</v>
      </c>
      <c r="J53" s="231">
        <v>3.732890623693117</v>
      </c>
      <c r="K53" s="231">
        <v>4.0279430934186307</v>
      </c>
      <c r="L53" s="231">
        <v>4.125119155504704</v>
      </c>
      <c r="M53" s="231">
        <v>4.527999023025818</v>
      </c>
      <c r="N53" s="231">
        <v>4.8464475709560544</v>
      </c>
      <c r="O53" s="231">
        <v>4.2735060143770438</v>
      </c>
      <c r="P53" s="231">
        <v>4.6102390755177796</v>
      </c>
      <c r="Q53" s="231">
        <v>4.2269573162332978</v>
      </c>
      <c r="R53" s="231">
        <v>4.1262163157114751</v>
      </c>
      <c r="S53" s="231">
        <v>4.1761549328002374</v>
      </c>
      <c r="T53" s="231">
        <v>4.495785366376654</v>
      </c>
      <c r="U53" s="231">
        <v>3.7595500969309512</v>
      </c>
      <c r="V53" s="231">
        <v>3.528712143432343</v>
      </c>
      <c r="W53" s="231">
        <v>3.4759793549027189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1.9932722291395479</v>
      </c>
      <c r="C55" s="231">
        <v>2.318705502522425</v>
      </c>
      <c r="D55" s="231">
        <v>2.2446101762787629</v>
      </c>
      <c r="E55" s="231">
        <v>0.62599538738242866</v>
      </c>
      <c r="F55" s="231">
        <v>0.41442742224576329</v>
      </c>
      <c r="G55" s="231">
        <v>0.41490548916778203</v>
      </c>
      <c r="H55" s="231">
        <v>0.46719149867598031</v>
      </c>
      <c r="I55" s="231">
        <v>2.1559014456861632</v>
      </c>
      <c r="J55" s="231">
        <v>0.33912032589784208</v>
      </c>
      <c r="K55" s="231">
        <v>0.31292114574261209</v>
      </c>
      <c r="L55" s="231">
        <v>1.0161945292478509</v>
      </c>
      <c r="M55" s="231">
        <v>0.41497356329576518</v>
      </c>
      <c r="N55" s="231">
        <v>0.20717750190395931</v>
      </c>
      <c r="O55" s="231">
        <v>0.15531744340900769</v>
      </c>
      <c r="P55" s="231">
        <v>0.1545548989537382</v>
      </c>
      <c r="Q55" s="231">
        <v>0.12796075684919561</v>
      </c>
      <c r="R55" s="231">
        <v>0.12114878631096609</v>
      </c>
      <c r="S55" s="231">
        <v>0.1211689071313561</v>
      </c>
      <c r="T55" s="231">
        <v>0.12104856876673489</v>
      </c>
      <c r="U55" s="231">
        <v>0.14516408495999211</v>
      </c>
      <c r="V55" s="231">
        <v>0.1208162150884388</v>
      </c>
      <c r="W55" s="231">
        <v>0.57898638750196507</v>
      </c>
      <c r="DA55" s="73" t="s">
        <v>2277</v>
      </c>
    </row>
    <row r="56" spans="1:105" ht="12" customHeight="1" x14ac:dyDescent="0.25">
      <c r="A56" s="64" t="s">
        <v>160</v>
      </c>
      <c r="B56" s="231">
        <v>11.136918703976781</v>
      </c>
      <c r="C56" s="231">
        <v>10.66752261969531</v>
      </c>
      <c r="D56" s="231">
        <v>10.271542475757069</v>
      </c>
      <c r="E56" s="231">
        <v>9.9954211076300599</v>
      </c>
      <c r="F56" s="231">
        <v>8.9682174719415215</v>
      </c>
      <c r="G56" s="231">
        <v>8.9955870386844197</v>
      </c>
      <c r="H56" s="231">
        <v>8.8741324946748108</v>
      </c>
      <c r="I56" s="231">
        <v>7.6825444777079186</v>
      </c>
      <c r="J56" s="231">
        <v>7.6608873901299042</v>
      </c>
      <c r="K56" s="231">
        <v>7.8134100998904206</v>
      </c>
      <c r="L56" s="231">
        <v>7.133278351080456</v>
      </c>
      <c r="M56" s="231">
        <v>6.3207382693716889</v>
      </c>
      <c r="N56" s="231">
        <v>5.5471128302676016</v>
      </c>
      <c r="O56" s="231">
        <v>4.8581584845474213</v>
      </c>
      <c r="P56" s="231">
        <v>3.947863843104038</v>
      </c>
      <c r="Q56" s="231">
        <v>3.4873610773321841</v>
      </c>
      <c r="R56" s="231">
        <v>3.4679388132132241</v>
      </c>
      <c r="S56" s="231">
        <v>3.2334723805380889</v>
      </c>
      <c r="T56" s="231">
        <v>3.0328508956952702</v>
      </c>
      <c r="U56" s="231">
        <v>2.8987696206445399</v>
      </c>
      <c r="V56" s="231">
        <v>2.836406725620479</v>
      </c>
      <c r="W56" s="231">
        <v>2.817237811539556</v>
      </c>
      <c r="DA56" s="73" t="s">
        <v>2278</v>
      </c>
    </row>
    <row r="57" spans="1:105" ht="12" customHeight="1" x14ac:dyDescent="0.25">
      <c r="A57" s="64" t="s">
        <v>70</v>
      </c>
      <c r="B57" s="231">
        <v>6.2747841938564726</v>
      </c>
      <c r="C57" s="231">
        <v>6.1922559694846626</v>
      </c>
      <c r="D57" s="231">
        <v>3.897868026203418</v>
      </c>
      <c r="E57" s="231">
        <v>4.4015409492637492</v>
      </c>
      <c r="F57" s="231">
        <v>4.8712800983010336</v>
      </c>
      <c r="G57" s="231">
        <v>4.532605504759279</v>
      </c>
      <c r="H57" s="231">
        <v>4.0302600897828951</v>
      </c>
      <c r="I57" s="231">
        <v>3.8591729028992199</v>
      </c>
      <c r="J57" s="231">
        <v>3.529033128072594</v>
      </c>
      <c r="K57" s="231">
        <v>2.193282582323083</v>
      </c>
      <c r="L57" s="231">
        <v>0.94498715574218872</v>
      </c>
      <c r="M57" s="231">
        <v>0.84055436471478406</v>
      </c>
      <c r="N57" s="231">
        <v>0.79933393547356046</v>
      </c>
      <c r="O57" s="231">
        <v>0.29962516114176801</v>
      </c>
      <c r="P57" s="231">
        <v>0.35812362139120962</v>
      </c>
      <c r="Q57" s="231">
        <v>0.52597249480976338</v>
      </c>
      <c r="R57" s="231">
        <v>0.17980029525358479</v>
      </c>
      <c r="S57" s="231">
        <v>9.9905246624096958E-2</v>
      </c>
      <c r="T57" s="231">
        <v>0.2994180785098064</v>
      </c>
      <c r="U57" s="231">
        <v>0.59844782181485778</v>
      </c>
      <c r="V57" s="231">
        <v>0.2988433431568906</v>
      </c>
      <c r="W57" s="231">
        <v>0.1989089005477831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4.9972724735999723E-2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45.120865560023518</v>
      </c>
      <c r="C59" s="231">
        <v>44.465330623825821</v>
      </c>
      <c r="D59" s="231">
        <v>48.907849650285158</v>
      </c>
      <c r="E59" s="231">
        <v>53.12401908170645</v>
      </c>
      <c r="F59" s="231">
        <v>53.924696835427099</v>
      </c>
      <c r="G59" s="231">
        <v>53.989562611857977</v>
      </c>
      <c r="H59" s="231">
        <v>52.124324560162783</v>
      </c>
      <c r="I59" s="231">
        <v>54.227890315692271</v>
      </c>
      <c r="J59" s="231">
        <v>53.647382810225018</v>
      </c>
      <c r="K59" s="231">
        <v>53.338256327525222</v>
      </c>
      <c r="L59" s="231">
        <v>58.606996336636684</v>
      </c>
      <c r="M59" s="231">
        <v>59.889097889830339</v>
      </c>
      <c r="N59" s="231">
        <v>60.681405364640263</v>
      </c>
      <c r="O59" s="231">
        <v>61.870432512709463</v>
      </c>
      <c r="P59" s="231">
        <v>61.276691388809382</v>
      </c>
      <c r="Q59" s="231">
        <v>61.446941620953247</v>
      </c>
      <c r="R59" s="231">
        <v>64.533403360719831</v>
      </c>
      <c r="S59" s="231">
        <v>65.428677023570543</v>
      </c>
      <c r="T59" s="231">
        <v>65.514838113878156</v>
      </c>
      <c r="U59" s="231">
        <v>64.540294978654117</v>
      </c>
      <c r="V59" s="231">
        <v>65.085647511952487</v>
      </c>
      <c r="W59" s="231">
        <v>67.55452855629666</v>
      </c>
      <c r="DA59" s="73" t="s">
        <v>2281</v>
      </c>
    </row>
    <row r="60" spans="1:105" ht="12" customHeight="1" x14ac:dyDescent="0.25">
      <c r="A60" s="64" t="s">
        <v>36</v>
      </c>
      <c r="B60" s="231">
        <v>1.3932194589725511</v>
      </c>
      <c r="C60" s="231">
        <v>1.2424327375633011</v>
      </c>
      <c r="D60" s="231">
        <v>1.193832058761868</v>
      </c>
      <c r="E60" s="231">
        <v>1.620022626712337E-2</v>
      </c>
      <c r="F60" s="231">
        <v>8.7231987592208213E-3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0.37667470098213879</v>
      </c>
      <c r="F61" s="231">
        <v>0.44983260001317832</v>
      </c>
      <c r="G61" s="231">
        <v>0.64814533508844274</v>
      </c>
      <c r="H61" s="231">
        <v>1.182016686747811</v>
      </c>
      <c r="I61" s="231">
        <v>1.155414210119643</v>
      </c>
      <c r="J61" s="231">
        <v>1.1239753153056751</v>
      </c>
      <c r="K61" s="231">
        <v>1.5260423000669789</v>
      </c>
      <c r="L61" s="231">
        <v>0.94803373509755395</v>
      </c>
      <c r="M61" s="231">
        <v>0.94077475460658466</v>
      </c>
      <c r="N61" s="231">
        <v>1.435351840959854</v>
      </c>
      <c r="O61" s="231">
        <v>1.0157501195174889</v>
      </c>
      <c r="P61" s="231">
        <v>2.5829041507702661</v>
      </c>
      <c r="Q61" s="231">
        <v>0.98975056270848183</v>
      </c>
      <c r="R61" s="231">
        <v>0.99156585198251235</v>
      </c>
      <c r="S61" s="231">
        <v>1.039934387053399</v>
      </c>
      <c r="T61" s="231">
        <v>1.01393483024387</v>
      </c>
      <c r="U61" s="231">
        <v>1.2763377244031251</v>
      </c>
      <c r="V61" s="231">
        <v>1.116720688026354</v>
      </c>
      <c r="W61" s="231">
        <v>1.0816512146638431</v>
      </c>
      <c r="DA61" s="73" t="s">
        <v>2283</v>
      </c>
    </row>
    <row r="62" spans="1:105" ht="12" customHeight="1" x14ac:dyDescent="0.25">
      <c r="A62" s="64" t="s">
        <v>79</v>
      </c>
      <c r="B62" s="231">
        <v>2.2404215562257992</v>
      </c>
      <c r="C62" s="231">
        <v>2.2763560159511398</v>
      </c>
      <c r="D62" s="231">
        <v>2.2426207631137949</v>
      </c>
      <c r="E62" s="231">
        <v>3.9704238264304879</v>
      </c>
      <c r="F62" s="231">
        <v>4.0261590684597586</v>
      </c>
      <c r="G62" s="231">
        <v>4.6238496424594189</v>
      </c>
      <c r="H62" s="231">
        <v>4.5248457309390888</v>
      </c>
      <c r="I62" s="231">
        <v>6.0509712262307902</v>
      </c>
      <c r="J62" s="231">
        <v>5.1152020951758859</v>
      </c>
      <c r="K62" s="231">
        <v>4.8761248095342733</v>
      </c>
      <c r="L62" s="231">
        <v>4.1075614045646391</v>
      </c>
      <c r="M62" s="231">
        <v>6.2856474579917494</v>
      </c>
      <c r="N62" s="231">
        <v>6.5973276120806386</v>
      </c>
      <c r="O62" s="231">
        <v>7.2632200006477801</v>
      </c>
      <c r="P62" s="231">
        <v>7.5785672596207094</v>
      </c>
      <c r="Q62" s="231">
        <v>7.2052855517347423</v>
      </c>
      <c r="R62" s="231">
        <v>8.1124544328312478</v>
      </c>
      <c r="S62" s="231">
        <v>8.0024492066636252</v>
      </c>
      <c r="T62" s="231">
        <v>8.8311489075425857</v>
      </c>
      <c r="U62" s="231">
        <v>8.7680794557483104</v>
      </c>
      <c r="V62" s="231">
        <v>9.0834267147164045</v>
      </c>
      <c r="W62" s="231">
        <v>9.0768264539484971</v>
      </c>
      <c r="DA62" s="73" t="s">
        <v>2284</v>
      </c>
    </row>
    <row r="63" spans="1:105" ht="12" customHeight="1" x14ac:dyDescent="0.25">
      <c r="A63" s="166" t="s">
        <v>2205</v>
      </c>
      <c r="B63" s="349">
        <v>10.47813383780985</v>
      </c>
      <c r="C63" s="349">
        <v>10.72327535965165</v>
      </c>
      <c r="D63" s="349">
        <v>11.2359779642926</v>
      </c>
      <c r="E63" s="349">
        <v>11.675255065441659</v>
      </c>
      <c r="F63" s="349">
        <v>11.60809025684191</v>
      </c>
      <c r="G63" s="349">
        <v>11.8633329822547</v>
      </c>
      <c r="H63" s="349">
        <v>12.02439546594011</v>
      </c>
      <c r="I63" s="349">
        <v>12.044491221337781</v>
      </c>
      <c r="J63" s="349">
        <v>12.40386413676711</v>
      </c>
      <c r="K63" s="349">
        <v>12.26562686700494</v>
      </c>
      <c r="L63" s="349">
        <v>12.18665940193241</v>
      </c>
      <c r="M63" s="349">
        <v>12.36377672573556</v>
      </c>
      <c r="N63" s="349">
        <v>12.500153874520921</v>
      </c>
      <c r="O63" s="349">
        <v>12.389206316042189</v>
      </c>
      <c r="P63" s="349">
        <v>12.533263981633301</v>
      </c>
      <c r="Q63" s="349">
        <v>12.550055515924759</v>
      </c>
      <c r="R63" s="349">
        <v>12.82642810746248</v>
      </c>
      <c r="S63" s="349">
        <v>12.910373523917929</v>
      </c>
      <c r="T63" s="349">
        <v>13.120028844136289</v>
      </c>
      <c r="U63" s="349">
        <v>12.91492021674059</v>
      </c>
      <c r="V63" s="349">
        <v>12.76523441405949</v>
      </c>
      <c r="W63" s="349">
        <v>12.861908417630261</v>
      </c>
      <c r="DA63" s="168" t="s">
        <v>2285</v>
      </c>
    </row>
    <row r="64" spans="1:105" ht="12" customHeight="1" x14ac:dyDescent="0.25">
      <c r="A64" s="60" t="s">
        <v>2207</v>
      </c>
      <c r="B64" s="264">
        <v>12.17349785083692</v>
      </c>
      <c r="C64" s="264">
        <v>12.458303316722789</v>
      </c>
      <c r="D64" s="264">
        <v>13.05396129860439</v>
      </c>
      <c r="E64" s="264">
        <v>13.56431351680795</v>
      </c>
      <c r="F64" s="264">
        <v>13.48628142962553</v>
      </c>
      <c r="G64" s="264">
        <v>13.782822475707819</v>
      </c>
      <c r="H64" s="264">
        <v>13.969944899351599</v>
      </c>
      <c r="I64" s="264">
        <v>13.993292151727941</v>
      </c>
      <c r="J64" s="264">
        <v>14.41081167203046</v>
      </c>
      <c r="K64" s="264">
        <v>14.2502075861881</v>
      </c>
      <c r="L64" s="264">
        <v>14.15846317051002</v>
      </c>
      <c r="M64" s="264">
        <v>14.364238110402789</v>
      </c>
      <c r="N64" s="264">
        <v>14.522681107346679</v>
      </c>
      <c r="O64" s="264">
        <v>14.393782213173109</v>
      </c>
      <c r="P64" s="264">
        <v>14.5611484359772</v>
      </c>
      <c r="Q64" s="264">
        <v>14.580656843654889</v>
      </c>
      <c r="R64" s="264">
        <v>14.90174657214969</v>
      </c>
      <c r="S64" s="264">
        <v>14.999274372674691</v>
      </c>
      <c r="T64" s="264">
        <v>15.242851962883069</v>
      </c>
      <c r="U64" s="264">
        <v>15.004556721245701</v>
      </c>
      <c r="V64" s="264">
        <v>14.83065172771872</v>
      </c>
      <c r="W64" s="264">
        <v>14.942967603132891</v>
      </c>
      <c r="DA64" s="72" t="s">
        <v>2286</v>
      </c>
    </row>
    <row r="65" spans="1:105" ht="12" customHeight="1" x14ac:dyDescent="0.25">
      <c r="A65" s="101" t="s">
        <v>2209</v>
      </c>
      <c r="B65" s="280">
        <v>4.1195768702398921</v>
      </c>
      <c r="C65" s="280">
        <v>4.2159565652262989</v>
      </c>
      <c r="D65" s="280">
        <v>4.4175304164562901</v>
      </c>
      <c r="E65" s="280">
        <v>4.5902363403861521</v>
      </c>
      <c r="F65" s="280">
        <v>4.5638298641677251</v>
      </c>
      <c r="G65" s="280">
        <v>4.6641809423447604</v>
      </c>
      <c r="H65" s="280">
        <v>4.7275041726760607</v>
      </c>
      <c r="I65" s="280">
        <v>4.7354050079209298</v>
      </c>
      <c r="J65" s="280">
        <v>4.876695849697656</v>
      </c>
      <c r="K65" s="280">
        <v>4.822346566902433</v>
      </c>
      <c r="L65" s="280">
        <v>4.7912997652820506</v>
      </c>
      <c r="M65" s="280">
        <v>4.8609351070091584</v>
      </c>
      <c r="N65" s="280">
        <v>4.9145530657470129</v>
      </c>
      <c r="O65" s="280">
        <v>4.8709329896157767</v>
      </c>
      <c r="P65" s="280">
        <v>4.9275706157747798</v>
      </c>
      <c r="Q65" s="280">
        <v>4.9341723654139553</v>
      </c>
      <c r="R65" s="280">
        <v>5.0428308491945923</v>
      </c>
      <c r="S65" s="280">
        <v>5.0758347792212053</v>
      </c>
      <c r="T65" s="280">
        <v>5.1582627402745036</v>
      </c>
      <c r="U65" s="280">
        <v>5.0776223542682706</v>
      </c>
      <c r="V65" s="280">
        <v>5.0187719730769933</v>
      </c>
      <c r="W65" s="280">
        <v>5.0567802668464896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238.50378243769612</v>
      </c>
      <c r="C66" s="263">
        <f t="shared" si="3"/>
        <v>242.28505314817193</v>
      </c>
      <c r="D66" s="263">
        <f t="shared" si="3"/>
        <v>252.47396881705689</v>
      </c>
      <c r="E66" s="263">
        <f t="shared" si="3"/>
        <v>262.47428769800428</v>
      </c>
      <c r="F66" s="263">
        <f t="shared" si="3"/>
        <v>262.31564998753271</v>
      </c>
      <c r="G66" s="263">
        <f t="shared" si="3"/>
        <v>266.08928006320951</v>
      </c>
      <c r="H66" s="263">
        <f t="shared" si="3"/>
        <v>267.95324041655954</v>
      </c>
      <c r="I66" s="263">
        <f t="shared" si="3"/>
        <v>270.0272066865727</v>
      </c>
      <c r="J66" s="263">
        <f t="shared" si="3"/>
        <v>273.81507295899331</v>
      </c>
      <c r="K66" s="263">
        <f t="shared" si="3"/>
        <v>270.58203983979558</v>
      </c>
      <c r="L66" s="263">
        <f t="shared" si="3"/>
        <v>271.00910281553541</v>
      </c>
      <c r="M66" s="263">
        <f t="shared" si="3"/>
        <v>275.62670226151283</v>
      </c>
      <c r="N66" s="263">
        <f t="shared" si="3"/>
        <v>278.67524421743065</v>
      </c>
      <c r="O66" s="263">
        <f t="shared" si="3"/>
        <v>276.27987749166624</v>
      </c>
      <c r="P66" s="263">
        <f t="shared" si="3"/>
        <v>279.40483780025147</v>
      </c>
      <c r="Q66" s="263">
        <f t="shared" si="3"/>
        <v>277.99312471376493</v>
      </c>
      <c r="R66" s="263">
        <f t="shared" si="3"/>
        <v>285.23688953950949</v>
      </c>
      <c r="S66" s="263">
        <f t="shared" si="3"/>
        <v>287.13165418219899</v>
      </c>
      <c r="T66" s="263">
        <f t="shared" si="3"/>
        <v>291.68834097995892</v>
      </c>
      <c r="U66" s="263">
        <f t="shared" si="3"/>
        <v>287.07662338741295</v>
      </c>
      <c r="V66" s="263">
        <f t="shared" si="3"/>
        <v>284.37877905736673</v>
      </c>
      <c r="W66" s="263">
        <f t="shared" si="3"/>
        <v>287.93403827046865</v>
      </c>
      <c r="DA66" s="70"/>
    </row>
    <row r="67" spans="1:105" ht="12" customHeight="1" x14ac:dyDescent="0.25">
      <c r="A67" s="165" t="s">
        <v>2212</v>
      </c>
      <c r="B67" s="348">
        <v>36.640184350531058</v>
      </c>
      <c r="C67" s="348">
        <v>36.194076244971633</v>
      </c>
      <c r="D67" s="348">
        <v>36.872209233280273</v>
      </c>
      <c r="E67" s="348">
        <v>38.381452807685612</v>
      </c>
      <c r="F67" s="348">
        <v>39.16674758138646</v>
      </c>
      <c r="G67" s="348">
        <v>38.535851694285633</v>
      </c>
      <c r="H67" s="348">
        <v>37.800986330635233</v>
      </c>
      <c r="I67" s="348">
        <v>38.971150649904807</v>
      </c>
      <c r="J67" s="348">
        <v>37.062707854289052</v>
      </c>
      <c r="K67" s="348">
        <v>36.510213755966888</v>
      </c>
      <c r="L67" s="348">
        <v>37.828079715100067</v>
      </c>
      <c r="M67" s="348">
        <v>38.826844990272967</v>
      </c>
      <c r="N67" s="348">
        <v>39.259524308783007</v>
      </c>
      <c r="O67" s="348">
        <v>38.926427534721668</v>
      </c>
      <c r="P67" s="348">
        <v>39.320566897588982</v>
      </c>
      <c r="Q67" s="348">
        <v>38.078188744387482</v>
      </c>
      <c r="R67" s="348">
        <v>39.698752832982088</v>
      </c>
      <c r="S67" s="348">
        <v>39.979827637994369</v>
      </c>
      <c r="T67" s="348">
        <v>40.546680147581789</v>
      </c>
      <c r="U67" s="348">
        <v>39.864887244842393</v>
      </c>
      <c r="V67" s="348">
        <v>39.837461392909738</v>
      </c>
      <c r="W67" s="348">
        <v>41.146691833929857</v>
      </c>
      <c r="DA67" s="167" t="s">
        <v>2288</v>
      </c>
    </row>
    <row r="68" spans="1:105" ht="12" customHeight="1" x14ac:dyDescent="0.25">
      <c r="A68" s="165" t="s">
        <v>2214</v>
      </c>
      <c r="B68" s="348">
        <v>13.825352619467759</v>
      </c>
      <c r="C68" s="348">
        <v>13.653476532680809</v>
      </c>
      <c r="D68" s="348">
        <v>13.963412982841501</v>
      </c>
      <c r="E68" s="348">
        <v>14.57131971635537</v>
      </c>
      <c r="F68" s="348">
        <v>14.83271185980872</v>
      </c>
      <c r="G68" s="348">
        <v>14.65670898053018</v>
      </c>
      <c r="H68" s="348">
        <v>14.36514340155469</v>
      </c>
      <c r="I68" s="348">
        <v>14.90831142217152</v>
      </c>
      <c r="J68" s="348">
        <v>14.15539455628255</v>
      </c>
      <c r="K68" s="348">
        <v>13.955630649246769</v>
      </c>
      <c r="L68" s="348">
        <v>14.481960125804539</v>
      </c>
      <c r="M68" s="348">
        <v>14.92228643200248</v>
      </c>
      <c r="N68" s="348">
        <v>15.09075527043537</v>
      </c>
      <c r="O68" s="348">
        <v>15.019525379700269</v>
      </c>
      <c r="P68" s="348">
        <v>15.165119690291871</v>
      </c>
      <c r="Q68" s="348">
        <v>14.69444763956294</v>
      </c>
      <c r="R68" s="348">
        <v>15.35792768479101</v>
      </c>
      <c r="S68" s="348">
        <v>15.4651518607699</v>
      </c>
      <c r="T68" s="348">
        <v>15.69255868074484</v>
      </c>
      <c r="U68" s="348">
        <v>15.443467527021051</v>
      </c>
      <c r="V68" s="348">
        <v>15.45927697300707</v>
      </c>
      <c r="W68" s="348">
        <v>15.97041570692318</v>
      </c>
      <c r="DA68" s="167" t="s">
        <v>2289</v>
      </c>
    </row>
    <row r="69" spans="1:105" ht="12" customHeight="1" x14ac:dyDescent="0.25">
      <c r="A69" s="64" t="s">
        <v>30</v>
      </c>
      <c r="B69" s="231">
        <v>0.98644747888814888</v>
      </c>
      <c r="C69" s="231">
        <v>1.0023490094262439</v>
      </c>
      <c r="D69" s="231">
        <v>1.0117066830431429</v>
      </c>
      <c r="E69" s="231">
        <v>0.91287451132200303</v>
      </c>
      <c r="F69" s="231">
        <v>1.145435141609177</v>
      </c>
      <c r="G69" s="231">
        <v>0.86746637028868678</v>
      </c>
      <c r="H69" s="231">
        <v>0.9529870798182104</v>
      </c>
      <c r="I69" s="231">
        <v>0.74663004652361165</v>
      </c>
      <c r="J69" s="231">
        <v>0.70314837233000527</v>
      </c>
      <c r="K69" s="231">
        <v>0.75872612286001884</v>
      </c>
      <c r="L69" s="231">
        <v>0.7770307550535176</v>
      </c>
      <c r="M69" s="231">
        <v>0.85291948356164982</v>
      </c>
      <c r="N69" s="231">
        <v>0.91290425159283006</v>
      </c>
      <c r="O69" s="231">
        <v>0.80498174232032937</v>
      </c>
      <c r="P69" s="231">
        <v>0.86841068458506676</v>
      </c>
      <c r="Q69" s="231">
        <v>0.79621356649269848</v>
      </c>
      <c r="R69" s="231">
        <v>0.77723742235008397</v>
      </c>
      <c r="S69" s="231">
        <v>0.78664414246652681</v>
      </c>
      <c r="T69" s="231">
        <v>0.84685153715682082</v>
      </c>
      <c r="U69" s="231">
        <v>0.70817010136095471</v>
      </c>
      <c r="V69" s="231">
        <v>0.66468815998171549</v>
      </c>
      <c r="W69" s="231">
        <v>0.65475511394289432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0.37546402100135529</v>
      </c>
      <c r="C71" s="231">
        <v>0.43676447138926577</v>
      </c>
      <c r="D71" s="231">
        <v>0.42280745702757871</v>
      </c>
      <c r="E71" s="231">
        <v>0.1179160286482137</v>
      </c>
      <c r="F71" s="231">
        <v>7.8063891170947114E-2</v>
      </c>
      <c r="G71" s="231">
        <v>7.8153942557920145E-2</v>
      </c>
      <c r="H71" s="231">
        <v>8.8002830775530921E-2</v>
      </c>
      <c r="I71" s="231">
        <v>0.40609777924282281</v>
      </c>
      <c r="J71" s="231">
        <v>6.3878620944745862E-2</v>
      </c>
      <c r="K71" s="231">
        <v>5.8943595319938008E-2</v>
      </c>
      <c r="L71" s="231">
        <v>0.1914161440134457</v>
      </c>
      <c r="M71" s="231">
        <v>7.8166765385351902E-2</v>
      </c>
      <c r="N71" s="231">
        <v>3.9025125012380153E-2</v>
      </c>
      <c r="O71" s="231">
        <v>2.9256471334660718E-2</v>
      </c>
      <c r="P71" s="231">
        <v>2.9112834151950678E-2</v>
      </c>
      <c r="Q71" s="231">
        <v>2.410341126245236E-2</v>
      </c>
      <c r="R71" s="231">
        <v>2.2820269997633511E-2</v>
      </c>
      <c r="S71" s="231">
        <v>2.282406006906432E-2</v>
      </c>
      <c r="T71" s="231">
        <v>2.2801392454675821E-2</v>
      </c>
      <c r="U71" s="231">
        <v>2.734392736088494E-2</v>
      </c>
      <c r="V71" s="231">
        <v>2.275762500280841E-2</v>
      </c>
      <c r="W71" s="231">
        <v>0.10906114778430361</v>
      </c>
      <c r="DA71" s="73" t="s">
        <v>2292</v>
      </c>
    </row>
    <row r="72" spans="1:105" ht="12" customHeight="1" x14ac:dyDescent="0.25">
      <c r="A72" s="64" t="s">
        <v>160</v>
      </c>
      <c r="B72" s="231">
        <v>2.0978129414693099</v>
      </c>
      <c r="C72" s="231">
        <v>2.009394842491083</v>
      </c>
      <c r="D72" s="231">
        <v>1.9348057849071481</v>
      </c>
      <c r="E72" s="231">
        <v>1.882794003653308</v>
      </c>
      <c r="F72" s="231">
        <v>1.689304122138569</v>
      </c>
      <c r="G72" s="231">
        <v>1.6944596083948491</v>
      </c>
      <c r="H72" s="231">
        <v>1.671581744149272</v>
      </c>
      <c r="I72" s="231">
        <v>1.4471274916458139</v>
      </c>
      <c r="J72" s="231">
        <v>1.4430480402460759</v>
      </c>
      <c r="K72" s="231">
        <v>1.471778079757752</v>
      </c>
      <c r="L72" s="231">
        <v>1.343664620148119</v>
      </c>
      <c r="M72" s="231">
        <v>1.1906099787182129</v>
      </c>
      <c r="N72" s="231">
        <v>1.0448855192747839</v>
      </c>
      <c r="O72" s="231">
        <v>0.91511018545491585</v>
      </c>
      <c r="P72" s="231">
        <v>0.74364194274535922</v>
      </c>
      <c r="Q72" s="231">
        <v>0.65689903949747519</v>
      </c>
      <c r="R72" s="231">
        <v>0.65324055207340492</v>
      </c>
      <c r="S72" s="231">
        <v>0.60907512985205026</v>
      </c>
      <c r="T72" s="231">
        <v>0.57128493326115881</v>
      </c>
      <c r="U72" s="231">
        <v>0.5460286266034039</v>
      </c>
      <c r="V72" s="231">
        <v>0.53428159928585173</v>
      </c>
      <c r="W72" s="231">
        <v>0.53067083430661999</v>
      </c>
      <c r="DA72" s="73" t="s">
        <v>2293</v>
      </c>
    </row>
    <row r="73" spans="1:105" ht="12" customHeight="1" x14ac:dyDescent="0.25">
      <c r="A73" s="64" t="s">
        <v>70</v>
      </c>
      <c r="B73" s="231">
        <v>1.1819538093690869</v>
      </c>
      <c r="C73" s="231">
        <v>1.1664083266619309</v>
      </c>
      <c r="D73" s="231">
        <v>0.73422444814912025</v>
      </c>
      <c r="E73" s="231">
        <v>0.82909912617710502</v>
      </c>
      <c r="F73" s="231">
        <v>0.91758184677138577</v>
      </c>
      <c r="G73" s="231">
        <v>0.85378718649205232</v>
      </c>
      <c r="H73" s="231">
        <v>0.75916256538846816</v>
      </c>
      <c r="I73" s="231">
        <v>0.7269356160585787</v>
      </c>
      <c r="J73" s="231">
        <v>0.66474862246242761</v>
      </c>
      <c r="K73" s="231">
        <v>0.41313910137941739</v>
      </c>
      <c r="L73" s="231">
        <v>0.1780031207492212</v>
      </c>
      <c r="M73" s="231">
        <v>0.1583315700847793</v>
      </c>
      <c r="N73" s="231">
        <v>0.15056705709751281</v>
      </c>
      <c r="O73" s="231">
        <v>5.6439088525319148E-2</v>
      </c>
      <c r="P73" s="231">
        <v>6.7458189070920369E-2</v>
      </c>
      <c r="Q73" s="231">
        <v>9.907515137690838E-2</v>
      </c>
      <c r="R73" s="231">
        <v>3.386819965995503E-2</v>
      </c>
      <c r="S73" s="231">
        <v>1.881871681561937E-2</v>
      </c>
      <c r="T73" s="231">
        <v>5.6400081270545258E-2</v>
      </c>
      <c r="U73" s="231">
        <v>0.1127270135274524</v>
      </c>
      <c r="V73" s="231">
        <v>5.6291820871658078E-2</v>
      </c>
      <c r="W73" s="231">
        <v>3.746760453531648E-2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9.4131448256176715E-3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8.4992212135224374</v>
      </c>
      <c r="C75" s="231">
        <v>8.375740948532286</v>
      </c>
      <c r="D75" s="231">
        <v>9.2125589368958209</v>
      </c>
      <c r="E75" s="231">
        <v>10.006740436443319</v>
      </c>
      <c r="F75" s="231">
        <v>10.15756062273973</v>
      </c>
      <c r="G75" s="231">
        <v>10.16977910694278</v>
      </c>
      <c r="H75" s="231">
        <v>9.8184323271220784</v>
      </c>
      <c r="I75" s="231">
        <v>10.214671860019591</v>
      </c>
      <c r="J75" s="231">
        <v>10.10532418585956</v>
      </c>
      <c r="K75" s="231">
        <v>10.047095374713891</v>
      </c>
      <c r="L75" s="231">
        <v>11.03954501631938</v>
      </c>
      <c r="M75" s="231">
        <v>11.281048909995739</v>
      </c>
      <c r="N75" s="231">
        <v>11.430292423256329</v>
      </c>
      <c r="O75" s="231">
        <v>11.654264296022831</v>
      </c>
      <c r="P75" s="231">
        <v>11.54242386271201</v>
      </c>
      <c r="Q75" s="231">
        <v>11.574493158517511</v>
      </c>
      <c r="R75" s="231">
        <v>12.155876533321189</v>
      </c>
      <c r="S75" s="231">
        <v>12.324515339619939</v>
      </c>
      <c r="T75" s="231">
        <v>12.34074512948397</v>
      </c>
      <c r="U75" s="231">
        <v>12.15717467741961</v>
      </c>
      <c r="V75" s="231">
        <v>12.25990036236224</v>
      </c>
      <c r="W75" s="231">
        <v>12.72495274744646</v>
      </c>
      <c r="DA75" s="73" t="s">
        <v>2296</v>
      </c>
    </row>
    <row r="76" spans="1:105" ht="12" customHeight="1" x14ac:dyDescent="0.25">
      <c r="A76" s="64" t="s">
        <v>36</v>
      </c>
      <c r="B76" s="231">
        <v>0.26243469033277972</v>
      </c>
      <c r="C76" s="231">
        <v>0.23403165139696541</v>
      </c>
      <c r="D76" s="231">
        <v>0.22487695289697229</v>
      </c>
      <c r="E76" s="231">
        <v>3.051566166660356E-3</v>
      </c>
      <c r="F76" s="231">
        <v>1.643151012817218E-3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7.0952575254253289E-2</v>
      </c>
      <c r="F77" s="231">
        <v>8.4733010528798142E-2</v>
      </c>
      <c r="G77" s="231">
        <v>0.1220883179667981</v>
      </c>
      <c r="H77" s="231">
        <v>0.2226513426560974</v>
      </c>
      <c r="I77" s="231">
        <v>0.21764034982863059</v>
      </c>
      <c r="J77" s="231">
        <v>0.21171834194123509</v>
      </c>
      <c r="K77" s="231">
        <v>0.28745395125915391</v>
      </c>
      <c r="L77" s="231">
        <v>0.17857699165272489</v>
      </c>
      <c r="M77" s="231">
        <v>0.1772096490671683</v>
      </c>
      <c r="N77" s="231">
        <v>0.2703709838927148</v>
      </c>
      <c r="O77" s="231">
        <v>0.19133243248528861</v>
      </c>
      <c r="P77" s="231">
        <v>0.48653042175173988</v>
      </c>
      <c r="Q77" s="231">
        <v>0.1864350090420408</v>
      </c>
      <c r="R77" s="231">
        <v>0.18677694718784171</v>
      </c>
      <c r="S77" s="231">
        <v>0.19588791778291181</v>
      </c>
      <c r="T77" s="231">
        <v>0.19099049433956539</v>
      </c>
      <c r="U77" s="231">
        <v>0.24041818631416201</v>
      </c>
      <c r="V77" s="231">
        <v>0.2103518193512246</v>
      </c>
      <c r="W77" s="231">
        <v>0.20374593517213649</v>
      </c>
      <c r="DA77" s="73" t="s">
        <v>2298</v>
      </c>
    </row>
    <row r="78" spans="1:105" ht="12" customHeight="1" x14ac:dyDescent="0.25">
      <c r="A78" s="64" t="s">
        <v>79</v>
      </c>
      <c r="B78" s="231">
        <v>0.42201846488463818</v>
      </c>
      <c r="C78" s="231">
        <v>0.42878728278304029</v>
      </c>
      <c r="D78" s="231">
        <v>0.42243271992171211</v>
      </c>
      <c r="E78" s="231">
        <v>0.74789146869050749</v>
      </c>
      <c r="F78" s="231">
        <v>0.75839007383729551</v>
      </c>
      <c r="G78" s="231">
        <v>0.87097444788709266</v>
      </c>
      <c r="H78" s="231">
        <v>0.85232551164503589</v>
      </c>
      <c r="I78" s="231">
        <v>1.139795134026852</v>
      </c>
      <c r="J78" s="231">
        <v>0.96352837249850454</v>
      </c>
      <c r="K78" s="231">
        <v>0.91849442395659442</v>
      </c>
      <c r="L78" s="231">
        <v>0.77372347786813178</v>
      </c>
      <c r="M78" s="231">
        <v>1.1840000751895821</v>
      </c>
      <c r="N78" s="231">
        <v>1.2427099103088179</v>
      </c>
      <c r="O78" s="231">
        <v>1.3681411635569221</v>
      </c>
      <c r="P78" s="231">
        <v>1.4275417552748151</v>
      </c>
      <c r="Q78" s="231">
        <v>1.357228303373857</v>
      </c>
      <c r="R78" s="231">
        <v>1.5281077602008999</v>
      </c>
      <c r="S78" s="231">
        <v>1.5073865541637861</v>
      </c>
      <c r="T78" s="231">
        <v>1.663485112778105</v>
      </c>
      <c r="U78" s="231">
        <v>1.651604994434585</v>
      </c>
      <c r="V78" s="231">
        <v>1.7110055861515661</v>
      </c>
      <c r="W78" s="231">
        <v>1.7097623237354509</v>
      </c>
      <c r="DA78" s="73" t="s">
        <v>2299</v>
      </c>
    </row>
    <row r="79" spans="1:105" ht="12" customHeight="1" x14ac:dyDescent="0.25">
      <c r="A79" s="165" t="s">
        <v>2226</v>
      </c>
      <c r="B79" s="348">
        <v>188.03824546769729</v>
      </c>
      <c r="C79" s="348">
        <v>192.4375003705195</v>
      </c>
      <c r="D79" s="348">
        <v>201.63834660093511</v>
      </c>
      <c r="E79" s="348">
        <v>209.52151517396331</v>
      </c>
      <c r="F79" s="348">
        <v>208.31619054633751</v>
      </c>
      <c r="G79" s="348">
        <v>212.89671938839371</v>
      </c>
      <c r="H79" s="348">
        <v>215.78711068436959</v>
      </c>
      <c r="I79" s="348">
        <v>216.14774461449639</v>
      </c>
      <c r="J79" s="348">
        <v>222.59697054842169</v>
      </c>
      <c r="K79" s="348">
        <v>220.1161954345819</v>
      </c>
      <c r="L79" s="348">
        <v>218.69906297463081</v>
      </c>
      <c r="M79" s="348">
        <v>221.87757083923739</v>
      </c>
      <c r="N79" s="348">
        <v>224.32496463821229</v>
      </c>
      <c r="O79" s="348">
        <v>222.33392457724429</v>
      </c>
      <c r="P79" s="348">
        <v>224.91915121237059</v>
      </c>
      <c r="Q79" s="348">
        <v>225.22048832981449</v>
      </c>
      <c r="R79" s="348">
        <v>230.1802090217364</v>
      </c>
      <c r="S79" s="348">
        <v>231.68667468343469</v>
      </c>
      <c r="T79" s="348">
        <v>235.4491021516323</v>
      </c>
      <c r="U79" s="348">
        <v>231.76826861554949</v>
      </c>
      <c r="V79" s="348">
        <v>229.08204069144989</v>
      </c>
      <c r="W79" s="348">
        <v>230.81693072961559</v>
      </c>
      <c r="DA79" s="167" t="s">
        <v>2300</v>
      </c>
    </row>
    <row r="80" spans="1:105" ht="12" customHeight="1" x14ac:dyDescent="0.25">
      <c r="A80" s="132" t="s">
        <v>2228</v>
      </c>
      <c r="B80" s="318">
        <v>182.6710278266851</v>
      </c>
      <c r="C80" s="318">
        <v>186.94471381418899</v>
      </c>
      <c r="D80" s="318">
        <v>195.88293823552891</v>
      </c>
      <c r="E80" s="318">
        <v>203.5410957671757</v>
      </c>
      <c r="F80" s="318">
        <v>202.3701749896201</v>
      </c>
      <c r="G80" s="318">
        <v>206.81996077382081</v>
      </c>
      <c r="H80" s="318">
        <v>209.62785098543151</v>
      </c>
      <c r="I80" s="318">
        <v>209.9781912607389</v>
      </c>
      <c r="J80" s="318">
        <v>216.24333549831911</v>
      </c>
      <c r="K80" s="318">
        <v>213.83336970266481</v>
      </c>
      <c r="L80" s="318">
        <v>212.45668677105189</v>
      </c>
      <c r="M80" s="318">
        <v>215.54446977572059</v>
      </c>
      <c r="N80" s="318">
        <v>217.9220070668363</v>
      </c>
      <c r="O80" s="318">
        <v>215.98779770705141</v>
      </c>
      <c r="P80" s="318">
        <v>218.49923364088951</v>
      </c>
      <c r="Q80" s="318">
        <v>218.79196962568309</v>
      </c>
      <c r="R80" s="318">
        <v>223.6101239020814</v>
      </c>
      <c r="S80" s="318">
        <v>225.07359017791049</v>
      </c>
      <c r="T80" s="318">
        <v>228.7286258384994</v>
      </c>
      <c r="U80" s="318">
        <v>225.1528551561959</v>
      </c>
      <c r="V80" s="318">
        <v>222.54330083573561</v>
      </c>
      <c r="W80" s="318">
        <v>224.22867152003309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1.0000000000000002</v>
      </c>
      <c r="D84" s="234">
        <f t="shared" si="4"/>
        <v>1.0000000000000002</v>
      </c>
      <c r="E84" s="234">
        <f t="shared" si="4"/>
        <v>1</v>
      </c>
      <c r="F84" s="234">
        <f t="shared" si="4"/>
        <v>0.99999999999999989</v>
      </c>
      <c r="G84" s="234">
        <f t="shared" si="4"/>
        <v>1</v>
      </c>
      <c r="H84" s="234">
        <f t="shared" si="4"/>
        <v>1</v>
      </c>
      <c r="I84" s="234">
        <f t="shared" si="4"/>
        <v>1.0000000000000002</v>
      </c>
      <c r="J84" s="234">
        <f t="shared" si="4"/>
        <v>1</v>
      </c>
      <c r="K84" s="234">
        <f t="shared" si="4"/>
        <v>0.99999999999999956</v>
      </c>
      <c r="L84" s="234">
        <f t="shared" si="4"/>
        <v>1</v>
      </c>
      <c r="M84" s="234">
        <f t="shared" si="4"/>
        <v>0.99999999999999956</v>
      </c>
      <c r="N84" s="234">
        <f t="shared" si="4"/>
        <v>1.0000000000000004</v>
      </c>
      <c r="O84" s="234">
        <f t="shared" si="4"/>
        <v>1</v>
      </c>
      <c r="P84" s="234">
        <f t="shared" si="4"/>
        <v>0.99999999999999978</v>
      </c>
      <c r="Q84" s="234">
        <f t="shared" si="4"/>
        <v>1.0000000000000002</v>
      </c>
      <c r="R84" s="234">
        <f t="shared" si="4"/>
        <v>1</v>
      </c>
      <c r="S84" s="234">
        <f t="shared" si="4"/>
        <v>1</v>
      </c>
      <c r="T84" s="234">
        <f t="shared" si="4"/>
        <v>1</v>
      </c>
      <c r="U84" s="234">
        <f t="shared" si="4"/>
        <v>0.99999999999999978</v>
      </c>
      <c r="V84" s="234">
        <f t="shared" si="4"/>
        <v>1.0000000000000002</v>
      </c>
      <c r="W84" s="234">
        <f t="shared" si="4"/>
        <v>0.99999999999999944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1.3751637032937572E-2</v>
      </c>
      <c r="C85" s="301">
        <f t="shared" si="5"/>
        <v>1.4078037592657491E-2</v>
      </c>
      <c r="D85" s="301">
        <f t="shared" si="5"/>
        <v>1.4302319219042813E-2</v>
      </c>
      <c r="E85" s="301">
        <f t="shared" si="5"/>
        <v>1.4265011953271107E-2</v>
      </c>
      <c r="F85" s="301">
        <f t="shared" si="5"/>
        <v>1.4046141881431254E-2</v>
      </c>
      <c r="G85" s="301">
        <f t="shared" si="5"/>
        <v>1.4359137575492261E-2</v>
      </c>
      <c r="H85" s="301">
        <f t="shared" si="5"/>
        <v>1.4668054564760025E-2</v>
      </c>
      <c r="I85" s="301">
        <f t="shared" si="5"/>
        <v>1.4344456189690533E-2</v>
      </c>
      <c r="J85" s="301">
        <f t="shared" si="5"/>
        <v>1.5092932463226882E-2</v>
      </c>
      <c r="K85" s="301">
        <f t="shared" si="5"/>
        <v>1.5120328891256724E-2</v>
      </c>
      <c r="L85" s="301">
        <f t="shared" si="5"/>
        <v>1.4717770869569302E-2</v>
      </c>
      <c r="M85" s="301">
        <f t="shared" si="5"/>
        <v>1.4578233281845859E-2</v>
      </c>
      <c r="N85" s="301">
        <f t="shared" si="5"/>
        <v>1.457479169265433E-2</v>
      </c>
      <c r="O85" s="301">
        <f t="shared" si="5"/>
        <v>1.4538650360228748E-2</v>
      </c>
      <c r="P85" s="301">
        <f t="shared" si="5"/>
        <v>1.4553118163316385E-2</v>
      </c>
      <c r="Q85" s="301">
        <f t="shared" si="5"/>
        <v>1.4858007624207374E-2</v>
      </c>
      <c r="R85" s="301">
        <f t="shared" si="5"/>
        <v>1.4653306561582679E-2</v>
      </c>
      <c r="S85" s="301">
        <f t="shared" si="5"/>
        <v>1.4648735707729619E-2</v>
      </c>
      <c r="T85" s="301">
        <f t="shared" si="5"/>
        <v>1.4660421002677396E-2</v>
      </c>
      <c r="U85" s="301">
        <f t="shared" si="5"/>
        <v>1.4662201052974055E-2</v>
      </c>
      <c r="V85" s="301">
        <f t="shared" si="5"/>
        <v>1.4546864916247348E-2</v>
      </c>
      <c r="W85" s="301">
        <f t="shared" si="5"/>
        <v>1.4316789058680009E-2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4.1577943920618502E-3</v>
      </c>
      <c r="C86" s="235">
        <f t="shared" si="6"/>
        <v>4.2564812911938471E-3</v>
      </c>
      <c r="D86" s="235">
        <f t="shared" si="6"/>
        <v>4.3242926278509912E-3</v>
      </c>
      <c r="E86" s="235">
        <f t="shared" si="6"/>
        <v>4.3130128114889669E-3</v>
      </c>
      <c r="F86" s="235">
        <f t="shared" si="6"/>
        <v>4.246837653207357E-3</v>
      </c>
      <c r="G86" s="235">
        <f t="shared" si="6"/>
        <v>4.3414716039427729E-3</v>
      </c>
      <c r="H86" s="235">
        <f t="shared" si="6"/>
        <v>4.4348723621589594E-3</v>
      </c>
      <c r="I86" s="235">
        <f t="shared" si="6"/>
        <v>4.3370327008937851E-3</v>
      </c>
      <c r="J86" s="235">
        <f t="shared" si="6"/>
        <v>4.5633337911019523E-3</v>
      </c>
      <c r="K86" s="235">
        <f t="shared" si="6"/>
        <v>4.5716170750885873E-3</v>
      </c>
      <c r="L86" s="235">
        <f t="shared" si="6"/>
        <v>4.4499040396846906E-3</v>
      </c>
      <c r="M86" s="235">
        <f t="shared" si="6"/>
        <v>4.4077149826052498E-3</v>
      </c>
      <c r="N86" s="235">
        <f t="shared" si="6"/>
        <v>4.406674421382901E-3</v>
      </c>
      <c r="O86" s="235">
        <f t="shared" si="6"/>
        <v>4.3957471238603718E-3</v>
      </c>
      <c r="P86" s="235">
        <f t="shared" si="6"/>
        <v>4.4001214503786744E-3</v>
      </c>
      <c r="Q86" s="235">
        <f t="shared" si="6"/>
        <v>4.492304489216524E-3</v>
      </c>
      <c r="R86" s="235">
        <f t="shared" si="6"/>
        <v>4.430413317409742E-3</v>
      </c>
      <c r="S86" s="235">
        <f t="shared" si="6"/>
        <v>4.4290313240898417E-3</v>
      </c>
      <c r="T86" s="235">
        <f t="shared" si="6"/>
        <v>4.432564361915599E-3</v>
      </c>
      <c r="U86" s="235">
        <f t="shared" si="6"/>
        <v>4.4331025584316459E-3</v>
      </c>
      <c r="V86" s="235">
        <f t="shared" si="6"/>
        <v>4.3982307870682946E-3</v>
      </c>
      <c r="W86" s="235">
        <f t="shared" si="6"/>
        <v>4.3286675701181198E-3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5.1935248297612167E-2</v>
      </c>
      <c r="C87" s="235">
        <f t="shared" si="7"/>
        <v>5.3167952016662585E-2</v>
      </c>
      <c r="D87" s="235">
        <f t="shared" si="7"/>
        <v>5.4014987313406863E-2</v>
      </c>
      <c r="E87" s="235">
        <f t="shared" si="7"/>
        <v>5.3874090480068575E-2</v>
      </c>
      <c r="F87" s="235">
        <f t="shared" si="7"/>
        <v>5.3047492781286079E-2</v>
      </c>
      <c r="G87" s="235">
        <f t="shared" si="7"/>
        <v>5.4229570889383787E-2</v>
      </c>
      <c r="H87" s="235">
        <f t="shared" si="7"/>
        <v>5.5396245118971503E-2</v>
      </c>
      <c r="I87" s="235">
        <f t="shared" si="7"/>
        <v>5.4174124296724357E-2</v>
      </c>
      <c r="J87" s="235">
        <f t="shared" si="7"/>
        <v>5.7000864198154005E-2</v>
      </c>
      <c r="K87" s="235">
        <f t="shared" si="7"/>
        <v>5.7104331173670392E-2</v>
      </c>
      <c r="L87" s="235">
        <f t="shared" si="7"/>
        <v>5.558400666536234E-2</v>
      </c>
      <c r="M87" s="235">
        <f t="shared" si="7"/>
        <v>5.5057020732857759E-2</v>
      </c>
      <c r="N87" s="235">
        <f t="shared" si="7"/>
        <v>5.5044023022928941E-2</v>
      </c>
      <c r="O87" s="235">
        <f t="shared" si="7"/>
        <v>5.4907529522639956E-2</v>
      </c>
      <c r="P87" s="235">
        <f t="shared" si="7"/>
        <v>5.4962169486149626E-2</v>
      </c>
      <c r="Q87" s="235">
        <f t="shared" si="7"/>
        <v>5.6113633113117956E-2</v>
      </c>
      <c r="R87" s="235">
        <f t="shared" si="7"/>
        <v>5.5340546935178939E-2</v>
      </c>
      <c r="S87" s="235">
        <f t="shared" si="7"/>
        <v>5.5323284377330584E-2</v>
      </c>
      <c r="T87" s="235">
        <f t="shared" si="7"/>
        <v>5.536741575551412E-2</v>
      </c>
      <c r="U87" s="235">
        <f t="shared" si="7"/>
        <v>5.5374138399074131E-2</v>
      </c>
      <c r="V87" s="235">
        <f t="shared" si="7"/>
        <v>5.4938553102266079E-2</v>
      </c>
      <c r="W87" s="235">
        <f t="shared" si="7"/>
        <v>5.4069634968270407E-2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2.7527181593590723E-2</v>
      </c>
      <c r="C88" s="235">
        <f t="shared" si="8"/>
        <v>2.8180550167684081E-2</v>
      </c>
      <c r="D88" s="235">
        <f t="shared" si="8"/>
        <v>2.8629503339064857E-2</v>
      </c>
      <c r="E88" s="235">
        <f t="shared" si="8"/>
        <v>2.8554823948007752E-2</v>
      </c>
      <c r="F88" s="235">
        <f t="shared" si="8"/>
        <v>2.8116703293826199E-2</v>
      </c>
      <c r="G88" s="235">
        <f t="shared" si="8"/>
        <v>2.8743238831943786E-2</v>
      </c>
      <c r="H88" s="235">
        <f t="shared" si="8"/>
        <v>2.936160986955564E-2</v>
      </c>
      <c r="I88" s="235">
        <f t="shared" si="8"/>
        <v>2.8713850536423641E-2</v>
      </c>
      <c r="J88" s="235">
        <f t="shared" si="8"/>
        <v>3.0212104326192844E-2</v>
      </c>
      <c r="K88" s="235">
        <f t="shared" si="8"/>
        <v>3.0266944811553738E-2</v>
      </c>
      <c r="L88" s="235">
        <f t="shared" si="8"/>
        <v>2.9461128912079033E-2</v>
      </c>
      <c r="M88" s="235">
        <f t="shared" si="8"/>
        <v>2.9181811147423457E-2</v>
      </c>
      <c r="N88" s="235">
        <f t="shared" si="8"/>
        <v>2.917492198576083E-2</v>
      </c>
      <c r="O88" s="235">
        <f t="shared" si="8"/>
        <v>2.9102576488397106E-2</v>
      </c>
      <c r="P88" s="235">
        <f t="shared" si="8"/>
        <v>2.9131537247170752E-2</v>
      </c>
      <c r="Q88" s="235">
        <f t="shared" si="8"/>
        <v>2.9741846226081139E-2</v>
      </c>
      <c r="R88" s="235">
        <f t="shared" si="8"/>
        <v>2.9332088223468469E-2</v>
      </c>
      <c r="S88" s="235">
        <f t="shared" si="8"/>
        <v>2.9322938569230961E-2</v>
      </c>
      <c r="T88" s="235">
        <f t="shared" si="8"/>
        <v>2.9346329474272424E-2</v>
      </c>
      <c r="U88" s="235">
        <f t="shared" si="8"/>
        <v>2.9349892669522891E-2</v>
      </c>
      <c r="V88" s="235">
        <f t="shared" si="8"/>
        <v>2.9119019881623177E-2</v>
      </c>
      <c r="W88" s="235">
        <f t="shared" si="8"/>
        <v>2.8658468174478209E-2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2.9311889732984694E-2</v>
      </c>
      <c r="C89" s="302">
        <f t="shared" si="9"/>
        <v>2.945169321297271E-2</v>
      </c>
      <c r="D89" s="302">
        <f t="shared" si="9"/>
        <v>2.9458459135109923E-2</v>
      </c>
      <c r="E89" s="302">
        <f t="shared" si="9"/>
        <v>2.9398980156366359E-2</v>
      </c>
      <c r="F89" s="302">
        <f t="shared" si="9"/>
        <v>2.9400353682079296E-2</v>
      </c>
      <c r="G89" s="302">
        <f t="shared" si="9"/>
        <v>2.9447191217364822E-2</v>
      </c>
      <c r="H89" s="302">
        <f t="shared" si="9"/>
        <v>2.9630579521293363E-2</v>
      </c>
      <c r="I89" s="302">
        <f t="shared" si="9"/>
        <v>2.9427673726772793E-2</v>
      </c>
      <c r="J89" s="302">
        <f t="shared" si="9"/>
        <v>2.9820355146298973E-2</v>
      </c>
      <c r="K89" s="302">
        <f t="shared" si="9"/>
        <v>2.9798534716645401E-2</v>
      </c>
      <c r="L89" s="302">
        <f t="shared" si="9"/>
        <v>2.9495032800393735E-2</v>
      </c>
      <c r="M89" s="302">
        <f t="shared" si="9"/>
        <v>2.9423125796846628E-2</v>
      </c>
      <c r="N89" s="302">
        <f t="shared" si="9"/>
        <v>2.9452908661620193E-2</v>
      </c>
      <c r="O89" s="302">
        <f t="shared" si="9"/>
        <v>2.9377642564801125E-2</v>
      </c>
      <c r="P89" s="302">
        <f t="shared" si="9"/>
        <v>2.9455345155521215E-2</v>
      </c>
      <c r="Q89" s="302">
        <f t="shared" si="9"/>
        <v>2.9593313302003568E-2</v>
      </c>
      <c r="R89" s="302">
        <f t="shared" si="9"/>
        <v>2.9439572950637965E-2</v>
      </c>
      <c r="S89" s="302">
        <f t="shared" si="9"/>
        <v>2.9439779413939115E-2</v>
      </c>
      <c r="T89" s="302">
        <f t="shared" si="9"/>
        <v>2.9685355981567099E-2</v>
      </c>
      <c r="U89" s="302">
        <f t="shared" si="9"/>
        <v>2.9686966117700494E-2</v>
      </c>
      <c r="V89" s="302">
        <f t="shared" si="9"/>
        <v>2.9589084479815266E-2</v>
      </c>
      <c r="W89" s="302">
        <f t="shared" si="9"/>
        <v>2.9489996897643467E-2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6.9943728359204843E-2</v>
      </c>
      <c r="C90" s="303">
        <f t="shared" si="10"/>
        <v>7.013900586949183E-2</v>
      </c>
      <c r="D90" s="303">
        <f t="shared" si="10"/>
        <v>7.0372186621076263E-2</v>
      </c>
      <c r="E90" s="303">
        <f t="shared" si="10"/>
        <v>7.0342810528163907E-2</v>
      </c>
      <c r="F90" s="303">
        <f t="shared" si="10"/>
        <v>7.016398974353133E-2</v>
      </c>
      <c r="G90" s="303">
        <f t="shared" si="10"/>
        <v>7.0437314216501623E-2</v>
      </c>
      <c r="H90" s="303">
        <f t="shared" si="10"/>
        <v>7.0779307013295503E-2</v>
      </c>
      <c r="I90" s="303">
        <f t="shared" si="10"/>
        <v>7.0446357148001779E-2</v>
      </c>
      <c r="J90" s="303">
        <f t="shared" si="10"/>
        <v>7.1408268784232329E-2</v>
      </c>
      <c r="K90" s="303">
        <f t="shared" si="10"/>
        <v>7.1494172699724232E-2</v>
      </c>
      <c r="L90" s="303">
        <f t="shared" si="10"/>
        <v>7.0965222564246797E-2</v>
      </c>
      <c r="M90" s="303">
        <f t="shared" si="10"/>
        <v>7.0770494800358824E-2</v>
      </c>
      <c r="N90" s="303">
        <f t="shared" si="10"/>
        <v>7.0794244751813673E-2</v>
      </c>
      <c r="O90" s="303">
        <f t="shared" si="10"/>
        <v>7.0757516938140849E-2</v>
      </c>
      <c r="P90" s="303">
        <f t="shared" si="10"/>
        <v>7.0852306976521368E-2</v>
      </c>
      <c r="Q90" s="303">
        <f t="shared" si="10"/>
        <v>7.1194611801885979E-2</v>
      </c>
      <c r="R90" s="303">
        <f t="shared" si="10"/>
        <v>7.0926504002341378E-2</v>
      </c>
      <c r="S90" s="303">
        <f t="shared" si="10"/>
        <v>7.0931606738883796E-2</v>
      </c>
      <c r="T90" s="303">
        <f t="shared" si="10"/>
        <v>7.0914731867345718E-2</v>
      </c>
      <c r="U90" s="303">
        <f t="shared" si="10"/>
        <v>7.0945588047993224E-2</v>
      </c>
      <c r="V90" s="303">
        <f t="shared" si="10"/>
        <v>7.0798053254330459E-2</v>
      </c>
      <c r="W90" s="303">
        <f t="shared" si="10"/>
        <v>7.0533641178111603E-2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4.8177219657887231E-2</v>
      </c>
      <c r="C91" s="304">
        <f t="shared" si="11"/>
        <v>4.6604097438817868E-2</v>
      </c>
      <c r="D91" s="304">
        <f t="shared" si="11"/>
        <v>4.5371620742028301E-2</v>
      </c>
      <c r="E91" s="304">
        <f t="shared" si="11"/>
        <v>4.5306259845797198E-2</v>
      </c>
      <c r="F91" s="304">
        <f t="shared" si="11"/>
        <v>4.6474469723775946E-2</v>
      </c>
      <c r="G91" s="304">
        <f t="shared" si="11"/>
        <v>4.459585365361031E-2</v>
      </c>
      <c r="H91" s="304">
        <f t="shared" si="11"/>
        <v>4.2942016560068921E-2</v>
      </c>
      <c r="I91" s="304">
        <f t="shared" si="11"/>
        <v>4.4115819265746654E-2</v>
      </c>
      <c r="J91" s="304">
        <f t="shared" si="11"/>
        <v>4.0396217862530615E-2</v>
      </c>
      <c r="K91" s="304">
        <f t="shared" si="11"/>
        <v>4.0173845456847879E-2</v>
      </c>
      <c r="L91" s="304">
        <f t="shared" si="11"/>
        <v>4.2561458161860098E-2</v>
      </c>
      <c r="M91" s="304">
        <f t="shared" si="11"/>
        <v>4.2729611277389563E-2</v>
      </c>
      <c r="N91" s="304">
        <f t="shared" si="11"/>
        <v>4.2604362087044226E-2</v>
      </c>
      <c r="O91" s="304">
        <f t="shared" si="11"/>
        <v>4.2590465793478437E-2</v>
      </c>
      <c r="P91" s="304">
        <f t="shared" si="11"/>
        <v>4.2192708450549211E-2</v>
      </c>
      <c r="Q91" s="304">
        <f t="shared" si="11"/>
        <v>4.0883427129516356E-2</v>
      </c>
      <c r="R91" s="304">
        <f t="shared" si="11"/>
        <v>4.1764286248244464E-2</v>
      </c>
      <c r="S91" s="304">
        <f t="shared" si="11"/>
        <v>4.1819330945702525E-2</v>
      </c>
      <c r="T91" s="304">
        <f t="shared" si="11"/>
        <v>4.1573104357660297E-2</v>
      </c>
      <c r="U91" s="304">
        <f t="shared" si="11"/>
        <v>4.1463799021145532E-2</v>
      </c>
      <c r="V91" s="304">
        <f t="shared" si="11"/>
        <v>4.197820680185705E-2</v>
      </c>
      <c r="W91" s="304">
        <f t="shared" si="11"/>
        <v>4.3251152383794782E-2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2.0208473444594293E-2</v>
      </c>
      <c r="C92" s="304">
        <f t="shared" si="12"/>
        <v>2.1939892589119922E-2</v>
      </c>
      <c r="D92" s="304">
        <f t="shared" si="12"/>
        <v>2.3380139340534244E-2</v>
      </c>
      <c r="E92" s="304">
        <f t="shared" si="12"/>
        <v>2.3420350988647167E-2</v>
      </c>
      <c r="F92" s="304">
        <f t="shared" si="12"/>
        <v>2.2098117903789773E-2</v>
      </c>
      <c r="G92" s="304">
        <f t="shared" si="12"/>
        <v>2.4214596608790957E-2</v>
      </c>
      <c r="H92" s="304">
        <f t="shared" si="12"/>
        <v>2.6175426770764659E-2</v>
      </c>
      <c r="I92" s="304">
        <f t="shared" si="12"/>
        <v>2.4705337302241944E-2</v>
      </c>
      <c r="J92" s="304">
        <f t="shared" si="12"/>
        <v>2.9302049352526498E-2</v>
      </c>
      <c r="K92" s="304">
        <f t="shared" si="12"/>
        <v>2.9607221708647626E-2</v>
      </c>
      <c r="L92" s="304">
        <f t="shared" si="12"/>
        <v>2.6736267953764544E-2</v>
      </c>
      <c r="M92" s="304">
        <f t="shared" si="12"/>
        <v>2.6389196427138384E-2</v>
      </c>
      <c r="N92" s="304">
        <f t="shared" si="12"/>
        <v>2.6538585494682427E-2</v>
      </c>
      <c r="O92" s="304">
        <f t="shared" si="12"/>
        <v>2.6519848721259676E-2</v>
      </c>
      <c r="P92" s="304">
        <f t="shared" si="12"/>
        <v>2.7010756927012089E-2</v>
      </c>
      <c r="Q92" s="304">
        <f t="shared" si="12"/>
        <v>2.862779965662696E-2</v>
      </c>
      <c r="R92" s="304">
        <f t="shared" si="12"/>
        <v>2.7502024993348632E-2</v>
      </c>
      <c r="S92" s="304">
        <f t="shared" si="12"/>
        <v>2.7452600901792055E-2</v>
      </c>
      <c r="T92" s="304">
        <f t="shared" si="12"/>
        <v>2.7680628695808274E-2</v>
      </c>
      <c r="U92" s="304">
        <f t="shared" si="12"/>
        <v>2.7820588536536375E-2</v>
      </c>
      <c r="V92" s="304">
        <f t="shared" si="12"/>
        <v>2.7171713334938431E-2</v>
      </c>
      <c r="W92" s="304">
        <f t="shared" si="12"/>
        <v>2.5660422849508421E-2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1.5580352567233161E-3</v>
      </c>
      <c r="C93" s="304">
        <f t="shared" si="13"/>
        <v>1.5950158415540398E-3</v>
      </c>
      <c r="D93" s="304">
        <f t="shared" si="13"/>
        <v>1.6204265385137257E-3</v>
      </c>
      <c r="E93" s="304">
        <f t="shared" si="13"/>
        <v>1.6161996937195365E-3</v>
      </c>
      <c r="F93" s="304">
        <f t="shared" si="13"/>
        <v>1.5914021159656087E-3</v>
      </c>
      <c r="G93" s="304">
        <f t="shared" si="13"/>
        <v>1.6268639541003416E-3</v>
      </c>
      <c r="H93" s="304">
        <f t="shared" si="13"/>
        <v>1.6618636824619316E-3</v>
      </c>
      <c r="I93" s="304">
        <f t="shared" si="13"/>
        <v>1.6252005800131799E-3</v>
      </c>
      <c r="J93" s="304">
        <f t="shared" si="13"/>
        <v>1.710001569175225E-3</v>
      </c>
      <c r="K93" s="304">
        <f t="shared" si="13"/>
        <v>1.7131055342287332E-3</v>
      </c>
      <c r="L93" s="304">
        <f t="shared" si="13"/>
        <v>1.6674964486221584E-3</v>
      </c>
      <c r="M93" s="304">
        <f t="shared" si="13"/>
        <v>1.6516870958308849E-3</v>
      </c>
      <c r="N93" s="304">
        <f t="shared" si="13"/>
        <v>1.6512971700870108E-3</v>
      </c>
      <c r="O93" s="304">
        <f t="shared" si="13"/>
        <v>1.6472024234027332E-3</v>
      </c>
      <c r="P93" s="304">
        <f t="shared" si="13"/>
        <v>1.6488415989600786E-3</v>
      </c>
      <c r="Q93" s="304">
        <f t="shared" si="13"/>
        <v>1.6833850157426577E-3</v>
      </c>
      <c r="R93" s="304">
        <f t="shared" si="13"/>
        <v>1.6601927607482819E-3</v>
      </c>
      <c r="S93" s="304">
        <f t="shared" si="13"/>
        <v>1.6596748913892132E-3</v>
      </c>
      <c r="T93" s="304">
        <f t="shared" si="13"/>
        <v>1.6609988138771487E-3</v>
      </c>
      <c r="U93" s="304">
        <f t="shared" si="13"/>
        <v>1.6612004903113298E-3</v>
      </c>
      <c r="V93" s="304">
        <f t="shared" si="13"/>
        <v>1.6481331175349778E-3</v>
      </c>
      <c r="W93" s="304">
        <f t="shared" si="13"/>
        <v>1.6220659448084019E-3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3.1792603799638573E-2</v>
      </c>
      <c r="C94" s="303">
        <f t="shared" si="14"/>
        <v>3.1881366304314471E-2</v>
      </c>
      <c r="D94" s="303">
        <f t="shared" si="14"/>
        <v>3.1987357555034665E-2</v>
      </c>
      <c r="E94" s="303">
        <f t="shared" si="14"/>
        <v>3.1974004785529052E-2</v>
      </c>
      <c r="F94" s="303">
        <f t="shared" si="14"/>
        <v>3.1892722610696055E-2</v>
      </c>
      <c r="G94" s="303">
        <f t="shared" si="14"/>
        <v>3.2016961007500747E-2</v>
      </c>
      <c r="H94" s="303">
        <f t="shared" si="14"/>
        <v>3.2172412278770685E-2</v>
      </c>
      <c r="I94" s="303">
        <f t="shared" si="14"/>
        <v>3.2021071430909875E-2</v>
      </c>
      <c r="J94" s="303">
        <f t="shared" si="14"/>
        <v>3.2458303992832879E-2</v>
      </c>
      <c r="K94" s="303">
        <f t="shared" si="14"/>
        <v>3.2497351227147378E-2</v>
      </c>
      <c r="L94" s="303">
        <f t="shared" si="14"/>
        <v>3.2256919347384921E-2</v>
      </c>
      <c r="M94" s="303">
        <f t="shared" si="14"/>
        <v>3.2168406727435851E-2</v>
      </c>
      <c r="N94" s="303">
        <f t="shared" si="14"/>
        <v>3.2179202159915286E-2</v>
      </c>
      <c r="O94" s="303">
        <f t="shared" si="14"/>
        <v>3.2162507699154921E-2</v>
      </c>
      <c r="P94" s="303">
        <f t="shared" si="14"/>
        <v>3.2205594080237009E-2</v>
      </c>
      <c r="Q94" s="303">
        <f t="shared" si="14"/>
        <v>3.2361187182675444E-2</v>
      </c>
      <c r="R94" s="303">
        <f t="shared" si="14"/>
        <v>3.2239320001064269E-2</v>
      </c>
      <c r="S94" s="303">
        <f t="shared" si="14"/>
        <v>3.2241639426765376E-2</v>
      </c>
      <c r="T94" s="303">
        <f t="shared" si="14"/>
        <v>3.2233969030611688E-2</v>
      </c>
      <c r="U94" s="303">
        <f t="shared" si="14"/>
        <v>3.2247994567269657E-2</v>
      </c>
      <c r="V94" s="303">
        <f t="shared" si="14"/>
        <v>3.2180933297422935E-2</v>
      </c>
      <c r="W94" s="303">
        <f t="shared" si="14"/>
        <v>3.2060745990050717E-2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2.189873620813056E-2</v>
      </c>
      <c r="C95" s="304">
        <f t="shared" si="15"/>
        <v>2.1183680654008122E-2</v>
      </c>
      <c r="D95" s="304">
        <f t="shared" si="15"/>
        <v>2.0623463973649229E-2</v>
      </c>
      <c r="E95" s="304">
        <f t="shared" si="15"/>
        <v>2.0593754475362366E-2</v>
      </c>
      <c r="F95" s="304">
        <f t="shared" si="15"/>
        <v>2.1124758965352694E-2</v>
      </c>
      <c r="G95" s="304">
        <f t="shared" si="15"/>
        <v>2.0270842569822874E-2</v>
      </c>
      <c r="H95" s="304">
        <f t="shared" si="15"/>
        <v>1.951909843639496E-2</v>
      </c>
      <c r="I95" s="304">
        <f t="shared" si="15"/>
        <v>2.0052645120793921E-2</v>
      </c>
      <c r="J95" s="304">
        <f t="shared" si="15"/>
        <v>1.8361917210241184E-2</v>
      </c>
      <c r="K95" s="304">
        <f t="shared" si="15"/>
        <v>1.826083884402176E-2</v>
      </c>
      <c r="L95" s="304">
        <f t="shared" si="15"/>
        <v>1.9346117346300051E-2</v>
      </c>
      <c r="M95" s="304">
        <f t="shared" si="15"/>
        <v>1.9422550580631633E-2</v>
      </c>
      <c r="N95" s="304">
        <f t="shared" si="15"/>
        <v>1.9365619130474635E-2</v>
      </c>
      <c r="O95" s="304">
        <f t="shared" si="15"/>
        <v>1.935930263339929E-2</v>
      </c>
      <c r="P95" s="304">
        <f t="shared" si="15"/>
        <v>1.9178503841158746E-2</v>
      </c>
      <c r="Q95" s="304">
        <f t="shared" si="15"/>
        <v>1.8583375967961984E-2</v>
      </c>
      <c r="R95" s="304">
        <f t="shared" si="15"/>
        <v>1.8983766476474762E-2</v>
      </c>
      <c r="S95" s="304">
        <f t="shared" si="15"/>
        <v>1.9008786793501153E-2</v>
      </c>
      <c r="T95" s="304">
        <f t="shared" si="15"/>
        <v>1.8896865617118314E-2</v>
      </c>
      <c r="U95" s="304">
        <f t="shared" si="15"/>
        <v>1.8847181373247968E-2</v>
      </c>
      <c r="V95" s="304">
        <f t="shared" si="15"/>
        <v>1.9081003091753205E-2</v>
      </c>
      <c r="W95" s="304">
        <f t="shared" si="15"/>
        <v>1.965961471990671E-2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9.1856697475428614E-3</v>
      </c>
      <c r="C96" s="304">
        <f t="shared" si="16"/>
        <v>9.9726784495999688E-3</v>
      </c>
      <c r="D96" s="304">
        <f t="shared" si="16"/>
        <v>1.0627336063879205E-2</v>
      </c>
      <c r="E96" s="304">
        <f t="shared" si="16"/>
        <v>1.0645614085748717E-2</v>
      </c>
      <c r="F96" s="304">
        <f t="shared" si="16"/>
        <v>1.0044599047177171E-2</v>
      </c>
      <c r="G96" s="304">
        <f t="shared" si="16"/>
        <v>1.1006634822177709E-2</v>
      </c>
      <c r="H96" s="304">
        <f t="shared" si="16"/>
        <v>1.189792125943848E-2</v>
      </c>
      <c r="I96" s="304">
        <f t="shared" si="16"/>
        <v>1.1229698773746336E-2</v>
      </c>
      <c r="J96" s="304">
        <f t="shared" si="16"/>
        <v>1.3319113342057501E-2</v>
      </c>
      <c r="K96" s="304">
        <f t="shared" si="16"/>
        <v>1.3457828049385284E-2</v>
      </c>
      <c r="L96" s="304">
        <f t="shared" si="16"/>
        <v>1.2152849069892979E-2</v>
      </c>
      <c r="M96" s="304">
        <f t="shared" si="16"/>
        <v>1.1995089285062909E-2</v>
      </c>
      <c r="N96" s="304">
        <f t="shared" si="16"/>
        <v>1.2062993406673828E-2</v>
      </c>
      <c r="O96" s="304">
        <f t="shared" si="16"/>
        <v>1.2054476691481669E-2</v>
      </c>
      <c r="P96" s="304">
        <f t="shared" si="16"/>
        <v>1.2277616785005498E-2</v>
      </c>
      <c r="Q96" s="304">
        <f t="shared" si="16"/>
        <v>1.3012636207557706E-2</v>
      </c>
      <c r="R96" s="304">
        <f t="shared" si="16"/>
        <v>1.2500920451522103E-2</v>
      </c>
      <c r="S96" s="304">
        <f t="shared" si="16"/>
        <v>1.2478454955360029E-2</v>
      </c>
      <c r="T96" s="304">
        <f t="shared" si="16"/>
        <v>1.2582103952640124E-2</v>
      </c>
      <c r="U96" s="304">
        <f t="shared" si="16"/>
        <v>1.2645722062061994E-2</v>
      </c>
      <c r="V96" s="304">
        <f t="shared" si="16"/>
        <v>1.2350778788608376E-2</v>
      </c>
      <c r="W96" s="304">
        <f t="shared" si="16"/>
        <v>1.1663828567958371E-2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7.0819784396514401E-4</v>
      </c>
      <c r="C97" s="304">
        <f t="shared" si="17"/>
        <v>7.2500720070638159E-4</v>
      </c>
      <c r="D97" s="304">
        <f t="shared" si="17"/>
        <v>7.3655751750623837E-4</v>
      </c>
      <c r="E97" s="304">
        <f t="shared" si="17"/>
        <v>7.3463622441797085E-4</v>
      </c>
      <c r="F97" s="304">
        <f t="shared" si="17"/>
        <v>7.2336459816618552E-4</v>
      </c>
      <c r="G97" s="304">
        <f t="shared" si="17"/>
        <v>7.3948361550015506E-4</v>
      </c>
      <c r="H97" s="304">
        <f t="shared" si="17"/>
        <v>7.5539258293724158E-4</v>
      </c>
      <c r="I97" s="304">
        <f t="shared" si="17"/>
        <v>7.3872753636962721E-4</v>
      </c>
      <c r="J97" s="304">
        <f t="shared" si="17"/>
        <v>7.7727344053419277E-4</v>
      </c>
      <c r="K97" s="304">
        <f t="shared" si="17"/>
        <v>7.7868433374033319E-4</v>
      </c>
      <c r="L97" s="304">
        <f t="shared" si="17"/>
        <v>7.5795293119189019E-4</v>
      </c>
      <c r="M97" s="304">
        <f t="shared" si="17"/>
        <v>7.5076686174131149E-4</v>
      </c>
      <c r="N97" s="304">
        <f t="shared" si="17"/>
        <v>7.5058962276682321E-4</v>
      </c>
      <c r="O97" s="304">
        <f t="shared" si="17"/>
        <v>7.4872837427396972E-4</v>
      </c>
      <c r="P97" s="304">
        <f t="shared" si="17"/>
        <v>7.4947345407276296E-4</v>
      </c>
      <c r="Q97" s="304">
        <f t="shared" si="17"/>
        <v>7.651750071557533E-4</v>
      </c>
      <c r="R97" s="304">
        <f t="shared" si="17"/>
        <v>7.5463307306740043E-4</v>
      </c>
      <c r="S97" s="304">
        <f t="shared" si="17"/>
        <v>7.5439767790418772E-4</v>
      </c>
      <c r="T97" s="304">
        <f t="shared" si="17"/>
        <v>7.5499946085324935E-4</v>
      </c>
      <c r="U97" s="304">
        <f t="shared" si="17"/>
        <v>7.5509113195969496E-4</v>
      </c>
      <c r="V97" s="304">
        <f t="shared" si="17"/>
        <v>7.4915141706135354E-4</v>
      </c>
      <c r="W97" s="304">
        <f t="shared" si="17"/>
        <v>7.3730270218563679E-4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0.49419205303177111</v>
      </c>
      <c r="C98" s="303">
        <f t="shared" si="18"/>
        <v>0.48821036050619326</v>
      </c>
      <c r="D98" s="303">
        <f t="shared" si="18"/>
        <v>0.48410130359419845</v>
      </c>
      <c r="E98" s="303">
        <f t="shared" si="18"/>
        <v>0.48490172716413082</v>
      </c>
      <c r="F98" s="303">
        <f t="shared" si="18"/>
        <v>0.4888390775595518</v>
      </c>
      <c r="G98" s="303">
        <f t="shared" si="18"/>
        <v>0.48317803333123432</v>
      </c>
      <c r="H98" s="303">
        <f t="shared" si="18"/>
        <v>0.47727458910008402</v>
      </c>
      <c r="I98" s="303">
        <f t="shared" si="18"/>
        <v>0.48358538405212603</v>
      </c>
      <c r="J98" s="303">
        <f t="shared" si="18"/>
        <v>0.46912403935901198</v>
      </c>
      <c r="K98" s="303">
        <f t="shared" si="18"/>
        <v>0.46856520660489642</v>
      </c>
      <c r="L98" s="303">
        <f t="shared" si="18"/>
        <v>0.47635836101399665</v>
      </c>
      <c r="M98" s="303">
        <f t="shared" si="18"/>
        <v>0.47922359730506303</v>
      </c>
      <c r="N98" s="303">
        <f t="shared" si="18"/>
        <v>0.4792333734767108</v>
      </c>
      <c r="O98" s="303">
        <f t="shared" si="18"/>
        <v>0.48004936233558426</v>
      </c>
      <c r="P98" s="303">
        <f t="shared" si="18"/>
        <v>0.47960841210189692</v>
      </c>
      <c r="Q98" s="303">
        <f t="shared" si="18"/>
        <v>0.47382424209331137</v>
      </c>
      <c r="R98" s="303">
        <f t="shared" si="18"/>
        <v>0.47787202090800518</v>
      </c>
      <c r="S98" s="303">
        <f t="shared" si="18"/>
        <v>0.47793034513810234</v>
      </c>
      <c r="T98" s="303">
        <f t="shared" si="18"/>
        <v>0.47758919703353736</v>
      </c>
      <c r="U98" s="303">
        <f t="shared" si="18"/>
        <v>0.47753075036350595</v>
      </c>
      <c r="V98" s="303">
        <f t="shared" si="18"/>
        <v>0.47982057933139388</v>
      </c>
      <c r="W98" s="303">
        <f t="shared" si="18"/>
        <v>0.48417851619134639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8.249961444871276E-2</v>
      </c>
      <c r="C99" s="303">
        <f t="shared" si="19"/>
        <v>8.1953112188297803E-2</v>
      </c>
      <c r="D99" s="303">
        <f t="shared" si="19"/>
        <v>8.1589074401329287E-2</v>
      </c>
      <c r="E99" s="303">
        <f t="shared" si="19"/>
        <v>8.162402755532519E-2</v>
      </c>
      <c r="F99" s="303">
        <f t="shared" si="19"/>
        <v>8.1998821950707429E-2</v>
      </c>
      <c r="G99" s="303">
        <f t="shared" si="19"/>
        <v>8.1432638856164044E-2</v>
      </c>
      <c r="H99" s="303">
        <f t="shared" si="19"/>
        <v>8.0878188913999241E-2</v>
      </c>
      <c r="I99" s="303">
        <f t="shared" si="19"/>
        <v>8.1394595059536223E-2</v>
      </c>
      <c r="J99" s="303">
        <f t="shared" si="19"/>
        <v>8.0078862934042525E-2</v>
      </c>
      <c r="K99" s="303">
        <f t="shared" si="19"/>
        <v>8.0037815660750897E-2</v>
      </c>
      <c r="L99" s="303">
        <f t="shared" si="19"/>
        <v>8.0849781423499203E-2</v>
      </c>
      <c r="M99" s="303">
        <f t="shared" si="19"/>
        <v>8.0997268874779871E-2</v>
      </c>
      <c r="N99" s="303">
        <f t="shared" si="19"/>
        <v>8.0992336911439117E-2</v>
      </c>
      <c r="O99" s="303">
        <f t="shared" si="19"/>
        <v>8.1034870702013623E-2</v>
      </c>
      <c r="P99" s="303">
        <f t="shared" si="19"/>
        <v>8.0990953463390622E-2</v>
      </c>
      <c r="Q99" s="303">
        <f t="shared" si="19"/>
        <v>8.0455454733746365E-2</v>
      </c>
      <c r="R99" s="303">
        <f t="shared" si="19"/>
        <v>8.0805836436497677E-2</v>
      </c>
      <c r="S99" s="303">
        <f t="shared" si="19"/>
        <v>8.0824993902770023E-2</v>
      </c>
      <c r="T99" s="303">
        <f t="shared" si="19"/>
        <v>8.0740726602670246E-2</v>
      </c>
      <c r="U99" s="303">
        <f t="shared" si="19"/>
        <v>8.0735870126299167E-2</v>
      </c>
      <c r="V99" s="303">
        <f t="shared" si="19"/>
        <v>8.0935134448136423E-2</v>
      </c>
      <c r="W99" s="303">
        <f t="shared" si="19"/>
        <v>8.1361264516081416E-2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3.6149545379851877E-2</v>
      </c>
      <c r="C100" s="304">
        <f t="shared" si="20"/>
        <v>3.5720095529685317E-2</v>
      </c>
      <c r="D100" s="304">
        <f t="shared" si="20"/>
        <v>3.5436407572036192E-2</v>
      </c>
      <c r="E100" s="304">
        <f t="shared" si="20"/>
        <v>3.5449960269140213E-2</v>
      </c>
      <c r="F100" s="304">
        <f t="shared" si="20"/>
        <v>3.5751330196201844E-2</v>
      </c>
      <c r="G100" s="304">
        <f t="shared" si="20"/>
        <v>3.5292238942153768E-2</v>
      </c>
      <c r="H100" s="304">
        <f t="shared" si="20"/>
        <v>3.4865213461103446E-2</v>
      </c>
      <c r="I100" s="304">
        <f t="shared" si="20"/>
        <v>3.5239426038180345E-2</v>
      </c>
      <c r="J100" s="304">
        <f t="shared" si="20"/>
        <v>3.4243280117335802E-2</v>
      </c>
      <c r="K100" s="304">
        <f t="shared" si="20"/>
        <v>3.4215958315593438E-2</v>
      </c>
      <c r="L100" s="304">
        <f t="shared" si="20"/>
        <v>3.4854986579279046E-2</v>
      </c>
      <c r="M100" s="304">
        <f t="shared" si="20"/>
        <v>3.4931264349102646E-2</v>
      </c>
      <c r="N100" s="304">
        <f t="shared" si="20"/>
        <v>3.4928760782033053E-2</v>
      </c>
      <c r="O100" s="304">
        <f t="shared" si="20"/>
        <v>3.4947774129370571E-2</v>
      </c>
      <c r="P100" s="304">
        <f t="shared" si="20"/>
        <v>3.492112745596198E-2</v>
      </c>
      <c r="Q100" s="304">
        <f t="shared" si="20"/>
        <v>3.450848437511024E-2</v>
      </c>
      <c r="R100" s="304">
        <f t="shared" si="20"/>
        <v>3.4765088946686243E-2</v>
      </c>
      <c r="S100" s="304">
        <f t="shared" si="20"/>
        <v>3.4784355703176083E-2</v>
      </c>
      <c r="T100" s="304">
        <f t="shared" si="20"/>
        <v>3.4713006800263992E-2</v>
      </c>
      <c r="U100" s="304">
        <f t="shared" si="20"/>
        <v>3.4710563452954764E-2</v>
      </c>
      <c r="V100" s="304">
        <f t="shared" si="20"/>
        <v>3.4856360710148984E-2</v>
      </c>
      <c r="W100" s="304">
        <f t="shared" si="20"/>
        <v>3.5190256721049709E-2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3.3962352992680987E-2</v>
      </c>
      <c r="C101" s="304">
        <f t="shared" si="21"/>
        <v>3.355127322763609E-2</v>
      </c>
      <c r="D101" s="304">
        <f t="shared" si="21"/>
        <v>3.3268886571565744E-2</v>
      </c>
      <c r="E101" s="304">
        <f t="shared" si="21"/>
        <v>3.3323894068466864E-2</v>
      </c>
      <c r="F101" s="304">
        <f t="shared" si="21"/>
        <v>3.3594480540193407E-2</v>
      </c>
      <c r="G101" s="304">
        <f t="shared" si="21"/>
        <v>3.3205436683235764E-2</v>
      </c>
      <c r="H101" s="304">
        <f t="shared" si="21"/>
        <v>3.2799734374546391E-2</v>
      </c>
      <c r="I101" s="304">
        <f t="shared" si="21"/>
        <v>3.323343104067205E-2</v>
      </c>
      <c r="J101" s="304">
        <f t="shared" si="21"/>
        <v>3.2239604267855056E-2</v>
      </c>
      <c r="K101" s="304">
        <f t="shared" si="21"/>
        <v>3.2201199612938602E-2</v>
      </c>
      <c r="L101" s="304">
        <f t="shared" si="21"/>
        <v>3.2736768445631483E-2</v>
      </c>
      <c r="M101" s="304">
        <f t="shared" si="21"/>
        <v>3.2933676035965358E-2</v>
      </c>
      <c r="N101" s="304">
        <f t="shared" si="21"/>
        <v>3.2934347883661765E-2</v>
      </c>
      <c r="O101" s="304">
        <f t="shared" si="21"/>
        <v>3.299042507367958E-2</v>
      </c>
      <c r="P101" s="304">
        <f t="shared" si="21"/>
        <v>3.2960121657433193E-2</v>
      </c>
      <c r="Q101" s="304">
        <f t="shared" si="21"/>
        <v>3.2562616229338724E-2</v>
      </c>
      <c r="R101" s="304">
        <f t="shared" si="21"/>
        <v>3.2840791671654247E-2</v>
      </c>
      <c r="S101" s="304">
        <f t="shared" si="21"/>
        <v>3.2844799886837882E-2</v>
      </c>
      <c r="T101" s="304">
        <f t="shared" si="21"/>
        <v>3.2821355170803E-2</v>
      </c>
      <c r="U101" s="304">
        <f t="shared" si="21"/>
        <v>3.2817338541181643E-2</v>
      </c>
      <c r="V101" s="304">
        <f t="shared" si="21"/>
        <v>3.2974702422739782E-2</v>
      </c>
      <c r="W101" s="304">
        <f t="shared" si="21"/>
        <v>3.3274192851712778E-2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4.8484978444469484E-3</v>
      </c>
      <c r="C102" s="304">
        <f t="shared" si="22"/>
        <v>4.963578863996683E-3</v>
      </c>
      <c r="D102" s="304">
        <f t="shared" si="22"/>
        <v>5.042655193561933E-3</v>
      </c>
      <c r="E102" s="304">
        <f t="shared" si="22"/>
        <v>5.0295015452186077E-3</v>
      </c>
      <c r="F102" s="304">
        <f t="shared" si="22"/>
        <v>4.9523332001708345E-3</v>
      </c>
      <c r="G102" s="304">
        <f t="shared" si="22"/>
        <v>5.0626879851568812E-3</v>
      </c>
      <c r="H102" s="304">
        <f t="shared" si="22"/>
        <v>5.1716047165242321E-3</v>
      </c>
      <c r="I102" s="304">
        <f t="shared" si="22"/>
        <v>5.057511680165507E-3</v>
      </c>
      <c r="J102" s="304">
        <f t="shared" si="22"/>
        <v>5.3214064870287644E-3</v>
      </c>
      <c r="K102" s="304">
        <f t="shared" si="22"/>
        <v>5.3310658113644776E-3</v>
      </c>
      <c r="L102" s="304">
        <f t="shared" si="22"/>
        <v>5.1891334948161762E-3</v>
      </c>
      <c r="M102" s="304">
        <f t="shared" si="22"/>
        <v>5.1399358835298968E-3</v>
      </c>
      <c r="N102" s="304">
        <f t="shared" si="22"/>
        <v>5.1387224616124497E-3</v>
      </c>
      <c r="O102" s="304">
        <f t="shared" si="22"/>
        <v>5.1259798934410235E-3</v>
      </c>
      <c r="P102" s="304">
        <f t="shared" si="22"/>
        <v>5.1310808942830544E-3</v>
      </c>
      <c r="Q102" s="304">
        <f t="shared" si="22"/>
        <v>5.2385776156104007E-3</v>
      </c>
      <c r="R102" s="304">
        <f t="shared" si="22"/>
        <v>5.1664049238418081E-3</v>
      </c>
      <c r="S102" s="304">
        <f t="shared" si="22"/>
        <v>5.1647933502523627E-3</v>
      </c>
      <c r="T102" s="304">
        <f t="shared" si="22"/>
        <v>5.1689133053697345E-3</v>
      </c>
      <c r="U102" s="304">
        <f t="shared" si="22"/>
        <v>5.1695409084693295E-3</v>
      </c>
      <c r="V102" s="304">
        <f t="shared" si="22"/>
        <v>5.1288761491416288E-3</v>
      </c>
      <c r="W102" s="304">
        <f t="shared" si="22"/>
        <v>5.0477569124425647E-3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5.6329857017267731E-3</v>
      </c>
      <c r="C103" s="304">
        <f t="shared" si="23"/>
        <v>5.766686851745066E-3</v>
      </c>
      <c r="D103" s="304">
        <f t="shared" si="23"/>
        <v>5.8585577462111245E-3</v>
      </c>
      <c r="E103" s="304">
        <f t="shared" si="23"/>
        <v>5.8432758351078034E-3</v>
      </c>
      <c r="F103" s="304">
        <f t="shared" si="23"/>
        <v>5.7536216374106958E-3</v>
      </c>
      <c r="G103" s="304">
        <f t="shared" si="23"/>
        <v>5.881831847229701E-3</v>
      </c>
      <c r="H103" s="304">
        <f t="shared" si="23"/>
        <v>6.0083713260857766E-3</v>
      </c>
      <c r="I103" s="304">
        <f t="shared" si="23"/>
        <v>5.8758180151234169E-3</v>
      </c>
      <c r="J103" s="304">
        <f t="shared" si="23"/>
        <v>6.1824110510516912E-3</v>
      </c>
      <c r="K103" s="304">
        <f t="shared" si="23"/>
        <v>6.1936332558699793E-3</v>
      </c>
      <c r="L103" s="304">
        <f t="shared" si="23"/>
        <v>6.0287362639809879E-3</v>
      </c>
      <c r="M103" s="304">
        <f t="shared" si="23"/>
        <v>5.971578469994937E-3</v>
      </c>
      <c r="N103" s="304">
        <f t="shared" si="23"/>
        <v>5.9701687161844907E-3</v>
      </c>
      <c r="O103" s="304">
        <f t="shared" si="23"/>
        <v>5.9553643981017021E-3</v>
      </c>
      <c r="P103" s="304">
        <f t="shared" si="23"/>
        <v>5.961290741833207E-3</v>
      </c>
      <c r="Q103" s="304">
        <f t="shared" si="23"/>
        <v>6.0861804527594428E-3</v>
      </c>
      <c r="R103" s="304">
        <f t="shared" si="23"/>
        <v>6.0023302059756352E-3</v>
      </c>
      <c r="S103" s="304">
        <f t="shared" si="23"/>
        <v>6.0004578794782661E-3</v>
      </c>
      <c r="T103" s="304">
        <f t="shared" si="23"/>
        <v>6.0052444441035264E-3</v>
      </c>
      <c r="U103" s="304">
        <f t="shared" si="23"/>
        <v>6.0059735935019199E-3</v>
      </c>
      <c r="V103" s="304">
        <f t="shared" si="23"/>
        <v>5.9587292685158956E-3</v>
      </c>
      <c r="W103" s="304">
        <f t="shared" si="23"/>
        <v>5.8644849241600069E-3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1.9062325300061788E-3</v>
      </c>
      <c r="C104" s="304">
        <f t="shared" si="24"/>
        <v>1.9514777152346771E-3</v>
      </c>
      <c r="D104" s="304">
        <f t="shared" si="24"/>
        <v>1.9825673179542933E-3</v>
      </c>
      <c r="E104" s="304">
        <f t="shared" si="24"/>
        <v>1.9773958373917053E-3</v>
      </c>
      <c r="F104" s="304">
        <f t="shared" si="24"/>
        <v>1.9470563767306505E-3</v>
      </c>
      <c r="G104" s="304">
        <f t="shared" si="24"/>
        <v>1.9904433983879179E-3</v>
      </c>
      <c r="H104" s="304">
        <f t="shared" si="24"/>
        <v>2.0332650357394091E-3</v>
      </c>
      <c r="I104" s="304">
        <f t="shared" si="24"/>
        <v>1.9884082853949131E-3</v>
      </c>
      <c r="J104" s="304">
        <f t="shared" si="24"/>
        <v>2.0921610107712033E-3</v>
      </c>
      <c r="K104" s="304">
        <f t="shared" si="24"/>
        <v>2.0959586649843967E-3</v>
      </c>
      <c r="L104" s="304">
        <f t="shared" si="24"/>
        <v>2.0401566397915045E-3</v>
      </c>
      <c r="M104" s="304">
        <f t="shared" si="24"/>
        <v>2.0208141361870297E-3</v>
      </c>
      <c r="N104" s="304">
        <f t="shared" si="24"/>
        <v>2.0203370679473661E-3</v>
      </c>
      <c r="O104" s="304">
        <f t="shared" si="24"/>
        <v>2.015327207420768E-3</v>
      </c>
      <c r="P104" s="304">
        <f t="shared" si="24"/>
        <v>2.017332713879186E-3</v>
      </c>
      <c r="Q104" s="304">
        <f t="shared" si="24"/>
        <v>2.0595960609275706E-3</v>
      </c>
      <c r="R104" s="304">
        <f t="shared" si="24"/>
        <v>2.0312206883397539E-3</v>
      </c>
      <c r="S104" s="304">
        <f t="shared" si="24"/>
        <v>2.030587083025438E-3</v>
      </c>
      <c r="T104" s="304">
        <f t="shared" si="24"/>
        <v>2.0322068821299962E-3</v>
      </c>
      <c r="U104" s="304">
        <f t="shared" si="24"/>
        <v>2.0324536301915127E-3</v>
      </c>
      <c r="V104" s="304">
        <f t="shared" si="24"/>
        <v>2.016465897590144E-3</v>
      </c>
      <c r="W104" s="304">
        <f t="shared" si="24"/>
        <v>1.9845731067163397E-3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0.1103617393078959</v>
      </c>
      <c r="C105" s="303">
        <f t="shared" si="25"/>
        <v>0.11214866060360557</v>
      </c>
      <c r="D105" s="303">
        <f t="shared" si="25"/>
        <v>0.11330915512120981</v>
      </c>
      <c r="E105" s="303">
        <f t="shared" si="25"/>
        <v>0.11306946427789479</v>
      </c>
      <c r="F105" s="303">
        <f t="shared" si="25"/>
        <v>0.11191113039390477</v>
      </c>
      <c r="G105" s="303">
        <f t="shared" si="25"/>
        <v>0.11355383880483691</v>
      </c>
      <c r="H105" s="303">
        <f t="shared" si="25"/>
        <v>0.11524473274947201</v>
      </c>
      <c r="I105" s="303">
        <f t="shared" si="25"/>
        <v>0.11338509254425133</v>
      </c>
      <c r="J105" s="303">
        <f t="shared" si="25"/>
        <v>0.11746995044642666</v>
      </c>
      <c r="K105" s="303">
        <f t="shared" si="25"/>
        <v>0.11760431630604684</v>
      </c>
      <c r="L105" s="303">
        <f t="shared" si="25"/>
        <v>0.1153968750941855</v>
      </c>
      <c r="M105" s="303">
        <f t="shared" si="25"/>
        <v>0.11458501789862081</v>
      </c>
      <c r="N105" s="303">
        <f t="shared" si="25"/>
        <v>0.11456136871037756</v>
      </c>
      <c r="O105" s="303">
        <f t="shared" si="25"/>
        <v>0.11430959020763536</v>
      </c>
      <c r="P105" s="303">
        <f t="shared" si="25"/>
        <v>0.11438750728525682</v>
      </c>
      <c r="Q105" s="303">
        <f t="shared" si="25"/>
        <v>0.11603841581188509</v>
      </c>
      <c r="R105" s="303">
        <f t="shared" si="25"/>
        <v>0.11489163298088165</v>
      </c>
      <c r="S105" s="303">
        <f t="shared" si="25"/>
        <v>0.11486698316046411</v>
      </c>
      <c r="T105" s="303">
        <f t="shared" si="25"/>
        <v>0.11491680122230619</v>
      </c>
      <c r="U105" s="303">
        <f t="shared" si="25"/>
        <v>0.11491006708216532</v>
      </c>
      <c r="V105" s="303">
        <f t="shared" si="25"/>
        <v>0.11425904843728692</v>
      </c>
      <c r="W105" s="303">
        <f t="shared" si="25"/>
        <v>0.11300197333196726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1.6954341068124892E-2</v>
      </c>
      <c r="C106" s="304">
        <f t="shared" si="26"/>
        <v>1.6753477442853031E-2</v>
      </c>
      <c r="D106" s="304">
        <f t="shared" si="26"/>
        <v>1.6548077788973232E-2</v>
      </c>
      <c r="E106" s="304">
        <f t="shared" si="26"/>
        <v>1.6534077852858233E-2</v>
      </c>
      <c r="F106" s="304">
        <f t="shared" si="26"/>
        <v>1.6709620626501002E-2</v>
      </c>
      <c r="G106" s="304">
        <f t="shared" si="26"/>
        <v>1.6445209256308702E-2</v>
      </c>
      <c r="H106" s="304">
        <f t="shared" si="26"/>
        <v>1.6257928288413704E-2</v>
      </c>
      <c r="I106" s="304">
        <f t="shared" si="26"/>
        <v>1.6364082631585963E-2</v>
      </c>
      <c r="J106" s="304">
        <f t="shared" si="26"/>
        <v>1.5900346200830747E-2</v>
      </c>
      <c r="K106" s="304">
        <f t="shared" si="26"/>
        <v>1.5868602104930293E-2</v>
      </c>
      <c r="L106" s="304">
        <f t="shared" si="26"/>
        <v>1.6107363717991173E-2</v>
      </c>
      <c r="M106" s="304">
        <f t="shared" si="26"/>
        <v>1.6141305220624978E-2</v>
      </c>
      <c r="N106" s="304">
        <f t="shared" si="26"/>
        <v>1.6139305277591651E-2</v>
      </c>
      <c r="O106" s="304">
        <f t="shared" si="26"/>
        <v>1.610563903581964E-2</v>
      </c>
      <c r="P106" s="304">
        <f t="shared" si="26"/>
        <v>1.6097722816359693E-2</v>
      </c>
      <c r="Q106" s="304">
        <f t="shared" si="26"/>
        <v>1.5894395602172574E-2</v>
      </c>
      <c r="R106" s="304">
        <f t="shared" si="26"/>
        <v>1.5990409051399857E-2</v>
      </c>
      <c r="S106" s="304">
        <f t="shared" si="26"/>
        <v>1.599392515998142E-2</v>
      </c>
      <c r="T106" s="304">
        <f t="shared" si="26"/>
        <v>1.5974223608286851E-2</v>
      </c>
      <c r="U106" s="304">
        <f t="shared" si="26"/>
        <v>1.595698323839435E-2</v>
      </c>
      <c r="V106" s="304">
        <f t="shared" si="26"/>
        <v>1.6006083316057858E-2</v>
      </c>
      <c r="W106" s="304">
        <f t="shared" si="26"/>
        <v>1.6148342173247322E-2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6.3973407299232916E-3</v>
      </c>
      <c r="C107" s="304">
        <f t="shared" si="27"/>
        <v>6.3199074223802016E-3</v>
      </c>
      <c r="D107" s="304">
        <f t="shared" si="27"/>
        <v>6.266715476084408E-3</v>
      </c>
      <c r="E107" s="304">
        <f t="shared" si="27"/>
        <v>6.2770769990463902E-3</v>
      </c>
      <c r="F107" s="304">
        <f t="shared" si="27"/>
        <v>6.3280461959367073E-3</v>
      </c>
      <c r="G107" s="304">
        <f t="shared" si="27"/>
        <v>6.2547636965651866E-3</v>
      </c>
      <c r="H107" s="304">
        <f t="shared" si="27"/>
        <v>6.1783433170890696E-3</v>
      </c>
      <c r="I107" s="304">
        <f t="shared" si="27"/>
        <v>6.2600368719271443E-3</v>
      </c>
      <c r="J107" s="304">
        <f t="shared" si="27"/>
        <v>6.0728340449145244E-3</v>
      </c>
      <c r="K107" s="304">
        <f t="shared" si="27"/>
        <v>6.0655999270909288E-3</v>
      </c>
      <c r="L107" s="304">
        <f t="shared" si="27"/>
        <v>6.166482698900114E-3</v>
      </c>
      <c r="M107" s="304">
        <f t="shared" si="27"/>
        <v>6.2035733253341932E-3</v>
      </c>
      <c r="N107" s="304">
        <f t="shared" si="27"/>
        <v>6.2036998783628781E-3</v>
      </c>
      <c r="O107" s="304">
        <f t="shared" si="27"/>
        <v>6.2142628947651274E-3</v>
      </c>
      <c r="P107" s="304">
        <f t="shared" si="27"/>
        <v>6.2085547720372785E-3</v>
      </c>
      <c r="Q107" s="304">
        <f t="shared" si="27"/>
        <v>6.13367840331034E-3</v>
      </c>
      <c r="R107" s="304">
        <f t="shared" si="27"/>
        <v>6.1860771015858429E-3</v>
      </c>
      <c r="S107" s="304">
        <f t="shared" si="27"/>
        <v>6.1868321116481349E-3</v>
      </c>
      <c r="T107" s="304">
        <f t="shared" si="27"/>
        <v>6.1824159324504252E-3</v>
      </c>
      <c r="U107" s="304">
        <f t="shared" si="27"/>
        <v>6.1816593373970954E-3</v>
      </c>
      <c r="V107" s="304">
        <f t="shared" si="27"/>
        <v>6.2113012873858883E-3</v>
      </c>
      <c r="W107" s="304">
        <f t="shared" si="27"/>
        <v>6.2677149969985278E-3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8.7010057509847721E-2</v>
      </c>
      <c r="C108" s="304">
        <f t="shared" si="28"/>
        <v>8.9075275738372345E-2</v>
      </c>
      <c r="D108" s="304">
        <f t="shared" si="28"/>
        <v>9.0494361856152172E-2</v>
      </c>
      <c r="E108" s="304">
        <f t="shared" si="28"/>
        <v>9.0258309425990169E-2</v>
      </c>
      <c r="F108" s="304">
        <f t="shared" si="28"/>
        <v>8.887346357146704E-2</v>
      </c>
      <c r="G108" s="304">
        <f t="shared" si="28"/>
        <v>9.085386585196302E-2</v>
      </c>
      <c r="H108" s="304">
        <f t="shared" si="28"/>
        <v>9.280846114396922E-2</v>
      </c>
      <c r="I108" s="304">
        <f t="shared" si="28"/>
        <v>9.0760973040738227E-2</v>
      </c>
      <c r="J108" s="304">
        <f t="shared" si="28"/>
        <v>9.5496770200681383E-2</v>
      </c>
      <c r="K108" s="304">
        <f t="shared" si="28"/>
        <v>9.5670114274025608E-2</v>
      </c>
      <c r="L108" s="304">
        <f t="shared" si="28"/>
        <v>9.3123028677294217E-2</v>
      </c>
      <c r="M108" s="304">
        <f t="shared" si="28"/>
        <v>9.2240139352661649E-2</v>
      </c>
      <c r="N108" s="304">
        <f t="shared" si="28"/>
        <v>9.2218363554423047E-2</v>
      </c>
      <c r="O108" s="304">
        <f t="shared" si="28"/>
        <v>9.1989688277050591E-2</v>
      </c>
      <c r="P108" s="304">
        <f t="shared" si="28"/>
        <v>9.2081229696859834E-2</v>
      </c>
      <c r="Q108" s="304">
        <f t="shared" si="28"/>
        <v>9.4010341806402165E-2</v>
      </c>
      <c r="R108" s="304">
        <f t="shared" si="28"/>
        <v>9.2715146827895958E-2</v>
      </c>
      <c r="S108" s="304">
        <f t="shared" si="28"/>
        <v>9.2686225888834531E-2</v>
      </c>
      <c r="T108" s="304">
        <f t="shared" si="28"/>
        <v>9.276016168156892E-2</v>
      </c>
      <c r="U108" s="304">
        <f t="shared" si="28"/>
        <v>9.2771424506373865E-2</v>
      </c>
      <c r="V108" s="304">
        <f t="shared" si="28"/>
        <v>9.2041663833843157E-2</v>
      </c>
      <c r="W108" s="304">
        <f t="shared" si="28"/>
        <v>9.0585916161721416E-2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8.4526510003590197E-2</v>
      </c>
      <c r="C109" s="237">
        <f t="shared" si="29"/>
        <v>8.6532780246926441E-2</v>
      </c>
      <c r="D109" s="237">
        <f t="shared" si="29"/>
        <v>8.7911361072676317E-2</v>
      </c>
      <c r="E109" s="237">
        <f t="shared" si="29"/>
        <v>8.7682046339753628E-2</v>
      </c>
      <c r="F109" s="237">
        <f t="shared" si="29"/>
        <v>8.6336728449778286E-2</v>
      </c>
      <c r="G109" s="237">
        <f t="shared" si="29"/>
        <v>8.8260603665635193E-2</v>
      </c>
      <c r="H109" s="237">
        <f t="shared" si="29"/>
        <v>9.0159408507638997E-2</v>
      </c>
      <c r="I109" s="237">
        <f t="shared" si="29"/>
        <v>8.8170362314669959E-2</v>
      </c>
      <c r="J109" s="237">
        <f t="shared" si="29"/>
        <v>9.2770984558478972E-2</v>
      </c>
      <c r="K109" s="237">
        <f t="shared" si="29"/>
        <v>9.2939380833219176E-2</v>
      </c>
      <c r="L109" s="237">
        <f t="shared" si="29"/>
        <v>9.0464997269597835E-2</v>
      </c>
      <c r="M109" s="237">
        <f t="shared" si="29"/>
        <v>8.960730845216229E-2</v>
      </c>
      <c r="N109" s="237">
        <f t="shared" si="29"/>
        <v>8.9586154205396742E-2</v>
      </c>
      <c r="O109" s="237">
        <f t="shared" si="29"/>
        <v>8.9364006057543688E-2</v>
      </c>
      <c r="P109" s="237">
        <f t="shared" si="29"/>
        <v>8.9452934590160432E-2</v>
      </c>
      <c r="Q109" s="237">
        <f t="shared" si="29"/>
        <v>9.1326983621869542E-2</v>
      </c>
      <c r="R109" s="237">
        <f t="shared" si="29"/>
        <v>9.0068757682932307E-2</v>
      </c>
      <c r="S109" s="237">
        <f t="shared" si="29"/>
        <v>9.0040662240694389E-2</v>
      </c>
      <c r="T109" s="237">
        <f t="shared" si="29"/>
        <v>9.0112487667582272E-2</v>
      </c>
      <c r="U109" s="237">
        <f t="shared" si="29"/>
        <v>9.0123429015063122E-2</v>
      </c>
      <c r="V109" s="237">
        <f t="shared" si="29"/>
        <v>8.9414498064409417E-2</v>
      </c>
      <c r="W109" s="237">
        <f t="shared" si="29"/>
        <v>8.8000302123251939E-2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0.47816664633429168</v>
      </c>
      <c r="C113" s="324">
        <f>IF(C$5=0,0,C$5/FBT_fec!C$5)</f>
        <v>0.47911630466526456</v>
      </c>
      <c r="D113" s="324">
        <f>IF(D$5=0,0,D$5/FBT_fec!D$5)</f>
        <v>0.48186237344964505</v>
      </c>
      <c r="E113" s="324">
        <f>IF(E$5=0,0,E$5/FBT_fec!E$5)</f>
        <v>0.48263816910029056</v>
      </c>
      <c r="F113" s="324">
        <f>IF(F$5=0,0,F$5/FBT_fec!F$5)</f>
        <v>0.48104567151754857</v>
      </c>
      <c r="G113" s="324">
        <f>IF(G$5=0,0,G$5/FBT_fec!G$5)</f>
        <v>0.48331058488388212</v>
      </c>
      <c r="H113" s="324">
        <f>IF(H$5=0,0,H$5/FBT_fec!H$5)</f>
        <v>0.48373995209963128</v>
      </c>
      <c r="I113" s="324">
        <f>IF(I$5=0,0,I$5/FBT_fec!I$5)</f>
        <v>0.48439900060527441</v>
      </c>
      <c r="J113" s="324">
        <f>IF(J$5=0,0,J$5/FBT_fec!J$5)</f>
        <v>0.48693549867496788</v>
      </c>
      <c r="K113" s="324">
        <f>IF(K$5=0,0,K$5/FBT_fec!K$5)</f>
        <v>0.48729314413674263</v>
      </c>
      <c r="L113" s="324">
        <f>IF(L$5=0,0,L$5/FBT_fec!L$5)</f>
        <v>0.4874658478102098</v>
      </c>
      <c r="M113" s="324">
        <f>IF(M$5=0,0,M$5/FBT_fec!M$5)</f>
        <v>0.48750668795575858</v>
      </c>
      <c r="N113" s="324">
        <f>IF(N$5=0,0,N$5/FBT_fec!N$5)</f>
        <v>0.48730887581016596</v>
      </c>
      <c r="O113" s="324">
        <f>IF(O$5=0,0,O$5/FBT_fec!O$5)</f>
        <v>0.48851745071034469</v>
      </c>
      <c r="P113" s="324">
        <f>IF(P$5=0,0,P$5/FBT_fec!P$5)</f>
        <v>0.48766331212624181</v>
      </c>
      <c r="Q113" s="324">
        <f>IF(Q$5=0,0,Q$5/FBT_fec!Q$5)</f>
        <v>0.48965641253201292</v>
      </c>
      <c r="R113" s="324">
        <f>IF(R$5=0,0,R$5/FBT_fec!R$5)</f>
        <v>0.48966532412318897</v>
      </c>
      <c r="S113" s="324">
        <f>IF(S$5=0,0,S$5/FBT_fec!S$5)</f>
        <v>0.48971629200399358</v>
      </c>
      <c r="T113" s="324">
        <f>IF(T$5=0,0,T$5/FBT_fec!T$5)</f>
        <v>0.48965144521574189</v>
      </c>
      <c r="U113" s="324">
        <f>IF(U$5=0,0,U$5/FBT_fec!U$5)</f>
        <v>0.48987647985697003</v>
      </c>
      <c r="V113" s="324">
        <f>IF(V$5=0,0,V$5/FBT_fec!V$5)</f>
        <v>0.49007571356953611</v>
      </c>
      <c r="W113" s="324">
        <f>IF(W$5=0,0,W$5/FBT_fec!W$5)</f>
        <v>0.48959783568527981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0.47509928203278962</v>
      </c>
      <c r="C114" s="336">
        <f>IF(C$6=0,0,C$6/FBT_fec!C$6)</f>
        <v>0.47509928203278956</v>
      </c>
      <c r="D114" s="336">
        <f>IF(D$6=0,0,D$6/FBT_fec!D$6)</f>
        <v>0.47509928203278956</v>
      </c>
      <c r="E114" s="336">
        <f>IF(E$6=0,0,E$6/FBT_fec!E$6)</f>
        <v>0.47509928203278956</v>
      </c>
      <c r="F114" s="336">
        <f>IF(F$6=0,0,F$6/FBT_fec!F$6)</f>
        <v>0.47509928203278956</v>
      </c>
      <c r="G114" s="336">
        <f>IF(G$6=0,0,G$6/FBT_fec!G$6)</f>
        <v>0.47509928203278962</v>
      </c>
      <c r="H114" s="336">
        <f>IF(H$6=0,0,H$6/FBT_fec!H$6)</f>
        <v>0.47509928203278945</v>
      </c>
      <c r="I114" s="336">
        <f>IF(I$6=0,0,I$6/FBT_fec!I$6)</f>
        <v>0.4750992820327895</v>
      </c>
      <c r="J114" s="336">
        <f>IF(J$6=0,0,J$6/FBT_fec!J$6)</f>
        <v>0.47509928203278956</v>
      </c>
      <c r="K114" s="336">
        <f>IF(K$6=0,0,K$6/FBT_fec!K$6)</f>
        <v>0.47509928203278962</v>
      </c>
      <c r="L114" s="336">
        <f>IF(L$6=0,0,L$6/FBT_fec!L$6)</f>
        <v>0.4750992820327895</v>
      </c>
      <c r="M114" s="336">
        <f>IF(M$6=0,0,M$6/FBT_fec!M$6)</f>
        <v>0.47509928203278967</v>
      </c>
      <c r="N114" s="336">
        <f>IF(N$6=0,0,N$6/FBT_fec!N$6)</f>
        <v>0.47509928203278956</v>
      </c>
      <c r="O114" s="336">
        <f>IF(O$6=0,0,O$6/FBT_fec!O$6)</f>
        <v>0.47509928203278956</v>
      </c>
      <c r="P114" s="336">
        <f>IF(P$6=0,0,P$6/FBT_fec!P$6)</f>
        <v>0.47509928203278962</v>
      </c>
      <c r="Q114" s="336">
        <f>IF(Q$6=0,0,Q$6/FBT_fec!Q$6)</f>
        <v>0.4750992820327895</v>
      </c>
      <c r="R114" s="336">
        <f>IF(R$6=0,0,R$6/FBT_fec!R$6)</f>
        <v>0.4750992820327895</v>
      </c>
      <c r="S114" s="336">
        <f>IF(S$6=0,0,S$6/FBT_fec!S$6)</f>
        <v>0.47509928203278956</v>
      </c>
      <c r="T114" s="336">
        <f>IF(T$6=0,0,T$6/FBT_fec!T$6)</f>
        <v>0.4750992820327895</v>
      </c>
      <c r="U114" s="336">
        <f>IF(U$6=0,0,U$6/FBT_fec!U$6)</f>
        <v>0.4750992820327895</v>
      </c>
      <c r="V114" s="336">
        <f>IF(V$6=0,0,V$6/FBT_fec!V$6)</f>
        <v>0.4750992820327895</v>
      </c>
      <c r="W114" s="336">
        <f>IF(W$6=0,0,W$6/FBT_fec!W$6)</f>
        <v>0.47509928203278962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0.12312498561509649</v>
      </c>
      <c r="C115" s="337">
        <f>IF(C$7=0,0,C$7/FBT_fec!C$7)</f>
        <v>0.12312498561509648</v>
      </c>
      <c r="D115" s="337">
        <f>IF(D$7=0,0,D$7/FBT_fec!D$7)</f>
        <v>0.12312498561509648</v>
      </c>
      <c r="E115" s="337">
        <f>IF(E$7=0,0,E$7/FBT_fec!E$7)</f>
        <v>0.12312498561509645</v>
      </c>
      <c r="F115" s="337">
        <f>IF(F$7=0,0,F$7/FBT_fec!F$7)</f>
        <v>0.12312498561509647</v>
      </c>
      <c r="G115" s="337">
        <f>IF(G$7=0,0,G$7/FBT_fec!G$7)</f>
        <v>0.12312498561509647</v>
      </c>
      <c r="H115" s="337">
        <f>IF(H$7=0,0,H$7/FBT_fec!H$7)</f>
        <v>0.12312498561509644</v>
      </c>
      <c r="I115" s="337">
        <f>IF(I$7=0,0,I$7/FBT_fec!I$7)</f>
        <v>0.12312498561509645</v>
      </c>
      <c r="J115" s="337">
        <f>IF(J$7=0,0,J$7/FBT_fec!J$7)</f>
        <v>0.12312498561509649</v>
      </c>
      <c r="K115" s="337">
        <f>IF(K$7=0,0,K$7/FBT_fec!K$7)</f>
        <v>0.12312498561509644</v>
      </c>
      <c r="L115" s="337">
        <f>IF(L$7=0,0,L$7/FBT_fec!L$7)</f>
        <v>0.12312498561509642</v>
      </c>
      <c r="M115" s="337">
        <f>IF(M$7=0,0,M$7/FBT_fec!M$7)</f>
        <v>0.12312498561509647</v>
      </c>
      <c r="N115" s="337">
        <f>IF(N$7=0,0,N$7/FBT_fec!N$7)</f>
        <v>0.12312498561509649</v>
      </c>
      <c r="O115" s="337">
        <f>IF(O$7=0,0,O$7/FBT_fec!O$7)</f>
        <v>0.12312498561509647</v>
      </c>
      <c r="P115" s="337">
        <f>IF(P$7=0,0,P$7/FBT_fec!P$7)</f>
        <v>0.12312498561509652</v>
      </c>
      <c r="Q115" s="337">
        <f>IF(Q$7=0,0,Q$7/FBT_fec!Q$7)</f>
        <v>0.12312498561509647</v>
      </c>
      <c r="R115" s="337">
        <f>IF(R$7=0,0,R$7/FBT_fec!R$7)</f>
        <v>0.12312498561509648</v>
      </c>
      <c r="S115" s="337">
        <f>IF(S$7=0,0,S$7/FBT_fec!S$7)</f>
        <v>0.12312498561509644</v>
      </c>
      <c r="T115" s="337">
        <f>IF(T$7=0,0,T$7/FBT_fec!T$7)</f>
        <v>0.12312498561509644</v>
      </c>
      <c r="U115" s="337">
        <f>IF(U$7=0,0,U$7/FBT_fec!U$7)</f>
        <v>0.12312498561509648</v>
      </c>
      <c r="V115" s="337">
        <f>IF(V$7=0,0,V$7/FBT_fec!V$7)</f>
        <v>0.12312498561509647</v>
      </c>
      <c r="W115" s="337">
        <f>IF(W$7=0,0,W$7/FBT_fec!W$7)</f>
        <v>0.12312498561509647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0.67285805098942164</v>
      </c>
      <c r="C116" s="337">
        <f>IF(C$8=0,0,C$8/FBT_fec!C$8)</f>
        <v>0.67285805098942142</v>
      </c>
      <c r="D116" s="337">
        <f>IF(D$8=0,0,D$8/FBT_fec!D$8)</f>
        <v>0.67285805098942175</v>
      </c>
      <c r="E116" s="337">
        <f>IF(E$8=0,0,E$8/FBT_fec!E$8)</f>
        <v>0.67285805098942131</v>
      </c>
      <c r="F116" s="337">
        <f>IF(F$8=0,0,F$8/FBT_fec!F$8)</f>
        <v>0.67285805098942186</v>
      </c>
      <c r="G116" s="337">
        <f>IF(G$8=0,0,G$8/FBT_fec!G$8)</f>
        <v>0.67285805098942153</v>
      </c>
      <c r="H116" s="337">
        <f>IF(H$8=0,0,H$8/FBT_fec!H$8)</f>
        <v>0.67285805098942153</v>
      </c>
      <c r="I116" s="337">
        <f>IF(I$8=0,0,I$8/FBT_fec!I$8)</f>
        <v>0.67285805098942142</v>
      </c>
      <c r="J116" s="337">
        <f>IF(J$8=0,0,J$8/FBT_fec!J$8)</f>
        <v>0.67285805098942175</v>
      </c>
      <c r="K116" s="337">
        <f>IF(K$8=0,0,K$8/FBT_fec!K$8)</f>
        <v>0.67285805098942153</v>
      </c>
      <c r="L116" s="337">
        <f>IF(L$8=0,0,L$8/FBT_fec!L$8)</f>
        <v>0.67285805098942186</v>
      </c>
      <c r="M116" s="337">
        <f>IF(M$8=0,0,M$8/FBT_fec!M$8)</f>
        <v>0.67285805098942186</v>
      </c>
      <c r="N116" s="337">
        <f>IF(N$8=0,0,N$8/FBT_fec!N$8)</f>
        <v>0.67285805098942131</v>
      </c>
      <c r="O116" s="337">
        <f>IF(O$8=0,0,O$8/FBT_fec!O$8)</f>
        <v>0.67285805098942142</v>
      </c>
      <c r="P116" s="337">
        <f>IF(P$8=0,0,P$8/FBT_fec!P$8)</f>
        <v>0.67285805098942175</v>
      </c>
      <c r="Q116" s="337">
        <f>IF(Q$8=0,0,Q$8/FBT_fec!Q$8)</f>
        <v>0.67285805098942153</v>
      </c>
      <c r="R116" s="337">
        <f>IF(R$8=0,0,R$8/FBT_fec!R$8)</f>
        <v>0.67285805098942153</v>
      </c>
      <c r="S116" s="337">
        <f>IF(S$8=0,0,S$8/FBT_fec!S$8)</f>
        <v>0.67285805098942175</v>
      </c>
      <c r="T116" s="337">
        <f>IF(T$8=0,0,T$8/FBT_fec!T$8)</f>
        <v>0.67285805098942164</v>
      </c>
      <c r="U116" s="337">
        <f>IF(U$8=0,0,U$8/FBT_fec!U$8)</f>
        <v>0.6728580509894212</v>
      </c>
      <c r="V116" s="337">
        <f>IF(V$8=0,0,V$8/FBT_fec!V$8)</f>
        <v>0.67285805098942153</v>
      </c>
      <c r="W116" s="337">
        <f>IF(W$8=0,0,W$8/FBT_fec!W$8)</f>
        <v>0.67285805098942142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0.47551226738230284</v>
      </c>
      <c r="C117" s="337">
        <f>IF(C$9=0,0,C$9/FBT_fec!C$9)</f>
        <v>0.47551226738230279</v>
      </c>
      <c r="D117" s="337">
        <f>IF(D$9=0,0,D$9/FBT_fec!D$9)</f>
        <v>0.47551226738230268</v>
      </c>
      <c r="E117" s="337">
        <f>IF(E$9=0,0,E$9/FBT_fec!E$9)</f>
        <v>0.47551226738230284</v>
      </c>
      <c r="F117" s="337">
        <f>IF(F$9=0,0,F$9/FBT_fec!F$9)</f>
        <v>0.47551226738230251</v>
      </c>
      <c r="G117" s="337">
        <f>IF(G$9=0,0,G$9/FBT_fec!G$9)</f>
        <v>0.47551226738230246</v>
      </c>
      <c r="H117" s="337">
        <f>IF(H$9=0,0,H$9/FBT_fec!H$9)</f>
        <v>0.47551226738230279</v>
      </c>
      <c r="I117" s="337">
        <f>IF(I$9=0,0,I$9/FBT_fec!I$9)</f>
        <v>0.47551226738230262</v>
      </c>
      <c r="J117" s="337">
        <f>IF(J$9=0,0,J$9/FBT_fec!J$9)</f>
        <v>0.47551226738230268</v>
      </c>
      <c r="K117" s="337">
        <f>IF(K$9=0,0,K$9/FBT_fec!K$9)</f>
        <v>0.47551226738230273</v>
      </c>
      <c r="L117" s="337">
        <f>IF(L$9=0,0,L$9/FBT_fec!L$9)</f>
        <v>0.47551226738230279</v>
      </c>
      <c r="M117" s="337">
        <f>IF(M$9=0,0,M$9/FBT_fec!M$9)</f>
        <v>0.47551226738230279</v>
      </c>
      <c r="N117" s="337">
        <f>IF(N$9=0,0,N$9/FBT_fec!N$9)</f>
        <v>0.47551226738230273</v>
      </c>
      <c r="O117" s="337">
        <f>IF(O$9=0,0,O$9/FBT_fec!O$9)</f>
        <v>0.47551226738230257</v>
      </c>
      <c r="P117" s="337">
        <f>IF(P$9=0,0,P$9/FBT_fec!P$9)</f>
        <v>0.47551226738230284</v>
      </c>
      <c r="Q117" s="337">
        <f>IF(Q$9=0,0,Q$9/FBT_fec!Q$9)</f>
        <v>0.47551226738230279</v>
      </c>
      <c r="R117" s="337">
        <f>IF(R$9=0,0,R$9/FBT_fec!R$9)</f>
        <v>0.47551226738230284</v>
      </c>
      <c r="S117" s="337">
        <f>IF(S$9=0,0,S$9/FBT_fec!S$9)</f>
        <v>0.47551226738230262</v>
      </c>
      <c r="T117" s="337">
        <f>IF(T$9=0,0,T$9/FBT_fec!T$9)</f>
        <v>0.47551226738230262</v>
      </c>
      <c r="U117" s="337">
        <f>IF(U$9=0,0,U$9/FBT_fec!U$9)</f>
        <v>0.47551226738230268</v>
      </c>
      <c r="V117" s="337">
        <f>IF(V$9=0,0,V$9/FBT_fec!V$9)</f>
        <v>0.47551226738230279</v>
      </c>
      <c r="W117" s="337">
        <f>IF(W$9=0,0,W$9/FBT_fec!W$9)</f>
        <v>0.47551226738230251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0.70744592597450384</v>
      </c>
      <c r="C118" s="338">
        <f>IF(C$10=0,0,C$10/FBT_fec!C$10)</f>
        <v>0.71236100054931817</v>
      </c>
      <c r="D118" s="338">
        <f>IF(D$10=0,0,D$10/FBT_fec!D$10)</f>
        <v>0.71504237861520714</v>
      </c>
      <c r="E118" s="338">
        <f>IF(E$10=0,0,E$10/FBT_fec!E$10)</f>
        <v>0.71465690932673509</v>
      </c>
      <c r="F118" s="338">
        <f>IF(F$10=0,0,F$10/FBT_fec!F$10)</f>
        <v>0.71307846398884034</v>
      </c>
      <c r="G118" s="338">
        <f>IF(G$10=0,0,G$10/FBT_fec!G$10)</f>
        <v>0.71715687793972127</v>
      </c>
      <c r="H118" s="338">
        <f>IF(H$10=0,0,H$10/FBT_fec!H$10)</f>
        <v>0.72177020480041143</v>
      </c>
      <c r="I118" s="338">
        <f>IF(I$10=0,0,I$10/FBT_fec!I$10)</f>
        <v>0.71958043831765173</v>
      </c>
      <c r="J118" s="338">
        <f>IF(J$10=0,0,J$10/FBT_fec!J$10)</f>
        <v>0.72863839893479543</v>
      </c>
      <c r="K118" s="338">
        <f>IF(K$10=0,0,K$10/FBT_fec!K$10)</f>
        <v>0.72852603472680721</v>
      </c>
      <c r="L118" s="338">
        <f>IF(L$10=0,0,L$10/FBT_fec!L$10)</f>
        <v>0.72242493439612321</v>
      </c>
      <c r="M118" s="338">
        <f>IF(M$10=0,0,M$10/FBT_fec!M$10)</f>
        <v>0.7221971286247636</v>
      </c>
      <c r="N118" s="338">
        <f>IF(N$10=0,0,N$10/FBT_fec!N$10)</f>
        <v>0.72313096369393137</v>
      </c>
      <c r="O118" s="338">
        <f>IF(O$10=0,0,O$10/FBT_fec!O$10)</f>
        <v>0.7230098730044997</v>
      </c>
      <c r="P118" s="338">
        <f>IF(P$10=0,0,P$10/FBT_fec!P$10)</f>
        <v>0.72494827556523722</v>
      </c>
      <c r="Q118" s="338">
        <f>IF(Q$10=0,0,Q$10/FBT_fec!Q$10)</f>
        <v>0.72865501599480564</v>
      </c>
      <c r="R118" s="338">
        <f>IF(R$10=0,0,R$10/FBT_fec!R$10)</f>
        <v>0.72600632752205807</v>
      </c>
      <c r="S118" s="338">
        <f>IF(S$10=0,0,S$10/FBT_fec!S$10)</f>
        <v>0.72603264939392165</v>
      </c>
      <c r="T118" s="338">
        <f>IF(T$10=0,0,T$10/FBT_fec!T$10)</f>
        <v>0.72906235930125551</v>
      </c>
      <c r="U118" s="338">
        <f>IF(U$10=0,0,U$10/FBT_fec!U$10)</f>
        <v>0.72936704079766235</v>
      </c>
      <c r="V118" s="338">
        <f>IF(V$10=0,0,V$10/FBT_fec!V$10)</f>
        <v>0.72771669818087181</v>
      </c>
      <c r="W118" s="338">
        <f>IF(W$10=0,0,W$10/FBT_fec!W$10)</f>
        <v>0.72480060460549101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0.547195771093273</v>
      </c>
      <c r="C119" s="351">
        <f>IF(C$16=0,0,C$16/FBT_fec!C$16)</f>
        <v>0.55043208849659753</v>
      </c>
      <c r="D119" s="351">
        <f>IF(D$16=0,0,D$16/FBT_fec!D$16)</f>
        <v>0.55564828213064887</v>
      </c>
      <c r="E119" s="351">
        <f>IF(E$16=0,0,E$16/FBT_fec!E$16)</f>
        <v>0.55671537364361645</v>
      </c>
      <c r="F119" s="351">
        <f>IF(F$16=0,0,F$16/FBT_fec!F$16)</f>
        <v>0.55328613648406644</v>
      </c>
      <c r="G119" s="351">
        <f>IF(G$16=0,0,G$16/FBT_fec!G$16)</f>
        <v>0.55870568284534516</v>
      </c>
      <c r="H119" s="351">
        <f>IF(H$16=0,0,H$16/FBT_fec!H$16)</f>
        <v>0.56192483587698661</v>
      </c>
      <c r="I119" s="351">
        <f>IF(I$16=0,0,I$16/FBT_fec!I$16)</f>
        <v>0.56099621934347488</v>
      </c>
      <c r="J119" s="351">
        <f>IF(J$16=0,0,J$16/FBT_fec!J$16)</f>
        <v>0.56956191951969359</v>
      </c>
      <c r="K119" s="351">
        <f>IF(K$16=0,0,K$16/FBT_fec!K$16)</f>
        <v>0.57064715211167483</v>
      </c>
      <c r="L119" s="351">
        <f>IF(L$16=0,0,L$16/FBT_fec!L$16)</f>
        <v>0.56719574476385481</v>
      </c>
      <c r="M119" s="351">
        <f>IF(M$16=0,0,M$16/FBT_fec!M$16)</f>
        <v>0.56679958775086359</v>
      </c>
      <c r="N119" s="351">
        <f>IF(N$16=0,0,N$16/FBT_fec!N$16)</f>
        <v>0.56713147461569724</v>
      </c>
      <c r="O119" s="351">
        <f>IF(O$16=0,0,O$16/FBT_fec!O$16)</f>
        <v>0.56835573904734193</v>
      </c>
      <c r="P119" s="351">
        <f>IF(P$16=0,0,P$16/FBT_fec!P$16)</f>
        <v>0.56906459701153567</v>
      </c>
      <c r="Q119" s="351">
        <f>IF(Q$16=0,0,Q$16/FBT_fec!Q$16)</f>
        <v>0.57224884715768287</v>
      </c>
      <c r="R119" s="351">
        <f>IF(R$16=0,0,R$16/FBT_fec!R$16)</f>
        <v>0.57096559185586837</v>
      </c>
      <c r="S119" s="351">
        <f>IF(S$16=0,0,S$16/FBT_fec!S$16)</f>
        <v>0.57102961579828793</v>
      </c>
      <c r="T119" s="351">
        <f>IF(T$16=0,0,T$16/FBT_fec!T$16)</f>
        <v>0.57109300021530118</v>
      </c>
      <c r="U119" s="351">
        <f>IF(U$16=0,0,U$16/FBT_fec!U$16)</f>
        <v>0.57175397520460347</v>
      </c>
      <c r="V119" s="351">
        <f>IF(V$16=0,0,V$16/FBT_fec!V$16)</f>
        <v>0.57116767845520722</v>
      </c>
      <c r="W119" s="351">
        <f>IF(W$16=0,0,W$16/FBT_fec!W$16)</f>
        <v>0.56883368869189377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0.29847042059633072</v>
      </c>
      <c r="C120" s="351">
        <f>IF(C$25=0,0,C$25/FBT_fec!C$25)</f>
        <v>0.30023568463450778</v>
      </c>
      <c r="D120" s="351">
        <f>IF(D$25=0,0,D$25/FBT_fec!D$25)</f>
        <v>0.30308088116217197</v>
      </c>
      <c r="E120" s="351">
        <f>IF(E$25=0,0,E$25/FBT_fec!E$25)</f>
        <v>0.3036629310783362</v>
      </c>
      <c r="F120" s="351">
        <f>IF(F$25=0,0,F$25/FBT_fec!F$25)</f>
        <v>0.30179243808221784</v>
      </c>
      <c r="G120" s="351">
        <f>IF(G$25=0,0,G$25/FBT_fec!G$25)</f>
        <v>0.30474855427927922</v>
      </c>
      <c r="H120" s="351">
        <f>IF(H$25=0,0,H$25/FBT_fec!H$25)</f>
        <v>0.30650445593290171</v>
      </c>
      <c r="I120" s="351">
        <f>IF(I$25=0,0,I$25/FBT_fec!I$25)</f>
        <v>0.30599793782371354</v>
      </c>
      <c r="J120" s="351">
        <f>IF(J$25=0,0,J$25/FBT_fec!J$25)</f>
        <v>0.31067013791983267</v>
      </c>
      <c r="K120" s="351">
        <f>IF(K$25=0,0,K$25/FBT_fec!K$25)</f>
        <v>0.31126208297000446</v>
      </c>
      <c r="L120" s="351">
        <f>IF(L$25=0,0,L$25/FBT_fec!L$25)</f>
        <v>0.30937949714392088</v>
      </c>
      <c r="M120" s="351">
        <f>IF(M$25=0,0,M$25/FBT_fec!M$25)</f>
        <v>0.30916341150047111</v>
      </c>
      <c r="N120" s="351">
        <f>IF(N$25=0,0,N$25/FBT_fec!N$25)</f>
        <v>0.30934444069947109</v>
      </c>
      <c r="O120" s="351">
        <f>IF(O$25=0,0,O$25/FBT_fec!O$25)</f>
        <v>0.31001222129855016</v>
      </c>
      <c r="P120" s="351">
        <f>IF(P$25=0,0,P$25/FBT_fec!P$25)</f>
        <v>0.31039887109720127</v>
      </c>
      <c r="Q120" s="351">
        <f>IF(Q$25=0,0,Q$25/FBT_fec!Q$25)</f>
        <v>0.3121357348132815</v>
      </c>
      <c r="R120" s="351">
        <f>IF(R$25=0,0,R$25/FBT_fec!R$25)</f>
        <v>0.31143577737592809</v>
      </c>
      <c r="S120" s="351">
        <f>IF(S$25=0,0,S$25/FBT_fec!S$25)</f>
        <v>0.31147069952633899</v>
      </c>
      <c r="T120" s="351">
        <f>IF(T$25=0,0,T$25/FBT_fec!T$25)</f>
        <v>0.31150527284470975</v>
      </c>
      <c r="U120" s="351">
        <f>IF(U$25=0,0,U$25/FBT_fec!U$25)</f>
        <v>0.31186580465705643</v>
      </c>
      <c r="V120" s="351">
        <f>IF(V$25=0,0,V$25/FBT_fec!V$25)</f>
        <v>0.3115460064301131</v>
      </c>
      <c r="W120" s="351">
        <f>IF(W$25=0,0,W$25/FBT_fec!W$25)</f>
        <v>0.3102729211046692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0.45686249687508712</v>
      </c>
      <c r="C121" s="351">
        <f>IF(C$34=0,0,C$34/FBT_fec!C$34)</f>
        <v>0.45676597559074272</v>
      </c>
      <c r="D121" s="351">
        <f>IF(D$34=0,0,D$34/FBT_fec!D$34)</f>
        <v>0.45962627070548612</v>
      </c>
      <c r="E121" s="351">
        <f>IF(E$34=0,0,E$34/FBT_fec!E$34)</f>
        <v>0.46083839495115025</v>
      </c>
      <c r="F121" s="351">
        <f>IF(F$34=0,0,F$34/FBT_fec!F$34)</f>
        <v>0.45946928096176015</v>
      </c>
      <c r="G121" s="351">
        <f>IF(G$34=0,0,G$34/FBT_fec!G$34)</f>
        <v>0.46125380305954161</v>
      </c>
      <c r="H121" s="351">
        <f>IF(H$34=0,0,H$34/FBT_fec!H$34)</f>
        <v>0.46036431270429551</v>
      </c>
      <c r="I121" s="351">
        <f>IF(I$34=0,0,I$34/FBT_fec!I$34)</f>
        <v>0.46261773497678349</v>
      </c>
      <c r="J121" s="351">
        <f>IF(J$34=0,0,J$34/FBT_fec!J$34)</f>
        <v>0.46293418889749383</v>
      </c>
      <c r="K121" s="351">
        <f>IF(K$34=0,0,K$34/FBT_fec!K$34)</f>
        <v>0.46325342009825526</v>
      </c>
      <c r="L121" s="351">
        <f>IF(L$34=0,0,L$34/FBT_fec!L$34)</f>
        <v>0.46548134245079714</v>
      </c>
      <c r="M121" s="351">
        <f>IF(M$34=0,0,M$34/FBT_fec!M$34)</f>
        <v>0.46603772624022993</v>
      </c>
      <c r="N121" s="351">
        <f>IF(N$34=0,0,N$34/FBT_fec!N$34)</f>
        <v>0.46560641132414343</v>
      </c>
      <c r="O121" s="351">
        <f>IF(O$34=0,0,O$34/FBT_fec!O$34)</f>
        <v>0.46753176801102092</v>
      </c>
      <c r="P121" s="351">
        <f>IF(P$34=0,0,P$34/FBT_fec!P$34)</f>
        <v>0.46581511252564006</v>
      </c>
      <c r="Q121" s="351">
        <f>IF(Q$34=0,0,Q$34/FBT_fec!Q$34)</f>
        <v>0.46770700103793467</v>
      </c>
      <c r="R121" s="351">
        <f>IF(R$34=0,0,R$34/FBT_fec!R$34)</f>
        <v>0.46859272405540686</v>
      </c>
      <c r="S121" s="351">
        <f>IF(S$34=0,0,S$34/FBT_fec!S$34)</f>
        <v>0.46867111236057962</v>
      </c>
      <c r="T121" s="351">
        <f>IF(T$34=0,0,T$34/FBT_fec!T$34)</f>
        <v>0.46838755975641533</v>
      </c>
      <c r="U121" s="351">
        <f>IF(U$34=0,0,U$34/FBT_fec!U$34)</f>
        <v>0.46861862089830741</v>
      </c>
      <c r="V121" s="351">
        <f>IF(V$34=0,0,V$34/FBT_fec!V$34)</f>
        <v>0.469423364806343</v>
      </c>
      <c r="W121" s="351">
        <f>IF(W$34=0,0,W$34/FBT_fec!W$34)</f>
        <v>0.46971769126890794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0.40960976449364978</v>
      </c>
      <c r="C122" s="351">
        <f>IF(C$45=0,0,C$45/FBT_fec!C$45)</f>
        <v>0.40947685598795081</v>
      </c>
      <c r="D122" s="351">
        <f>IF(D$45=0,0,D$45/FBT_fec!D$45)</f>
        <v>0.41161267814854069</v>
      </c>
      <c r="E122" s="351">
        <f>IF(E$45=0,0,E$45/FBT_fec!E$45)</f>
        <v>0.41251785273687591</v>
      </c>
      <c r="F122" s="351">
        <f>IF(F$45=0,0,F$45/FBT_fec!F$45)</f>
        <v>0.41163354898461724</v>
      </c>
      <c r="G122" s="351">
        <f>IF(G$45=0,0,G$45/FBT_fec!G$45)</f>
        <v>0.41289318496041144</v>
      </c>
      <c r="H122" s="351">
        <f>IF(H$45=0,0,H$45/FBT_fec!H$45)</f>
        <v>0.41232843290287841</v>
      </c>
      <c r="I122" s="351">
        <f>IF(I$45=0,0,I$45/FBT_fec!I$45)</f>
        <v>0.4140492461255556</v>
      </c>
      <c r="J122" s="351">
        <f>IF(J$45=0,0,J$45/FBT_fec!J$45)</f>
        <v>0.41411793183248591</v>
      </c>
      <c r="K122" s="351">
        <f>IF(K$45=0,0,K$45/FBT_fec!K$45)</f>
        <v>0.41450935756266843</v>
      </c>
      <c r="L122" s="351">
        <f>IF(L$45=0,0,L$45/FBT_fec!L$45)</f>
        <v>0.4162093671853595</v>
      </c>
      <c r="M122" s="351">
        <f>IF(M$45=0,0,M$45/FBT_fec!M$45)</f>
        <v>0.41654249893142498</v>
      </c>
      <c r="N122" s="351">
        <f>IF(N$45=0,0,N$45/FBT_fec!N$45)</f>
        <v>0.41643324233963114</v>
      </c>
      <c r="O122" s="351">
        <f>IF(O$45=0,0,O$45/FBT_fec!O$45)</f>
        <v>0.41773389843995246</v>
      </c>
      <c r="P122" s="351">
        <f>IF(P$45=0,0,P$45/FBT_fec!P$45)</f>
        <v>0.41707580636449243</v>
      </c>
      <c r="Q122" s="351">
        <f>IF(Q$45=0,0,Q$45/FBT_fec!Q$45)</f>
        <v>0.41781361537967149</v>
      </c>
      <c r="R122" s="351">
        <f>IF(R$45=0,0,R$45/FBT_fec!R$45)</f>
        <v>0.41851850602236529</v>
      </c>
      <c r="S122" s="351">
        <f>IF(S$45=0,0,S$45/FBT_fec!S$45)</f>
        <v>0.41862459920085898</v>
      </c>
      <c r="T122" s="351">
        <f>IF(T$45=0,0,T$45/FBT_fec!T$45)</f>
        <v>0.41834436579362949</v>
      </c>
      <c r="U122" s="351">
        <f>IF(U$45=0,0,U$45/FBT_fec!U$45)</f>
        <v>0.4186404290733472</v>
      </c>
      <c r="V122" s="351">
        <f>IF(V$45=0,0,V$45/FBT_fec!V$45)</f>
        <v>0.41922351066681157</v>
      </c>
      <c r="W122" s="351">
        <f>IF(W$45=0,0,W$45/FBT_fec!W$45)</f>
        <v>0.41953951751269197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0.64588265936175371</v>
      </c>
      <c r="C123" s="351">
        <f>IF(C$66=0,0,C$66/FBT_fec!C$66)</f>
        <v>0.64789804715029287</v>
      </c>
      <c r="D123" s="351">
        <f>IF(D$66=0,0,D$66/FBT_fec!D$66)</f>
        <v>0.64975134225176212</v>
      </c>
      <c r="E123" s="351">
        <f>IF(E$66=0,0,E$66/FBT_fec!E$66)</f>
        <v>0.64974983377744444</v>
      </c>
      <c r="F123" s="351">
        <f>IF(F$66=0,0,F$66/FBT_fec!F$66)</f>
        <v>0.64816945538633564</v>
      </c>
      <c r="G123" s="351">
        <f>IF(G$66=0,0,G$66/FBT_fec!G$66)</f>
        <v>0.65043307207138412</v>
      </c>
      <c r="H123" s="351">
        <f>IF(H$66=0,0,H$66/FBT_fec!H$66)</f>
        <v>0.65215388805578733</v>
      </c>
      <c r="I123" s="351">
        <f>IF(I$66=0,0,I$66/FBT_fec!I$66)</f>
        <v>0.65070780714197884</v>
      </c>
      <c r="J123" s="351">
        <f>IF(J$66=0,0,J$66/FBT_fec!J$66)</f>
        <v>0.65510592363995657</v>
      </c>
      <c r="K123" s="351">
        <f>IF(K$66=0,0,K$66/FBT_fec!K$66)</f>
        <v>0.6553309168325514</v>
      </c>
      <c r="L123" s="351">
        <f>IF(L$66=0,0,L$66/FBT_fec!L$66)</f>
        <v>0.65329408889065743</v>
      </c>
      <c r="M123" s="351">
        <f>IF(M$66=0,0,M$66/FBT_fec!M$66)</f>
        <v>0.65265865726050565</v>
      </c>
      <c r="N123" s="351">
        <f>IF(N$66=0,0,N$66/FBT_fec!N$66)</f>
        <v>0.65260191812769497</v>
      </c>
      <c r="O123" s="351">
        <f>IF(O$66=0,0,O$66/FBT_fec!O$66)</f>
        <v>0.65273216990690053</v>
      </c>
      <c r="P123" s="351">
        <f>IF(P$66=0,0,P$66/FBT_fec!P$66)</f>
        <v>0.65262847497209586</v>
      </c>
      <c r="Q123" s="351">
        <f>IF(Q$66=0,0,Q$66/FBT_fec!Q$66)</f>
        <v>0.65463594940822745</v>
      </c>
      <c r="R123" s="351">
        <f>IF(R$66=0,0,R$66/FBT_fec!R$66)</f>
        <v>0.65362171663107305</v>
      </c>
      <c r="S123" s="351">
        <f>IF(S$66=0,0,S$66/FBT_fec!S$66)</f>
        <v>0.65360322210161936</v>
      </c>
      <c r="T123" s="351">
        <f>IF(T$66=0,0,T$66/FBT_fec!T$66)</f>
        <v>0.65367312457238613</v>
      </c>
      <c r="U123" s="351">
        <f>IF(U$66=0,0,U$66/FBT_fec!U$66)</f>
        <v>0.65374769627629781</v>
      </c>
      <c r="V123" s="351">
        <f>IF(V$66=0,0,V$66/FBT_fec!V$66)</f>
        <v>0.65321512756773648</v>
      </c>
      <c r="W123" s="351">
        <f>IF(W$66=0,0,W$66/FBT_fec!W$66)</f>
        <v>0.65189408490945133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0.51613102783921772</v>
      </c>
      <c r="C124" s="339">
        <f>IF(C$80=0,0,C$80/FBT_fec!C$80)</f>
        <v>0.51613102783921772</v>
      </c>
      <c r="D124" s="339">
        <f>IF(D$80=0,0,D$80/FBT_fec!D$80)</f>
        <v>0.51613102783921772</v>
      </c>
      <c r="E124" s="339">
        <f>IF(E$80=0,0,E$80/FBT_fec!E$80)</f>
        <v>0.51613102783921783</v>
      </c>
      <c r="F124" s="339">
        <f>IF(F$80=0,0,F$80/FBT_fec!F$80)</f>
        <v>0.51613102783921783</v>
      </c>
      <c r="G124" s="339">
        <f>IF(G$80=0,0,G$80/FBT_fec!G$80)</f>
        <v>0.51613102783921794</v>
      </c>
      <c r="H124" s="339">
        <f>IF(H$80=0,0,H$80/FBT_fec!H$80)</f>
        <v>0.51613102783921783</v>
      </c>
      <c r="I124" s="339">
        <f>IF(I$80=0,0,I$80/FBT_fec!I$80)</f>
        <v>0.51613102783921794</v>
      </c>
      <c r="J124" s="339">
        <f>IF(J$80=0,0,J$80/FBT_fec!J$80)</f>
        <v>0.51613102783921794</v>
      </c>
      <c r="K124" s="339">
        <f>IF(K$80=0,0,K$80/FBT_fec!K$80)</f>
        <v>0.51613102783921783</v>
      </c>
      <c r="L124" s="339">
        <f>IF(L$80=0,0,L$80/FBT_fec!L$80)</f>
        <v>0.51613102783921772</v>
      </c>
      <c r="M124" s="339">
        <f>IF(M$80=0,0,M$80/FBT_fec!M$80)</f>
        <v>0.51613102783921772</v>
      </c>
      <c r="N124" s="339">
        <f>IF(N$80=0,0,N$80/FBT_fec!N$80)</f>
        <v>0.51613102783921794</v>
      </c>
      <c r="O124" s="339">
        <f>IF(O$80=0,0,O$80/FBT_fec!O$80)</f>
        <v>0.51613102783921783</v>
      </c>
      <c r="P124" s="339">
        <f>IF(P$80=0,0,P$80/FBT_fec!P$80)</f>
        <v>0.51613102783921783</v>
      </c>
      <c r="Q124" s="339">
        <f>IF(Q$80=0,0,Q$80/FBT_fec!Q$80)</f>
        <v>0.51613102783921783</v>
      </c>
      <c r="R124" s="339">
        <f>IF(R$80=0,0,R$80/FBT_fec!R$80)</f>
        <v>0.51613102783921783</v>
      </c>
      <c r="S124" s="339">
        <f>IF(S$80=0,0,S$80/FBT_fec!S$80)</f>
        <v>0.51613102783921783</v>
      </c>
      <c r="T124" s="339">
        <f>IF(T$80=0,0,T$80/FBT_fec!T$80)</f>
        <v>0.51613102783921783</v>
      </c>
      <c r="U124" s="339">
        <f>IF(U$80=0,0,U$80/FBT_fec!U$80)</f>
        <v>0.51613102783921783</v>
      </c>
      <c r="V124" s="339">
        <f>IF(V$80=0,0,V$80/FBT_fec!V$80)</f>
        <v>0.51613102783921783</v>
      </c>
      <c r="W124" s="339">
        <f>IF(W$80=0,0,W$80/FBT_fec!W$80)</f>
        <v>0.5161310278392176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DE: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8624.5728474460302</v>
      </c>
      <c r="C5" s="225">
        <v>8497.0182554868006</v>
      </c>
      <c r="D5" s="225">
        <v>8473.8775917704352</v>
      </c>
      <c r="E5" s="225">
        <v>8533.5543269863811</v>
      </c>
      <c r="F5" s="225">
        <v>8819.7141369948058</v>
      </c>
      <c r="G5" s="225">
        <v>8471.514221986803</v>
      </c>
      <c r="H5" s="225">
        <v>8299.9569400175315</v>
      </c>
      <c r="I5" s="225">
        <v>8282.8524657829112</v>
      </c>
      <c r="J5" s="225">
        <v>7819.0825196170445</v>
      </c>
      <c r="K5" s="225">
        <v>7678.0399660211106</v>
      </c>
      <c r="L5" s="225">
        <v>8020.3478837652574</v>
      </c>
      <c r="M5" s="225">
        <v>8090.8686641263193</v>
      </c>
      <c r="N5" s="225">
        <v>8149.7332144299662</v>
      </c>
      <c r="O5" s="225">
        <v>7907.9623642420174</v>
      </c>
      <c r="P5" s="225">
        <v>7822.9152902749711</v>
      </c>
      <c r="Q5" s="225">
        <v>7669.414491613572</v>
      </c>
      <c r="R5" s="225">
        <v>7930.3212478571322</v>
      </c>
      <c r="S5" s="225">
        <v>7981.2380913251054</v>
      </c>
      <c r="T5" s="225">
        <v>8066.2102914732441</v>
      </c>
      <c r="U5" s="225">
        <v>7847.3105423893039</v>
      </c>
      <c r="V5" s="225">
        <v>7812.7492269824306</v>
      </c>
      <c r="W5" s="225">
        <v>8099.2656929864152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158.717820410657</v>
      </c>
      <c r="C10" s="262">
        <v>152.20168618286411</v>
      </c>
      <c r="D10" s="262">
        <v>153.18648516830041</v>
      </c>
      <c r="E10" s="262">
        <v>159.34636987543271</v>
      </c>
      <c r="F10" s="262">
        <v>163.85872078539981</v>
      </c>
      <c r="G10" s="262">
        <v>157.24602425129399</v>
      </c>
      <c r="H10" s="262">
        <v>150.0957889988405</v>
      </c>
      <c r="I10" s="262">
        <v>155.79607466609539</v>
      </c>
      <c r="J10" s="262">
        <v>140.02082061294331</v>
      </c>
      <c r="K10" s="262">
        <v>138.35380756169371</v>
      </c>
      <c r="L10" s="262">
        <v>149.6770553498572</v>
      </c>
      <c r="M10" s="262">
        <v>153.6526262660787</v>
      </c>
      <c r="N10" s="262">
        <v>154.15166657554761</v>
      </c>
      <c r="O10" s="262">
        <v>153.14391380955479</v>
      </c>
      <c r="P10" s="262">
        <v>151.9113306679013</v>
      </c>
      <c r="Q10" s="262">
        <v>144.17188391674401</v>
      </c>
      <c r="R10" s="262">
        <v>152.9978213450276</v>
      </c>
      <c r="S10" s="262">
        <v>154.01769632051551</v>
      </c>
      <c r="T10" s="262">
        <v>154.10510019229261</v>
      </c>
      <c r="U10" s="262">
        <v>151.22322082987861</v>
      </c>
      <c r="V10" s="262">
        <v>153.02373558102141</v>
      </c>
      <c r="W10" s="262">
        <v>161.277707246576</v>
      </c>
      <c r="DA10" s="68" t="s">
        <v>2307</v>
      </c>
    </row>
    <row r="11" spans="1:105" ht="12" customHeight="1" x14ac:dyDescent="0.25">
      <c r="A11" s="37" t="s">
        <v>160</v>
      </c>
      <c r="B11" s="228">
        <v>40.765509081202893</v>
      </c>
      <c r="C11" s="228">
        <v>38.27177420861161</v>
      </c>
      <c r="D11" s="228">
        <v>34.811071734523452</v>
      </c>
      <c r="E11" s="228">
        <v>32.93321166155787</v>
      </c>
      <c r="F11" s="228">
        <v>30.860162035943201</v>
      </c>
      <c r="G11" s="228">
        <v>29.404350918119501</v>
      </c>
      <c r="H11" s="228">
        <v>28.72664041918323</v>
      </c>
      <c r="I11" s="228">
        <v>25.317657174633752</v>
      </c>
      <c r="J11" s="228">
        <v>22.71108502735013</v>
      </c>
      <c r="K11" s="228">
        <v>23.025434598729461</v>
      </c>
      <c r="L11" s="228">
        <v>21.56349801006462</v>
      </c>
      <c r="M11" s="228">
        <v>19.851574852804632</v>
      </c>
      <c r="N11" s="228">
        <v>17.5651453000531</v>
      </c>
      <c r="O11" s="228">
        <v>15.220857418927871</v>
      </c>
      <c r="P11" s="228">
        <v>12.49918161406111</v>
      </c>
      <c r="Q11" s="228">
        <v>10.63667876177534</v>
      </c>
      <c r="R11" s="228">
        <v>10.69598157567367</v>
      </c>
      <c r="S11" s="228">
        <v>9.9912620079565411</v>
      </c>
      <c r="T11" s="228">
        <v>9.4458860376467229</v>
      </c>
      <c r="U11" s="228">
        <v>8.9243879305874092</v>
      </c>
      <c r="V11" s="228">
        <v>8.8062045977761283</v>
      </c>
      <c r="W11" s="228">
        <v>8.9496367847868523</v>
      </c>
      <c r="DA11" s="69" t="s">
        <v>2308</v>
      </c>
    </row>
    <row r="12" spans="1:105" ht="12" customHeight="1" x14ac:dyDescent="0.25">
      <c r="A12" s="37" t="s">
        <v>162</v>
      </c>
      <c r="B12" s="228">
        <v>117.9523113294541</v>
      </c>
      <c r="C12" s="228">
        <v>113.92991197425251</v>
      </c>
      <c r="D12" s="228">
        <v>118.3754134337769</v>
      </c>
      <c r="E12" s="228">
        <v>126.41315821387489</v>
      </c>
      <c r="F12" s="228">
        <v>132.99855874945661</v>
      </c>
      <c r="G12" s="228">
        <v>127.8416733331745</v>
      </c>
      <c r="H12" s="228">
        <v>121.36914857965731</v>
      </c>
      <c r="I12" s="228">
        <v>130.4784174914617</v>
      </c>
      <c r="J12" s="228">
        <v>117.3097355855932</v>
      </c>
      <c r="K12" s="228">
        <v>115.32837296296429</v>
      </c>
      <c r="L12" s="228">
        <v>128.11355733979249</v>
      </c>
      <c r="M12" s="228">
        <v>133.80105141327411</v>
      </c>
      <c r="N12" s="228">
        <v>136.5865212754945</v>
      </c>
      <c r="O12" s="228">
        <v>137.92305639062701</v>
      </c>
      <c r="P12" s="228">
        <v>139.41214905384021</v>
      </c>
      <c r="Q12" s="228">
        <v>133.53520515496871</v>
      </c>
      <c r="R12" s="228">
        <v>142.30183976935399</v>
      </c>
      <c r="S12" s="228">
        <v>144.02643431255891</v>
      </c>
      <c r="T12" s="228">
        <v>144.65921415464589</v>
      </c>
      <c r="U12" s="228">
        <v>142.2988328992912</v>
      </c>
      <c r="V12" s="228">
        <v>144.21753098324521</v>
      </c>
      <c r="W12" s="228">
        <v>152.3280704617892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560.91421539452199</v>
      </c>
      <c r="C16" s="263">
        <f t="shared" si="0"/>
        <v>542.84962490894634</v>
      </c>
      <c r="D16" s="263">
        <f t="shared" si="0"/>
        <v>531.61308772731832</v>
      </c>
      <c r="E16" s="263">
        <f t="shared" si="0"/>
        <v>542.68621104555473</v>
      </c>
      <c r="F16" s="263">
        <f t="shared" si="0"/>
        <v>569.87902635137596</v>
      </c>
      <c r="G16" s="263">
        <f t="shared" si="0"/>
        <v>538.17708437804572</v>
      </c>
      <c r="H16" s="263">
        <f t="shared" si="0"/>
        <v>519.03595178043452</v>
      </c>
      <c r="I16" s="263">
        <f t="shared" si="0"/>
        <v>530.94843302271738</v>
      </c>
      <c r="J16" s="263">
        <f t="shared" si="0"/>
        <v>472.39112763961413</v>
      </c>
      <c r="K16" s="263">
        <f t="shared" si="0"/>
        <v>462.27176935415491</v>
      </c>
      <c r="L16" s="263">
        <f t="shared" si="0"/>
        <v>492.08170412885448</v>
      </c>
      <c r="M16" s="263">
        <f t="shared" si="0"/>
        <v>506.43676524049908</v>
      </c>
      <c r="N16" s="263">
        <f t="shared" si="0"/>
        <v>510.10529305267079</v>
      </c>
      <c r="O16" s="263">
        <f t="shared" si="0"/>
        <v>499.2616191747461</v>
      </c>
      <c r="P16" s="263">
        <f t="shared" si="0"/>
        <v>500.14840135155248</v>
      </c>
      <c r="Q16" s="263">
        <f t="shared" si="0"/>
        <v>473.27451698909539</v>
      </c>
      <c r="R16" s="263">
        <f t="shared" si="0"/>
        <v>497.5888805795081</v>
      </c>
      <c r="S16" s="263">
        <f t="shared" si="0"/>
        <v>500.56814132410051</v>
      </c>
      <c r="T16" s="263">
        <f t="shared" si="0"/>
        <v>507.3702671948285</v>
      </c>
      <c r="U16" s="263">
        <f t="shared" si="0"/>
        <v>494.25301306748452</v>
      </c>
      <c r="V16" s="263">
        <f t="shared" si="0"/>
        <v>495.97250661407821</v>
      </c>
      <c r="W16" s="263">
        <f t="shared" si="0"/>
        <v>521.35692001838891</v>
      </c>
      <c r="DA16" s="70"/>
    </row>
    <row r="17" spans="1:105" ht="12" customHeight="1" x14ac:dyDescent="0.25">
      <c r="A17" s="60" t="s">
        <v>2150</v>
      </c>
      <c r="B17" s="331">
        <v>560.91421539452199</v>
      </c>
      <c r="C17" s="331">
        <v>542.84962490894634</v>
      </c>
      <c r="D17" s="331">
        <v>531.61308772731832</v>
      </c>
      <c r="E17" s="331">
        <v>542.68621104555473</v>
      </c>
      <c r="F17" s="331">
        <v>569.87902635137596</v>
      </c>
      <c r="G17" s="331">
        <v>538.17708437804572</v>
      </c>
      <c r="H17" s="331">
        <v>519.03595178043452</v>
      </c>
      <c r="I17" s="331">
        <v>530.94843302271738</v>
      </c>
      <c r="J17" s="331">
        <v>472.39112763961413</v>
      </c>
      <c r="K17" s="331">
        <v>462.27176935415491</v>
      </c>
      <c r="L17" s="331">
        <v>492.08170412885448</v>
      </c>
      <c r="M17" s="331">
        <v>506.43676524049908</v>
      </c>
      <c r="N17" s="331">
        <v>510.10529305267079</v>
      </c>
      <c r="O17" s="331">
        <v>499.2616191747461</v>
      </c>
      <c r="P17" s="331">
        <v>500.14840135155248</v>
      </c>
      <c r="Q17" s="331">
        <v>473.27451698909539</v>
      </c>
      <c r="R17" s="331">
        <v>497.5888805795081</v>
      </c>
      <c r="S17" s="331">
        <v>500.56814132410051</v>
      </c>
      <c r="T17" s="331">
        <v>507.3702671948285</v>
      </c>
      <c r="U17" s="331">
        <v>494.25301306748452</v>
      </c>
      <c r="V17" s="331">
        <v>495.97250661407821</v>
      </c>
      <c r="W17" s="331">
        <v>521.35692001838891</v>
      </c>
      <c r="DA17" s="72" t="s">
        <v>2313</v>
      </c>
    </row>
    <row r="18" spans="1:105" ht="12" customHeight="1" x14ac:dyDescent="0.25">
      <c r="A18" s="59" t="s">
        <v>30</v>
      </c>
      <c r="B18" s="232">
        <v>76.310429340526539</v>
      </c>
      <c r="C18" s="232">
        <v>75.775312545438453</v>
      </c>
      <c r="D18" s="232">
        <v>73.452599788195315</v>
      </c>
      <c r="E18" s="232">
        <v>65.396978919848834</v>
      </c>
      <c r="F18" s="232">
        <v>84.283079062787181</v>
      </c>
      <c r="G18" s="232">
        <v>65.00954454637025</v>
      </c>
      <c r="H18" s="232">
        <v>70.82078402218113</v>
      </c>
      <c r="I18" s="232">
        <v>56.044030436705668</v>
      </c>
      <c r="J18" s="232">
        <v>49.260231833969883</v>
      </c>
      <c r="K18" s="232">
        <v>52.862746152849184</v>
      </c>
      <c r="L18" s="232">
        <v>55.094538274339612</v>
      </c>
      <c r="M18" s="232">
        <v>62.26794579017583</v>
      </c>
      <c r="N18" s="232">
        <v>66.798090038333086</v>
      </c>
      <c r="O18" s="232">
        <v>59.115734189661737</v>
      </c>
      <c r="P18" s="232">
        <v>64.936065617900013</v>
      </c>
      <c r="Q18" s="232">
        <v>57.298158676743121</v>
      </c>
      <c r="R18" s="232">
        <v>57.339401377486098</v>
      </c>
      <c r="S18" s="232">
        <v>57.927268750225203</v>
      </c>
      <c r="T18" s="232">
        <v>62.565741431787487</v>
      </c>
      <c r="U18" s="232">
        <v>52.676892539061349</v>
      </c>
      <c r="V18" s="232">
        <v>50.024002275750441</v>
      </c>
      <c r="W18" s="232">
        <v>49.794905270502632</v>
      </c>
      <c r="DA18" s="71" t="s">
        <v>2314</v>
      </c>
    </row>
    <row r="19" spans="1:105" ht="12" customHeight="1" x14ac:dyDescent="0.25">
      <c r="A19" s="59" t="s">
        <v>33</v>
      </c>
      <c r="B19" s="232">
        <v>15.33000423158809</v>
      </c>
      <c r="C19" s="232">
        <v>17.4424340020588</v>
      </c>
      <c r="D19" s="232">
        <v>16.542440950180129</v>
      </c>
      <c r="E19" s="232">
        <v>4.6472379208831356</v>
      </c>
      <c r="F19" s="232">
        <v>3.1307197474762569</v>
      </c>
      <c r="G19" s="232">
        <v>3.078862585251374</v>
      </c>
      <c r="H19" s="232">
        <v>3.4055365353252811</v>
      </c>
      <c r="I19" s="232">
        <v>16.226709757712371</v>
      </c>
      <c r="J19" s="232">
        <v>2.38667652720103</v>
      </c>
      <c r="K19" s="232">
        <v>2.201426154618142</v>
      </c>
      <c r="L19" s="232">
        <v>7.2844570962074631</v>
      </c>
      <c r="M19" s="232">
        <v>3.0508713268243608</v>
      </c>
      <c r="N19" s="232">
        <v>1.5335321504638051</v>
      </c>
      <c r="O19" s="232">
        <v>1.151820912123771</v>
      </c>
      <c r="P19" s="232">
        <v>1.165270551695287</v>
      </c>
      <c r="Q19" s="232">
        <v>0.92375203129217409</v>
      </c>
      <c r="R19" s="232">
        <v>0.89247288998839303</v>
      </c>
      <c r="S19" s="232">
        <v>0.89209750129084209</v>
      </c>
      <c r="T19" s="232">
        <v>0.89457274835544842</v>
      </c>
      <c r="U19" s="232">
        <v>1.0753972902465041</v>
      </c>
      <c r="V19" s="232">
        <v>0.90367116823361937</v>
      </c>
      <c r="W19" s="232">
        <v>4.399417717707208</v>
      </c>
      <c r="DA19" s="71" t="s">
        <v>2315</v>
      </c>
    </row>
    <row r="20" spans="1:105" ht="12" customHeight="1" x14ac:dyDescent="0.25">
      <c r="A20" s="59" t="s">
        <v>160</v>
      </c>
      <c r="B20" s="232">
        <v>103.2588477245684</v>
      </c>
      <c r="C20" s="232">
        <v>96.74123659555319</v>
      </c>
      <c r="D20" s="232">
        <v>91.260091159280265</v>
      </c>
      <c r="E20" s="232">
        <v>88.274203667560599</v>
      </c>
      <c r="F20" s="232">
        <v>81.207740330294897</v>
      </c>
      <c r="G20" s="232">
        <v>79.140894792072871</v>
      </c>
      <c r="H20" s="232">
        <v>77.297104966523676</v>
      </c>
      <c r="I20" s="232">
        <v>67.960422204121073</v>
      </c>
      <c r="J20" s="232">
        <v>62.630658789539567</v>
      </c>
      <c r="K20" s="232">
        <v>64.191169705388802</v>
      </c>
      <c r="L20" s="232">
        <v>60.546094861227992</v>
      </c>
      <c r="M20" s="232">
        <v>55.878970126009442</v>
      </c>
      <c r="N20" s="232">
        <v>49.399458365204403</v>
      </c>
      <c r="O20" s="232">
        <v>43.323570854539867</v>
      </c>
      <c r="P20" s="232">
        <v>35.403602400851483</v>
      </c>
      <c r="Q20" s="232">
        <v>30.231319115852092</v>
      </c>
      <c r="R20" s="232">
        <v>30.58614854801985</v>
      </c>
      <c r="S20" s="232">
        <v>28.590141990811809</v>
      </c>
      <c r="T20" s="232">
        <v>27.020515544490959</v>
      </c>
      <c r="U20" s="232">
        <v>25.631447514535981</v>
      </c>
      <c r="V20" s="232">
        <v>25.43218794683068</v>
      </c>
      <c r="W20" s="232">
        <v>25.806964312553021</v>
      </c>
      <c r="DA20" s="71" t="s">
        <v>2316</v>
      </c>
    </row>
    <row r="21" spans="1:105" ht="12" customHeight="1" x14ac:dyDescent="0.25">
      <c r="A21" s="59" t="s">
        <v>70</v>
      </c>
      <c r="B21" s="232">
        <v>67.242269930496249</v>
      </c>
      <c r="C21" s="232">
        <v>64.905023186141506</v>
      </c>
      <c r="D21" s="232">
        <v>40.027061585166273</v>
      </c>
      <c r="E21" s="232">
        <v>45.52987247727539</v>
      </c>
      <c r="F21" s="232">
        <v>51.275124491858229</v>
      </c>
      <c r="G21" s="232">
        <v>46.865899896327782</v>
      </c>
      <c r="H21" s="232">
        <v>40.93469882641503</v>
      </c>
      <c r="I21" s="232">
        <v>40.472843184434858</v>
      </c>
      <c r="J21" s="232">
        <v>34.60695508874538</v>
      </c>
      <c r="K21" s="232">
        <v>21.499665997714221</v>
      </c>
      <c r="L21" s="232">
        <v>9.438742887281931</v>
      </c>
      <c r="M21" s="232">
        <v>8.6106746921377315</v>
      </c>
      <c r="N21" s="232">
        <v>8.2441608687240322</v>
      </c>
      <c r="O21" s="232">
        <v>3.096071058508064</v>
      </c>
      <c r="P21" s="232">
        <v>3.762225964934069</v>
      </c>
      <c r="Q21" s="232">
        <v>5.290656349500594</v>
      </c>
      <c r="R21" s="232">
        <v>1.8455859646515169</v>
      </c>
      <c r="S21" s="232">
        <v>1.024890202521809</v>
      </c>
      <c r="T21" s="232">
        <v>3.0832017035330721</v>
      </c>
      <c r="U21" s="232">
        <v>6.177374922569232</v>
      </c>
      <c r="V21" s="232">
        <v>3.1145599845889231</v>
      </c>
      <c r="W21" s="232">
        <v>2.1059544636632039</v>
      </c>
      <c r="DA21" s="71" t="s">
        <v>2317</v>
      </c>
    </row>
    <row r="22" spans="1:105" ht="12" customHeight="1" x14ac:dyDescent="0.25">
      <c r="A22" s="59" t="s">
        <v>162</v>
      </c>
      <c r="B22" s="232">
        <v>298.77266416734273</v>
      </c>
      <c r="C22" s="232">
        <v>287.98561857975437</v>
      </c>
      <c r="D22" s="232">
        <v>310.33089424449628</v>
      </c>
      <c r="E22" s="232">
        <v>338.83791805998692</v>
      </c>
      <c r="F22" s="232">
        <v>349.98236271895928</v>
      </c>
      <c r="G22" s="232">
        <v>344.08188255802349</v>
      </c>
      <c r="H22" s="232">
        <v>326.57782742998938</v>
      </c>
      <c r="I22" s="232">
        <v>350.24442743974339</v>
      </c>
      <c r="J22" s="232">
        <v>323.50660540015821</v>
      </c>
      <c r="K22" s="232">
        <v>321.51676134358462</v>
      </c>
      <c r="L22" s="232">
        <v>359.71787100979759</v>
      </c>
      <c r="M22" s="232">
        <v>376.62830330535172</v>
      </c>
      <c r="N22" s="232">
        <v>384.13005162994551</v>
      </c>
      <c r="O22" s="232">
        <v>392.57442215991267</v>
      </c>
      <c r="P22" s="232">
        <v>394.88123681617162</v>
      </c>
      <c r="Q22" s="232">
        <v>379.53063081570753</v>
      </c>
      <c r="R22" s="232">
        <v>406.92527179936218</v>
      </c>
      <c r="S22" s="232">
        <v>412.13374287925092</v>
      </c>
      <c r="T22" s="232">
        <v>413.80623576666147</v>
      </c>
      <c r="U22" s="232">
        <v>408.69190080107148</v>
      </c>
      <c r="V22" s="232">
        <v>416.49808523867449</v>
      </c>
      <c r="W22" s="232">
        <v>439.24967825396283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467.42851282876848</v>
      </c>
      <c r="C25" s="263">
        <f t="shared" si="1"/>
        <v>452.37468742412199</v>
      </c>
      <c r="D25" s="263">
        <f t="shared" si="1"/>
        <v>443.01090643943178</v>
      </c>
      <c r="E25" s="263">
        <f t="shared" si="1"/>
        <v>452.23850920462911</v>
      </c>
      <c r="F25" s="263">
        <f t="shared" si="1"/>
        <v>474.89918862614678</v>
      </c>
      <c r="G25" s="263">
        <f t="shared" si="1"/>
        <v>448.48090364837151</v>
      </c>
      <c r="H25" s="263">
        <f t="shared" si="1"/>
        <v>432.52995981702873</v>
      </c>
      <c r="I25" s="263">
        <f t="shared" si="1"/>
        <v>442.45702751893111</v>
      </c>
      <c r="J25" s="263">
        <f t="shared" si="1"/>
        <v>393.65927303301169</v>
      </c>
      <c r="K25" s="263">
        <f t="shared" si="1"/>
        <v>385.22647446179582</v>
      </c>
      <c r="L25" s="263">
        <f t="shared" si="1"/>
        <v>410.0680867740457</v>
      </c>
      <c r="M25" s="263">
        <f t="shared" si="1"/>
        <v>422.03063770041621</v>
      </c>
      <c r="N25" s="263">
        <f t="shared" si="1"/>
        <v>425.08774421055898</v>
      </c>
      <c r="O25" s="263">
        <f t="shared" si="1"/>
        <v>416.05134931228832</v>
      </c>
      <c r="P25" s="263">
        <f t="shared" si="1"/>
        <v>416.79033445962727</v>
      </c>
      <c r="Q25" s="263">
        <f t="shared" si="1"/>
        <v>394.39543082424632</v>
      </c>
      <c r="R25" s="263">
        <f t="shared" si="1"/>
        <v>414.65740048292361</v>
      </c>
      <c r="S25" s="263">
        <f t="shared" si="1"/>
        <v>417.14011777008392</v>
      </c>
      <c r="T25" s="263">
        <f t="shared" si="1"/>
        <v>422.80855599569048</v>
      </c>
      <c r="U25" s="263">
        <f t="shared" si="1"/>
        <v>411.87751088957037</v>
      </c>
      <c r="V25" s="263">
        <f t="shared" si="1"/>
        <v>413.31042217839848</v>
      </c>
      <c r="W25" s="263">
        <f t="shared" si="1"/>
        <v>434.46410001532399</v>
      </c>
      <c r="DA25" s="70"/>
    </row>
    <row r="26" spans="1:105" ht="12" customHeight="1" x14ac:dyDescent="0.25">
      <c r="A26" s="60" t="s">
        <v>2162</v>
      </c>
      <c r="B26" s="331">
        <v>467.42851282876848</v>
      </c>
      <c r="C26" s="331">
        <v>452.37468742412199</v>
      </c>
      <c r="D26" s="331">
        <v>443.01090643943178</v>
      </c>
      <c r="E26" s="331">
        <v>452.23850920462911</v>
      </c>
      <c r="F26" s="331">
        <v>474.89918862614678</v>
      </c>
      <c r="G26" s="331">
        <v>448.48090364837151</v>
      </c>
      <c r="H26" s="331">
        <v>432.52995981702873</v>
      </c>
      <c r="I26" s="331">
        <v>442.45702751893111</v>
      </c>
      <c r="J26" s="331">
        <v>393.65927303301169</v>
      </c>
      <c r="K26" s="331">
        <v>385.22647446179582</v>
      </c>
      <c r="L26" s="331">
        <v>410.0680867740457</v>
      </c>
      <c r="M26" s="331">
        <v>422.03063770041621</v>
      </c>
      <c r="N26" s="331">
        <v>425.08774421055898</v>
      </c>
      <c r="O26" s="331">
        <v>416.05134931228832</v>
      </c>
      <c r="P26" s="331">
        <v>416.79033445962727</v>
      </c>
      <c r="Q26" s="331">
        <v>394.39543082424632</v>
      </c>
      <c r="R26" s="331">
        <v>414.65740048292361</v>
      </c>
      <c r="S26" s="331">
        <v>417.14011777008392</v>
      </c>
      <c r="T26" s="331">
        <v>422.80855599569048</v>
      </c>
      <c r="U26" s="331">
        <v>411.87751088957037</v>
      </c>
      <c r="V26" s="331">
        <v>413.31042217839848</v>
      </c>
      <c r="W26" s="331">
        <v>434.46410001532399</v>
      </c>
      <c r="DA26" s="72" t="s">
        <v>2321</v>
      </c>
    </row>
    <row r="27" spans="1:105" ht="12" customHeight="1" x14ac:dyDescent="0.25">
      <c r="A27" s="59" t="s">
        <v>30</v>
      </c>
      <c r="B27" s="232">
        <v>63.592024450438807</v>
      </c>
      <c r="C27" s="232">
        <v>63.146093787865397</v>
      </c>
      <c r="D27" s="232">
        <v>61.2104998234961</v>
      </c>
      <c r="E27" s="232">
        <v>54.497482433207367</v>
      </c>
      <c r="F27" s="232">
        <v>70.235899218989331</v>
      </c>
      <c r="G27" s="232">
        <v>54.174620455308528</v>
      </c>
      <c r="H27" s="232">
        <v>59.017320018484277</v>
      </c>
      <c r="I27" s="232">
        <v>46.703358697254707</v>
      </c>
      <c r="J27" s="232">
        <v>41.050193194974923</v>
      </c>
      <c r="K27" s="232">
        <v>44.052288460707651</v>
      </c>
      <c r="L27" s="232">
        <v>45.912115228616358</v>
      </c>
      <c r="M27" s="232">
        <v>51.889954825146539</v>
      </c>
      <c r="N27" s="232">
        <v>55.665075031944227</v>
      </c>
      <c r="O27" s="232">
        <v>49.263111824718123</v>
      </c>
      <c r="P27" s="232">
        <v>54.113388014916701</v>
      </c>
      <c r="Q27" s="232">
        <v>47.7484655639526</v>
      </c>
      <c r="R27" s="232">
        <v>47.782834481238432</v>
      </c>
      <c r="S27" s="232">
        <v>48.272723958521013</v>
      </c>
      <c r="T27" s="232">
        <v>52.138117859822891</v>
      </c>
      <c r="U27" s="232">
        <v>43.897410449217787</v>
      </c>
      <c r="V27" s="232">
        <v>41.686668563125359</v>
      </c>
      <c r="W27" s="232">
        <v>41.49575439208553</v>
      </c>
      <c r="DA27" s="71" t="s">
        <v>2322</v>
      </c>
    </row>
    <row r="28" spans="1:105" ht="12" customHeight="1" x14ac:dyDescent="0.25">
      <c r="A28" s="59" t="s">
        <v>33</v>
      </c>
      <c r="B28" s="232">
        <v>12.77500352632341</v>
      </c>
      <c r="C28" s="232">
        <v>14.53536166838234</v>
      </c>
      <c r="D28" s="232">
        <v>13.78536745848344</v>
      </c>
      <c r="E28" s="232">
        <v>3.8726982674026131</v>
      </c>
      <c r="F28" s="232">
        <v>2.6089331228968811</v>
      </c>
      <c r="G28" s="232">
        <v>2.5657188210428128</v>
      </c>
      <c r="H28" s="232">
        <v>2.8379471127710678</v>
      </c>
      <c r="I28" s="232">
        <v>13.52225813142697</v>
      </c>
      <c r="J28" s="232">
        <v>1.9888971060008589</v>
      </c>
      <c r="K28" s="232">
        <v>1.8345217955151181</v>
      </c>
      <c r="L28" s="232">
        <v>6.0703809135062219</v>
      </c>
      <c r="M28" s="232">
        <v>2.5423927723536348</v>
      </c>
      <c r="N28" s="232">
        <v>1.2779434587198379</v>
      </c>
      <c r="O28" s="232">
        <v>0.9598507601031423</v>
      </c>
      <c r="P28" s="232">
        <v>0.97105879307940646</v>
      </c>
      <c r="Q28" s="232">
        <v>0.76979335941014515</v>
      </c>
      <c r="R28" s="232">
        <v>0.74372740832366113</v>
      </c>
      <c r="S28" s="232">
        <v>0.74341458440903507</v>
      </c>
      <c r="T28" s="232">
        <v>0.74547729029620702</v>
      </c>
      <c r="U28" s="232">
        <v>0.8961644085387529</v>
      </c>
      <c r="V28" s="232">
        <v>0.75305930686134959</v>
      </c>
      <c r="W28" s="232">
        <v>3.6661814314226739</v>
      </c>
      <c r="DA28" s="71" t="s">
        <v>2323</v>
      </c>
    </row>
    <row r="29" spans="1:105" ht="12" customHeight="1" x14ac:dyDescent="0.25">
      <c r="A29" s="59" t="s">
        <v>160</v>
      </c>
      <c r="B29" s="232">
        <v>86.049039770473712</v>
      </c>
      <c r="C29" s="232">
        <v>80.617697162961008</v>
      </c>
      <c r="D29" s="232">
        <v>76.050075966066871</v>
      </c>
      <c r="E29" s="232">
        <v>73.561836389633839</v>
      </c>
      <c r="F29" s="232">
        <v>67.673116941912426</v>
      </c>
      <c r="G29" s="232">
        <v>65.950745660060718</v>
      </c>
      <c r="H29" s="232">
        <v>64.414254138769721</v>
      </c>
      <c r="I29" s="232">
        <v>56.633685170100897</v>
      </c>
      <c r="J29" s="232">
        <v>52.19221565794966</v>
      </c>
      <c r="K29" s="232">
        <v>53.49264142115733</v>
      </c>
      <c r="L29" s="232">
        <v>50.455079051023347</v>
      </c>
      <c r="M29" s="232">
        <v>46.565808438341207</v>
      </c>
      <c r="N29" s="232">
        <v>41.166215304336987</v>
      </c>
      <c r="O29" s="232">
        <v>36.102975712116553</v>
      </c>
      <c r="P29" s="232">
        <v>29.503002000709579</v>
      </c>
      <c r="Q29" s="232">
        <v>25.192765929876739</v>
      </c>
      <c r="R29" s="232">
        <v>25.488457123349889</v>
      </c>
      <c r="S29" s="232">
        <v>23.82511832567651</v>
      </c>
      <c r="T29" s="232">
        <v>22.517096287075809</v>
      </c>
      <c r="U29" s="232">
        <v>21.359539595446648</v>
      </c>
      <c r="V29" s="232">
        <v>21.19348995569224</v>
      </c>
      <c r="W29" s="232">
        <v>21.505803593794191</v>
      </c>
      <c r="DA29" s="71" t="s">
        <v>2324</v>
      </c>
    </row>
    <row r="30" spans="1:105" ht="12" customHeight="1" x14ac:dyDescent="0.25">
      <c r="A30" s="59" t="s">
        <v>70</v>
      </c>
      <c r="B30" s="232">
        <v>56.035224942080212</v>
      </c>
      <c r="C30" s="232">
        <v>54.08751932178459</v>
      </c>
      <c r="D30" s="232">
        <v>33.355884654305221</v>
      </c>
      <c r="E30" s="232">
        <v>37.941560397729489</v>
      </c>
      <c r="F30" s="232">
        <v>42.729270409881863</v>
      </c>
      <c r="G30" s="232">
        <v>39.054916580273137</v>
      </c>
      <c r="H30" s="232">
        <v>34.11224902201252</v>
      </c>
      <c r="I30" s="232">
        <v>33.727369320362371</v>
      </c>
      <c r="J30" s="232">
        <v>28.839129240621158</v>
      </c>
      <c r="K30" s="232">
        <v>17.916388331428511</v>
      </c>
      <c r="L30" s="232">
        <v>7.8656190727349458</v>
      </c>
      <c r="M30" s="232">
        <v>7.1755622434481108</v>
      </c>
      <c r="N30" s="232">
        <v>6.8701340572700271</v>
      </c>
      <c r="O30" s="232">
        <v>2.580059215423387</v>
      </c>
      <c r="P30" s="232">
        <v>3.1351883041117241</v>
      </c>
      <c r="Q30" s="232">
        <v>4.4088802912504974</v>
      </c>
      <c r="R30" s="232">
        <v>1.537988303876265</v>
      </c>
      <c r="S30" s="232">
        <v>0.85407516876817391</v>
      </c>
      <c r="T30" s="232">
        <v>2.5693347529442261</v>
      </c>
      <c r="U30" s="232">
        <v>5.1478124354743606</v>
      </c>
      <c r="V30" s="232">
        <v>2.5954666538241029</v>
      </c>
      <c r="W30" s="232">
        <v>1.7549620530526699</v>
      </c>
      <c r="DA30" s="71" t="s">
        <v>2325</v>
      </c>
    </row>
    <row r="31" spans="1:105" ht="12" customHeight="1" x14ac:dyDescent="0.25">
      <c r="A31" s="59" t="s">
        <v>162</v>
      </c>
      <c r="B31" s="232">
        <v>248.9772201394523</v>
      </c>
      <c r="C31" s="232">
        <v>239.98801548312869</v>
      </c>
      <c r="D31" s="232">
        <v>258.60907853708022</v>
      </c>
      <c r="E31" s="232">
        <v>282.36493171665569</v>
      </c>
      <c r="F31" s="232">
        <v>291.65196893246627</v>
      </c>
      <c r="G31" s="232">
        <v>286.73490213168628</v>
      </c>
      <c r="H31" s="232">
        <v>272.1481895249911</v>
      </c>
      <c r="I31" s="232">
        <v>291.8703561997861</v>
      </c>
      <c r="J31" s="232">
        <v>269.58883783346522</v>
      </c>
      <c r="K31" s="232">
        <v>267.93063445298719</v>
      </c>
      <c r="L31" s="232">
        <v>299.76489250816479</v>
      </c>
      <c r="M31" s="232">
        <v>313.85691942112658</v>
      </c>
      <c r="N31" s="232">
        <v>320.1083763582879</v>
      </c>
      <c r="O31" s="232">
        <v>327.14535179992708</v>
      </c>
      <c r="P31" s="232">
        <v>329.06769734680978</v>
      </c>
      <c r="Q31" s="232">
        <v>316.2755256797563</v>
      </c>
      <c r="R31" s="232">
        <v>339.10439316613542</v>
      </c>
      <c r="S31" s="232">
        <v>343.44478573270908</v>
      </c>
      <c r="T31" s="232">
        <v>344.83852980555127</v>
      </c>
      <c r="U31" s="232">
        <v>340.57658400089292</v>
      </c>
      <c r="V31" s="232">
        <v>347.08173769889538</v>
      </c>
      <c r="W31" s="232">
        <v>366.04139854496901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6176.3114497053111</v>
      </c>
      <c r="C34" s="263">
        <v>6103.1612595604674</v>
      </c>
      <c r="D34" s="263">
        <v>6097.7777408557586</v>
      </c>
      <c r="E34" s="263">
        <v>6110.4548342680328</v>
      </c>
      <c r="F34" s="263">
        <v>6303.8533363849247</v>
      </c>
      <c r="G34" s="263">
        <v>6060.6957143959007</v>
      </c>
      <c r="H34" s="263">
        <v>5950.2476998529928</v>
      </c>
      <c r="I34" s="263">
        <v>5900.7428059524291</v>
      </c>
      <c r="J34" s="263">
        <v>5624.4203131370487</v>
      </c>
      <c r="K34" s="263">
        <v>5523.7370376094996</v>
      </c>
      <c r="L34" s="263">
        <v>5761.1601133830973</v>
      </c>
      <c r="M34" s="263">
        <v>5780.5968802195202</v>
      </c>
      <c r="N34" s="263">
        <v>5821.1800705895912</v>
      </c>
      <c r="O34" s="263">
        <v>5629.4005519188022</v>
      </c>
      <c r="P34" s="263">
        <v>5543.9723767742789</v>
      </c>
      <c r="Q34" s="263">
        <v>5477.9511449604888</v>
      </c>
      <c r="R34" s="263">
        <v>5643.8874140025928</v>
      </c>
      <c r="S34" s="263">
        <v>5681.0120881938856</v>
      </c>
      <c r="T34" s="263">
        <v>5736.5746323641097</v>
      </c>
      <c r="U34" s="263">
        <v>5574.7219195171438</v>
      </c>
      <c r="V34" s="263">
        <v>5540.590367228413</v>
      </c>
      <c r="W34" s="263">
        <v>5733.1319330863316</v>
      </c>
      <c r="DA34" s="70" t="s">
        <v>2329</v>
      </c>
    </row>
    <row r="35" spans="1:105" ht="12" customHeight="1" x14ac:dyDescent="0.25">
      <c r="A35" s="64" t="s">
        <v>30</v>
      </c>
      <c r="B35" s="231">
        <v>829.07129418570219</v>
      </c>
      <c r="C35" s="231">
        <v>841.68556805639457</v>
      </c>
      <c r="D35" s="231">
        <v>832.78356607236412</v>
      </c>
      <c r="E35" s="231">
        <v>736.06734659965605</v>
      </c>
      <c r="F35" s="231">
        <v>932.24126968435667</v>
      </c>
      <c r="G35" s="231">
        <v>732.01442266224149</v>
      </c>
      <c r="H35" s="231">
        <v>811.80880596378006</v>
      </c>
      <c r="I35" s="231">
        <v>622.17339464039208</v>
      </c>
      <c r="J35" s="231">
        <v>584.84441977557242</v>
      </c>
      <c r="K35" s="231">
        <v>627.86192935681709</v>
      </c>
      <c r="L35" s="231">
        <v>642.2022910252266</v>
      </c>
      <c r="M35" s="231">
        <v>707.69270262564589</v>
      </c>
      <c r="N35" s="231">
        <v>754.0452206653639</v>
      </c>
      <c r="O35" s="231">
        <v>666.07326435560719</v>
      </c>
      <c r="P35" s="231">
        <v>719.65710278741858</v>
      </c>
      <c r="Q35" s="231">
        <v>663.20180499941159</v>
      </c>
      <c r="R35" s="231">
        <v>650.37049337586052</v>
      </c>
      <c r="S35" s="231">
        <v>657.42400851877949</v>
      </c>
      <c r="T35" s="231">
        <v>707.39865608802563</v>
      </c>
      <c r="U35" s="231">
        <v>594.14716698845632</v>
      </c>
      <c r="V35" s="231">
        <v>558.82634912845754</v>
      </c>
      <c r="W35" s="231">
        <v>547.572594799851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166.55215490191509</v>
      </c>
      <c r="C37" s="231">
        <v>193.74443308967659</v>
      </c>
      <c r="D37" s="231">
        <v>187.55323849335721</v>
      </c>
      <c r="E37" s="231">
        <v>52.306393077181284</v>
      </c>
      <c r="F37" s="231">
        <v>34.628376002245197</v>
      </c>
      <c r="G37" s="231">
        <v>34.668321913739639</v>
      </c>
      <c r="H37" s="231">
        <v>39.037192069810423</v>
      </c>
      <c r="I37" s="231">
        <v>180.1409894172794</v>
      </c>
      <c r="J37" s="231">
        <v>28.335929344536641</v>
      </c>
      <c r="K37" s="231">
        <v>26.146800409849838</v>
      </c>
      <c r="L37" s="231">
        <v>84.910322921033213</v>
      </c>
      <c r="M37" s="231">
        <v>34.674009994144782</v>
      </c>
      <c r="N37" s="231">
        <v>17.31116246183565</v>
      </c>
      <c r="O37" s="231">
        <v>12.977883560236689</v>
      </c>
      <c r="P37" s="231">
        <v>12.91416751564579</v>
      </c>
      <c r="Q37" s="231">
        <v>10.69203668447912</v>
      </c>
      <c r="R37" s="231">
        <v>10.122847812189329</v>
      </c>
      <c r="S37" s="231">
        <v>10.12452905068017</v>
      </c>
      <c r="T37" s="231">
        <v>10.11447391939803</v>
      </c>
      <c r="U37" s="231">
        <v>12.129497823229199</v>
      </c>
      <c r="V37" s="231">
        <v>10.09505910728463</v>
      </c>
      <c r="W37" s="231">
        <v>48.378454827996471</v>
      </c>
      <c r="DA37" s="73" t="s">
        <v>2332</v>
      </c>
    </row>
    <row r="38" spans="1:105" ht="12" customHeight="1" x14ac:dyDescent="0.25">
      <c r="A38" s="64" t="s">
        <v>160</v>
      </c>
      <c r="B38" s="231">
        <v>1121.851197260497</v>
      </c>
      <c r="C38" s="231">
        <v>1074.5676915496661</v>
      </c>
      <c r="D38" s="231">
        <v>1034.679567161196</v>
      </c>
      <c r="E38" s="231">
        <v>993.55902887217326</v>
      </c>
      <c r="F38" s="231">
        <v>898.22545397652823</v>
      </c>
      <c r="G38" s="231">
        <v>891.13493740707941</v>
      </c>
      <c r="H38" s="231">
        <v>886.04597299681211</v>
      </c>
      <c r="I38" s="231">
        <v>754.46334345431399</v>
      </c>
      <c r="J38" s="231">
        <v>743.58544278451018</v>
      </c>
      <c r="K38" s="231">
        <v>762.41199317118787</v>
      </c>
      <c r="L38" s="231">
        <v>705.74764850368251</v>
      </c>
      <c r="M38" s="231">
        <v>635.08019875376226</v>
      </c>
      <c r="N38" s="231">
        <v>557.64207423241965</v>
      </c>
      <c r="O38" s="231">
        <v>488.1386090891404</v>
      </c>
      <c r="P38" s="231">
        <v>392.3621440503656</v>
      </c>
      <c r="Q38" s="231">
        <v>349.91465464463948</v>
      </c>
      <c r="R38" s="231">
        <v>346.92250082425181</v>
      </c>
      <c r="S38" s="231">
        <v>324.4731912489404</v>
      </c>
      <c r="T38" s="231">
        <v>305.50707057180682</v>
      </c>
      <c r="U38" s="231">
        <v>289.09928419339201</v>
      </c>
      <c r="V38" s="231">
        <v>284.10715045016752</v>
      </c>
      <c r="W38" s="231">
        <v>283.7877958752299</v>
      </c>
      <c r="DA38" s="73" t="s">
        <v>2333</v>
      </c>
    </row>
    <row r="39" spans="1:105" ht="12" customHeight="1" x14ac:dyDescent="0.25">
      <c r="A39" s="64" t="s">
        <v>70</v>
      </c>
      <c r="B39" s="231">
        <v>730.55067619248928</v>
      </c>
      <c r="C39" s="231">
        <v>720.94221026647006</v>
      </c>
      <c r="D39" s="231">
        <v>453.81483000483308</v>
      </c>
      <c r="E39" s="231">
        <v>512.45566659038968</v>
      </c>
      <c r="F39" s="231">
        <v>567.1457152615875</v>
      </c>
      <c r="G39" s="231">
        <v>527.71504391461303</v>
      </c>
      <c r="H39" s="231">
        <v>469.22876434622492</v>
      </c>
      <c r="I39" s="231">
        <v>449.3096952269849</v>
      </c>
      <c r="J39" s="231">
        <v>410.87270229043651</v>
      </c>
      <c r="K39" s="231">
        <v>255.35604478097011</v>
      </c>
      <c r="L39" s="231">
        <v>110.02147393317409</v>
      </c>
      <c r="M39" s="231">
        <v>97.862737673138767</v>
      </c>
      <c r="N39" s="231">
        <v>93.063590559106615</v>
      </c>
      <c r="O39" s="231">
        <v>34.884285628614059</v>
      </c>
      <c r="P39" s="231">
        <v>41.695052082270117</v>
      </c>
      <c r="Q39" s="231">
        <v>61.237095949552312</v>
      </c>
      <c r="R39" s="231">
        <v>20.933505156355992</v>
      </c>
      <c r="S39" s="231">
        <v>11.631610462057081</v>
      </c>
      <c r="T39" s="231">
        <v>34.860175738594997</v>
      </c>
      <c r="U39" s="231">
        <v>69.675138998535999</v>
      </c>
      <c r="V39" s="231">
        <v>34.793261357521082</v>
      </c>
      <c r="W39" s="231">
        <v>23.158251711375311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5.4220245047568216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3246.0024336015581</v>
      </c>
      <c r="C41" s="231">
        <v>3198.8431432865718</v>
      </c>
      <c r="D41" s="231">
        <v>3518.4386872156879</v>
      </c>
      <c r="E41" s="231">
        <v>3813.746925212592</v>
      </c>
      <c r="F41" s="231">
        <v>3871.0973283878079</v>
      </c>
      <c r="G41" s="231">
        <v>3874.398788159358</v>
      </c>
      <c r="H41" s="231">
        <v>3743.5162544536311</v>
      </c>
      <c r="I41" s="231">
        <v>3888.2422030686989</v>
      </c>
      <c r="J41" s="231">
        <v>3840.8473911880251</v>
      </c>
      <c r="K41" s="231">
        <v>3818.7220450872878</v>
      </c>
      <c r="L41" s="231">
        <v>4193.0043906512437</v>
      </c>
      <c r="M41" s="231">
        <v>4280.4865082529859</v>
      </c>
      <c r="N41" s="231">
        <v>4336.2232270305794</v>
      </c>
      <c r="O41" s="231">
        <v>4423.2441744130092</v>
      </c>
      <c r="P41" s="231">
        <v>4376.2904963232477</v>
      </c>
      <c r="Q41" s="231">
        <v>4392.9055526824068</v>
      </c>
      <c r="R41" s="231">
        <v>4615.5380668339358</v>
      </c>
      <c r="S41" s="231">
        <v>4677.3587489134279</v>
      </c>
      <c r="T41" s="231">
        <v>4678.694256046284</v>
      </c>
      <c r="U41" s="231">
        <v>4609.6708315135311</v>
      </c>
      <c r="V41" s="231">
        <v>4652.7685471849818</v>
      </c>
      <c r="W41" s="231">
        <v>4830.2348358718791</v>
      </c>
      <c r="DA41" s="73" t="s">
        <v>2336</v>
      </c>
    </row>
    <row r="42" spans="1:105" ht="12" customHeight="1" x14ac:dyDescent="0.25">
      <c r="A42" s="64" t="s">
        <v>36</v>
      </c>
      <c r="B42" s="231">
        <v>82.283693563150266</v>
      </c>
      <c r="C42" s="231">
        <v>73.378213311689592</v>
      </c>
      <c r="D42" s="231">
        <v>70.507851908320049</v>
      </c>
      <c r="E42" s="231">
        <v>0.95678713445527586</v>
      </c>
      <c r="F42" s="231">
        <v>0.51519307239902712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1.362686781585587</v>
      </c>
      <c r="F43" s="231">
        <v>0</v>
      </c>
      <c r="G43" s="231">
        <v>0.76420033886988092</v>
      </c>
      <c r="H43" s="231">
        <v>0.61071002273432495</v>
      </c>
      <c r="I43" s="231">
        <v>0.99115564000309242</v>
      </c>
      <c r="J43" s="231">
        <v>15.93442775396721</v>
      </c>
      <c r="K43" s="231">
        <v>33.238224803387517</v>
      </c>
      <c r="L43" s="231">
        <v>25.273986348737122</v>
      </c>
      <c r="M43" s="231">
        <v>24.800722919843089</v>
      </c>
      <c r="N43" s="231">
        <v>62.894795640285842</v>
      </c>
      <c r="O43" s="231">
        <v>4.0823348721951076</v>
      </c>
      <c r="P43" s="231">
        <v>1.053414015331412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991.03443969507862</v>
      </c>
      <c r="C45" s="263">
        <f t="shared" si="2"/>
        <v>979.52607606518291</v>
      </c>
      <c r="D45" s="263">
        <f t="shared" si="2"/>
        <v>978.01367297989623</v>
      </c>
      <c r="E45" s="263">
        <f t="shared" si="2"/>
        <v>991.12329249392701</v>
      </c>
      <c r="F45" s="263">
        <f t="shared" si="2"/>
        <v>1022.9126535441062</v>
      </c>
      <c r="G45" s="263">
        <f t="shared" si="2"/>
        <v>989.17909493192417</v>
      </c>
      <c r="H45" s="263">
        <f t="shared" si="2"/>
        <v>975.38656612249997</v>
      </c>
      <c r="I45" s="263">
        <f t="shared" si="2"/>
        <v>975.31028802694755</v>
      </c>
      <c r="J45" s="263">
        <f t="shared" si="2"/>
        <v>924.69669493952915</v>
      </c>
      <c r="K45" s="263">
        <f t="shared" si="2"/>
        <v>908.71940285656319</v>
      </c>
      <c r="L45" s="263">
        <f t="shared" si="2"/>
        <v>937.86990402635502</v>
      </c>
      <c r="M45" s="263">
        <f t="shared" si="2"/>
        <v>953.54585686458381</v>
      </c>
      <c r="N45" s="263">
        <f t="shared" si="2"/>
        <v>961.90761007357651</v>
      </c>
      <c r="O45" s="263">
        <f t="shared" si="2"/>
        <v>937.00400400307126</v>
      </c>
      <c r="P45" s="263">
        <f t="shared" si="2"/>
        <v>936.36974190686988</v>
      </c>
      <c r="Q45" s="263">
        <f t="shared" si="2"/>
        <v>912.86620553855175</v>
      </c>
      <c r="R45" s="263">
        <f t="shared" si="2"/>
        <v>943.9105161400629</v>
      </c>
      <c r="S45" s="263">
        <f t="shared" si="2"/>
        <v>949.39160703691095</v>
      </c>
      <c r="T45" s="263">
        <f t="shared" si="2"/>
        <v>962.83687034830814</v>
      </c>
      <c r="U45" s="263">
        <f t="shared" si="2"/>
        <v>938.33572895596444</v>
      </c>
      <c r="V45" s="263">
        <f t="shared" si="2"/>
        <v>933.37678709722604</v>
      </c>
      <c r="W45" s="263">
        <f t="shared" si="2"/>
        <v>963.2892693352353</v>
      </c>
      <c r="DA45" s="70"/>
    </row>
    <row r="46" spans="1:105" ht="12" customHeight="1" x14ac:dyDescent="0.25">
      <c r="A46" s="165" t="s">
        <v>2186</v>
      </c>
      <c r="B46" s="348">
        <v>544.66731324243153</v>
      </c>
      <c r="C46" s="348">
        <v>538.44557423312176</v>
      </c>
      <c r="D46" s="348">
        <v>537.32224248822877</v>
      </c>
      <c r="E46" s="348">
        <v>549.51567799756867</v>
      </c>
      <c r="F46" s="348">
        <v>567.3279696669149</v>
      </c>
      <c r="G46" s="348">
        <v>551.16761310034508</v>
      </c>
      <c r="H46" s="348">
        <v>545.3572534667112</v>
      </c>
      <c r="I46" s="348">
        <v>548.85873491513257</v>
      </c>
      <c r="J46" s="348">
        <v>518.21519646252682</v>
      </c>
      <c r="K46" s="348">
        <v>509.51436780680848</v>
      </c>
      <c r="L46" s="348">
        <v>521.50610731932261</v>
      </c>
      <c r="M46" s="348">
        <v>535.77734897500272</v>
      </c>
      <c r="N46" s="348">
        <v>541.20612151822388</v>
      </c>
      <c r="O46" s="348">
        <v>530.16257955857827</v>
      </c>
      <c r="P46" s="348">
        <v>535.70228219324758</v>
      </c>
      <c r="Q46" s="348">
        <v>516.97015474262446</v>
      </c>
      <c r="R46" s="348">
        <v>536.02211421518939</v>
      </c>
      <c r="S46" s="348">
        <v>538.82017426519633</v>
      </c>
      <c r="T46" s="348">
        <v>548.2498866475928</v>
      </c>
      <c r="U46" s="348">
        <v>535.44597440736902</v>
      </c>
      <c r="V46" s="348">
        <v>532.95374800502441</v>
      </c>
      <c r="W46" s="348">
        <v>548.95109235295934</v>
      </c>
      <c r="DA46" s="167" t="s">
        <v>2340</v>
      </c>
    </row>
    <row r="47" spans="1:105" ht="12" customHeight="1" x14ac:dyDescent="0.25">
      <c r="A47" s="59" t="s">
        <v>30</v>
      </c>
      <c r="B47" s="232">
        <v>74.100094774825592</v>
      </c>
      <c r="C47" s="232">
        <v>75.160559764716652</v>
      </c>
      <c r="D47" s="232">
        <v>74.241429614742273</v>
      </c>
      <c r="E47" s="232">
        <v>66.219971096919565</v>
      </c>
      <c r="F47" s="232">
        <v>83.905786861656892</v>
      </c>
      <c r="G47" s="232">
        <v>66.578746171945227</v>
      </c>
      <c r="H47" s="232">
        <v>74.412240867342092</v>
      </c>
      <c r="I47" s="232">
        <v>57.934544546851171</v>
      </c>
      <c r="J47" s="232">
        <v>54.038696376840313</v>
      </c>
      <c r="K47" s="232">
        <v>58.265138544434564</v>
      </c>
      <c r="L47" s="232">
        <v>58.388958477681143</v>
      </c>
      <c r="M47" s="232">
        <v>65.875460099616959</v>
      </c>
      <c r="N47" s="232">
        <v>70.870731448651213</v>
      </c>
      <c r="O47" s="232">
        <v>62.774603387889712</v>
      </c>
      <c r="P47" s="232">
        <v>69.552153829055797</v>
      </c>
      <c r="Q47" s="232">
        <v>62.58827993958068</v>
      </c>
      <c r="R47" s="232">
        <v>61.768235492718922</v>
      </c>
      <c r="S47" s="232">
        <v>62.353910418949852</v>
      </c>
      <c r="T47" s="232">
        <v>67.60676150309051</v>
      </c>
      <c r="U47" s="232">
        <v>57.067188886269498</v>
      </c>
      <c r="V47" s="232">
        <v>53.753946332791138</v>
      </c>
      <c r="W47" s="232">
        <v>52.430430272011002</v>
      </c>
      <c r="DA47" s="71" t="s">
        <v>2341</v>
      </c>
    </row>
    <row r="48" spans="1:105" ht="12" customHeight="1" x14ac:dyDescent="0.25">
      <c r="A48" s="59" t="s">
        <v>33</v>
      </c>
      <c r="B48" s="232">
        <v>14.885970060397471</v>
      </c>
      <c r="C48" s="232">
        <v>17.300926373187039</v>
      </c>
      <c r="D48" s="232">
        <v>16.7200952587141</v>
      </c>
      <c r="E48" s="232">
        <v>4.7057213633455284</v>
      </c>
      <c r="F48" s="232">
        <v>3.1167051177571952</v>
      </c>
      <c r="G48" s="232">
        <v>3.153180229028318</v>
      </c>
      <c r="H48" s="232">
        <v>3.5782377793189801</v>
      </c>
      <c r="I48" s="232">
        <v>16.774079807995189</v>
      </c>
      <c r="J48" s="232">
        <v>2.6181949089855561</v>
      </c>
      <c r="K48" s="232">
        <v>2.4264044006206942</v>
      </c>
      <c r="L48" s="232">
        <v>7.7200367993828252</v>
      </c>
      <c r="M48" s="232">
        <v>3.2276245796917311</v>
      </c>
      <c r="N48" s="232">
        <v>1.6270307300856031</v>
      </c>
      <c r="O48" s="232">
        <v>1.2231109352455929</v>
      </c>
      <c r="P48" s="232">
        <v>1.248105746672127</v>
      </c>
      <c r="Q48" s="232">
        <v>1.0090385461677669</v>
      </c>
      <c r="R48" s="232">
        <v>0.96140654271489323</v>
      </c>
      <c r="S48" s="232">
        <v>0.96026912506973583</v>
      </c>
      <c r="T48" s="232">
        <v>0.96664987996935381</v>
      </c>
      <c r="U48" s="232">
        <v>1.165025067581049</v>
      </c>
      <c r="V48" s="232">
        <v>0.971051680590304</v>
      </c>
      <c r="W48" s="232">
        <v>4.6322683542152907</v>
      </c>
      <c r="DA48" s="71" t="s">
        <v>2342</v>
      </c>
    </row>
    <row r="49" spans="1:105" ht="12" customHeight="1" x14ac:dyDescent="0.25">
      <c r="A49" s="59" t="s">
        <v>160</v>
      </c>
      <c r="B49" s="232">
        <v>100.2679511680626</v>
      </c>
      <c r="C49" s="232">
        <v>95.956390684532749</v>
      </c>
      <c r="D49" s="232">
        <v>92.24016105588592</v>
      </c>
      <c r="E49" s="232">
        <v>89.385095642319726</v>
      </c>
      <c r="F49" s="232">
        <v>80.844214846428699</v>
      </c>
      <c r="G49" s="232">
        <v>81.051199219272718</v>
      </c>
      <c r="H49" s="232">
        <v>81.21698838176799</v>
      </c>
      <c r="I49" s="232">
        <v>70.252907882028211</v>
      </c>
      <c r="J49" s="232">
        <v>68.706115018230093</v>
      </c>
      <c r="K49" s="232">
        <v>70.751288353418417</v>
      </c>
      <c r="L49" s="232">
        <v>64.166495074966832</v>
      </c>
      <c r="M49" s="232">
        <v>59.116336988980819</v>
      </c>
      <c r="N49" s="232">
        <v>52.411315136407929</v>
      </c>
      <c r="O49" s="232">
        <v>46.005010595241671</v>
      </c>
      <c r="P49" s="232">
        <v>37.920326352632877</v>
      </c>
      <c r="Q49" s="232">
        <v>33.022461933558553</v>
      </c>
      <c r="R49" s="232">
        <v>32.948589991230257</v>
      </c>
      <c r="S49" s="232">
        <v>30.774921570131969</v>
      </c>
      <c r="T49" s="232">
        <v>29.19760092827466</v>
      </c>
      <c r="U49" s="232">
        <v>27.767671672278031</v>
      </c>
      <c r="V49" s="232">
        <v>27.328490401138861</v>
      </c>
      <c r="W49" s="232">
        <v>27.17286508672435</v>
      </c>
      <c r="DA49" s="71" t="s">
        <v>2343</v>
      </c>
    </row>
    <row r="50" spans="1:105" ht="12" customHeight="1" x14ac:dyDescent="0.25">
      <c r="A50" s="59" t="s">
        <v>70</v>
      </c>
      <c r="B50" s="232">
        <v>65.294594956210148</v>
      </c>
      <c r="C50" s="232">
        <v>64.37845929420682</v>
      </c>
      <c r="D50" s="232">
        <v>40.456924382922331</v>
      </c>
      <c r="E50" s="232">
        <v>46.102845869788673</v>
      </c>
      <c r="F50" s="232">
        <v>51.045592006834148</v>
      </c>
      <c r="G50" s="232">
        <v>47.997149881457183</v>
      </c>
      <c r="H50" s="232">
        <v>43.010575369361582</v>
      </c>
      <c r="I50" s="232">
        <v>41.838099760767179</v>
      </c>
      <c r="J50" s="232">
        <v>37.963985733376703</v>
      </c>
      <c r="K50" s="232">
        <v>23.69685854748905</v>
      </c>
      <c r="L50" s="232">
        <v>10.00313976283376</v>
      </c>
      <c r="M50" s="232">
        <v>9.1095370164305987</v>
      </c>
      <c r="N50" s="232">
        <v>8.7468026497692968</v>
      </c>
      <c r="O50" s="232">
        <v>3.28769718286873</v>
      </c>
      <c r="P50" s="232">
        <v>4.0296700541190624</v>
      </c>
      <c r="Q50" s="232">
        <v>5.7791225462375557</v>
      </c>
      <c r="R50" s="232">
        <v>1.9881370531958931</v>
      </c>
      <c r="S50" s="232">
        <v>1.1032094772646399</v>
      </c>
      <c r="T50" s="232">
        <v>3.331620108169596</v>
      </c>
      <c r="U50" s="232">
        <v>6.6922212859491594</v>
      </c>
      <c r="V50" s="232">
        <v>3.3467911931351009</v>
      </c>
      <c r="W50" s="232">
        <v>2.21741758646405</v>
      </c>
      <c r="DA50" s="71" t="s">
        <v>2344</v>
      </c>
    </row>
    <row r="51" spans="1:105" ht="12" customHeight="1" x14ac:dyDescent="0.25">
      <c r="A51" s="59" t="s">
        <v>162</v>
      </c>
      <c r="B51" s="232">
        <v>290.11870228293583</v>
      </c>
      <c r="C51" s="232">
        <v>285.64923811647839</v>
      </c>
      <c r="D51" s="232">
        <v>313.66363217596421</v>
      </c>
      <c r="E51" s="232">
        <v>343.10204402519508</v>
      </c>
      <c r="F51" s="232">
        <v>348.41567083423791</v>
      </c>
      <c r="G51" s="232">
        <v>352.38733759864169</v>
      </c>
      <c r="H51" s="232">
        <v>343.13921106892047</v>
      </c>
      <c r="I51" s="232">
        <v>362.0591029174908</v>
      </c>
      <c r="J51" s="232">
        <v>354.8882044250941</v>
      </c>
      <c r="K51" s="232">
        <v>354.37467796084582</v>
      </c>
      <c r="L51" s="232">
        <v>381.22747720445801</v>
      </c>
      <c r="M51" s="232">
        <v>398.44839029028259</v>
      </c>
      <c r="N51" s="232">
        <v>407.55024155330977</v>
      </c>
      <c r="O51" s="232">
        <v>416.87215745733261</v>
      </c>
      <c r="P51" s="232">
        <v>422.95202621076783</v>
      </c>
      <c r="Q51" s="232">
        <v>414.57125177707991</v>
      </c>
      <c r="R51" s="232">
        <v>438.35574513532941</v>
      </c>
      <c r="S51" s="232">
        <v>443.6278636737801</v>
      </c>
      <c r="T51" s="232">
        <v>447.14725422808868</v>
      </c>
      <c r="U51" s="232">
        <v>442.75386749529127</v>
      </c>
      <c r="V51" s="232">
        <v>447.55346839736899</v>
      </c>
      <c r="W51" s="232">
        <v>462.49811105354468</v>
      </c>
      <c r="DA51" s="71" t="s">
        <v>2345</v>
      </c>
    </row>
    <row r="52" spans="1:105" ht="12" customHeight="1" x14ac:dyDescent="0.25">
      <c r="A52" s="165" t="s">
        <v>2193</v>
      </c>
      <c r="B52" s="348">
        <v>446.36712645264703</v>
      </c>
      <c r="C52" s="348">
        <v>441.08050183206109</v>
      </c>
      <c r="D52" s="348">
        <v>440.69143049166752</v>
      </c>
      <c r="E52" s="348">
        <v>441.60761449635839</v>
      </c>
      <c r="F52" s="348">
        <v>455.58468387719131</v>
      </c>
      <c r="G52" s="348">
        <v>438.01148183157909</v>
      </c>
      <c r="H52" s="348">
        <v>430.02931265578877</v>
      </c>
      <c r="I52" s="348">
        <v>426.45155311181497</v>
      </c>
      <c r="J52" s="348">
        <v>406.48149847700239</v>
      </c>
      <c r="K52" s="348">
        <v>399.20503504975471</v>
      </c>
      <c r="L52" s="348">
        <v>416.36379670703241</v>
      </c>
      <c r="M52" s="348">
        <v>417.76850788958109</v>
      </c>
      <c r="N52" s="348">
        <v>420.70148855535268</v>
      </c>
      <c r="O52" s="348">
        <v>406.84142444449299</v>
      </c>
      <c r="P52" s="348">
        <v>400.66745971362229</v>
      </c>
      <c r="Q52" s="348">
        <v>395.89605079592729</v>
      </c>
      <c r="R52" s="348">
        <v>407.88840192487351</v>
      </c>
      <c r="S52" s="348">
        <v>410.57143277171468</v>
      </c>
      <c r="T52" s="348">
        <v>414.58698370071528</v>
      </c>
      <c r="U52" s="348">
        <v>402.88975454859542</v>
      </c>
      <c r="V52" s="348">
        <v>400.42303909220169</v>
      </c>
      <c r="W52" s="348">
        <v>414.33817698227591</v>
      </c>
      <c r="DA52" s="167" t="s">
        <v>2346</v>
      </c>
    </row>
    <row r="53" spans="1:105" ht="12" customHeight="1" x14ac:dyDescent="0.25">
      <c r="A53" s="64" t="s">
        <v>30</v>
      </c>
      <c r="B53" s="231">
        <v>59.917666753626229</v>
      </c>
      <c r="C53" s="231">
        <v>60.829310738195119</v>
      </c>
      <c r="D53" s="231">
        <v>60.185955707017563</v>
      </c>
      <c r="E53" s="231">
        <v>53.196194695296548</v>
      </c>
      <c r="F53" s="231">
        <v>67.373846040330093</v>
      </c>
      <c r="G53" s="231">
        <v>52.903286537020101</v>
      </c>
      <c r="H53" s="231">
        <v>58.670092481216507</v>
      </c>
      <c r="I53" s="231">
        <v>44.964984778118861</v>
      </c>
      <c r="J53" s="231">
        <v>42.267188952970237</v>
      </c>
      <c r="K53" s="231">
        <v>45.376099877442087</v>
      </c>
      <c r="L53" s="231">
        <v>46.412489651880193</v>
      </c>
      <c r="M53" s="231">
        <v>51.145535754611153</v>
      </c>
      <c r="N53" s="231">
        <v>54.495470493122532</v>
      </c>
      <c r="O53" s="231">
        <v>48.137664597780649</v>
      </c>
      <c r="P53" s="231">
        <v>52.010212829824859</v>
      </c>
      <c r="Q53" s="231">
        <v>47.93014185998031</v>
      </c>
      <c r="R53" s="231">
        <v>47.002812377867428</v>
      </c>
      <c r="S53" s="231">
        <v>47.512575739280393</v>
      </c>
      <c r="T53" s="231">
        <v>51.124284768628698</v>
      </c>
      <c r="U53" s="231">
        <v>42.939506172615701</v>
      </c>
      <c r="V53" s="231">
        <v>40.38684151175616</v>
      </c>
      <c r="W53" s="231">
        <v>39.573523397478773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12.03686170839249</v>
      </c>
      <c r="C55" s="231">
        <v>14.00207009777046</v>
      </c>
      <c r="D55" s="231">
        <v>13.55462735402733</v>
      </c>
      <c r="E55" s="231">
        <v>3.7802262018503021</v>
      </c>
      <c r="F55" s="231">
        <v>2.5026213162520299</v>
      </c>
      <c r="G55" s="231">
        <v>2.505508240247444</v>
      </c>
      <c r="H55" s="231">
        <v>2.8212500925309918</v>
      </c>
      <c r="I55" s="231">
        <v>13.01893799516283</v>
      </c>
      <c r="J55" s="231">
        <v>2.047861002457954</v>
      </c>
      <c r="K55" s="231">
        <v>1.889650847421632</v>
      </c>
      <c r="L55" s="231">
        <v>6.1365391232393716</v>
      </c>
      <c r="M55" s="231">
        <v>2.5059193225133161</v>
      </c>
      <c r="N55" s="231">
        <v>1.251091999904441</v>
      </c>
      <c r="O55" s="231">
        <v>0.93792235695890835</v>
      </c>
      <c r="P55" s="231">
        <v>0.93331754582453386</v>
      </c>
      <c r="Q55" s="231">
        <v>0.77272231648955203</v>
      </c>
      <c r="R55" s="231">
        <v>0.73158656687560808</v>
      </c>
      <c r="S55" s="231">
        <v>0.73170807136905003</v>
      </c>
      <c r="T55" s="231">
        <v>0.73098137873169511</v>
      </c>
      <c r="U55" s="231">
        <v>0.87660881948023872</v>
      </c>
      <c r="V55" s="231">
        <v>0.72957825423510092</v>
      </c>
      <c r="W55" s="231">
        <v>3.496350862426524</v>
      </c>
      <c r="DA55" s="73" t="s">
        <v>2349</v>
      </c>
    </row>
    <row r="56" spans="1:105" ht="12" customHeight="1" x14ac:dyDescent="0.25">
      <c r="A56" s="64" t="s">
        <v>160</v>
      </c>
      <c r="B56" s="231">
        <v>81.077112011979608</v>
      </c>
      <c r="C56" s="231">
        <v>77.659894026031338</v>
      </c>
      <c r="D56" s="231">
        <v>74.777146352463703</v>
      </c>
      <c r="E56" s="231">
        <v>71.805331109057789</v>
      </c>
      <c r="F56" s="231">
        <v>64.915494962168268</v>
      </c>
      <c r="G56" s="231">
        <v>64.403057477118708</v>
      </c>
      <c r="H56" s="231">
        <v>64.03527381871217</v>
      </c>
      <c r="I56" s="231">
        <v>54.525688572202228</v>
      </c>
      <c r="J56" s="231">
        <v>53.739533712079492</v>
      </c>
      <c r="K56" s="231">
        <v>55.100144048126921</v>
      </c>
      <c r="L56" s="231">
        <v>51.004965087751863</v>
      </c>
      <c r="M56" s="231">
        <v>45.897770164783111</v>
      </c>
      <c r="N56" s="231">
        <v>40.301252987508477</v>
      </c>
      <c r="O56" s="231">
        <v>35.278180192824891</v>
      </c>
      <c r="P56" s="231">
        <v>28.356336009725929</v>
      </c>
      <c r="Q56" s="231">
        <v>25.288620913838528</v>
      </c>
      <c r="R56" s="231">
        <v>25.072375487488721</v>
      </c>
      <c r="S56" s="231">
        <v>23.449945354621029</v>
      </c>
      <c r="T56" s="231">
        <v>22.079248158479761</v>
      </c>
      <c r="U56" s="231">
        <v>20.893443893778791</v>
      </c>
      <c r="V56" s="231">
        <v>20.532658267604351</v>
      </c>
      <c r="W56" s="231">
        <v>20.509578248875499</v>
      </c>
      <c r="DA56" s="73" t="s">
        <v>2350</v>
      </c>
    </row>
    <row r="57" spans="1:105" ht="12" customHeight="1" x14ac:dyDescent="0.25">
      <c r="A57" s="64" t="s">
        <v>70</v>
      </c>
      <c r="B57" s="231">
        <v>52.79750037146173</v>
      </c>
      <c r="C57" s="231">
        <v>52.103088608075041</v>
      </c>
      <c r="D57" s="231">
        <v>32.79757234724925</v>
      </c>
      <c r="E57" s="231">
        <v>37.035594009955901</v>
      </c>
      <c r="F57" s="231">
        <v>40.988088969076323</v>
      </c>
      <c r="G57" s="231">
        <v>38.138401804403372</v>
      </c>
      <c r="H57" s="231">
        <v>33.911550104900229</v>
      </c>
      <c r="I57" s="231">
        <v>32.471982538275817</v>
      </c>
      <c r="J57" s="231">
        <v>29.694109332515382</v>
      </c>
      <c r="K57" s="231">
        <v>18.454792129472921</v>
      </c>
      <c r="L57" s="231">
        <v>7.9513427338543448</v>
      </c>
      <c r="M57" s="231">
        <v>7.072620828412461</v>
      </c>
      <c r="N57" s="231">
        <v>6.7257825052226163</v>
      </c>
      <c r="O57" s="231">
        <v>2.5211161161797908</v>
      </c>
      <c r="P57" s="231">
        <v>3.013335829452767</v>
      </c>
      <c r="Q57" s="231">
        <v>4.4256554699181958</v>
      </c>
      <c r="R57" s="231">
        <v>1.512881696351327</v>
      </c>
      <c r="S57" s="231">
        <v>0.84062608892767077</v>
      </c>
      <c r="T57" s="231">
        <v>2.519373674527595</v>
      </c>
      <c r="U57" s="231">
        <v>5.0354798059040844</v>
      </c>
      <c r="V57" s="231">
        <v>2.5145377169756569</v>
      </c>
      <c r="W57" s="231">
        <v>1.6736659662081821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0.39185418634606178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234.591275155685</v>
      </c>
      <c r="C59" s="231">
        <v>231.18303431892301</v>
      </c>
      <c r="D59" s="231">
        <v>254.2804680756868</v>
      </c>
      <c r="E59" s="231">
        <v>275.62263818577122</v>
      </c>
      <c r="F59" s="231">
        <v>279.7673991607773</v>
      </c>
      <c r="G59" s="231">
        <v>280.00599838352161</v>
      </c>
      <c r="H59" s="231">
        <v>270.54700964100027</v>
      </c>
      <c r="I59" s="231">
        <v>281.0064734054975</v>
      </c>
      <c r="J59" s="231">
        <v>277.58121123078161</v>
      </c>
      <c r="K59" s="231">
        <v>275.98219420562373</v>
      </c>
      <c r="L59" s="231">
        <v>303.03188825551013</v>
      </c>
      <c r="M59" s="231">
        <v>309.35429310310661</v>
      </c>
      <c r="N59" s="231">
        <v>313.38243177474698</v>
      </c>
      <c r="O59" s="231">
        <v>319.67150746993968</v>
      </c>
      <c r="P59" s="231">
        <v>316.27812639840892</v>
      </c>
      <c r="Q59" s="231">
        <v>317.47891023570071</v>
      </c>
      <c r="R59" s="231">
        <v>333.56874579629039</v>
      </c>
      <c r="S59" s="231">
        <v>338.03657751751672</v>
      </c>
      <c r="T59" s="231">
        <v>338.13309572034763</v>
      </c>
      <c r="U59" s="231">
        <v>333.14471585681662</v>
      </c>
      <c r="V59" s="231">
        <v>336.25942334163051</v>
      </c>
      <c r="W59" s="231">
        <v>349.08505850728687</v>
      </c>
      <c r="DA59" s="73" t="s">
        <v>2353</v>
      </c>
    </row>
    <row r="60" spans="1:105" ht="12" customHeight="1" x14ac:dyDescent="0.25">
      <c r="A60" s="64" t="s">
        <v>36</v>
      </c>
      <c r="B60" s="231">
        <v>5.9467104515019216</v>
      </c>
      <c r="C60" s="231">
        <v>5.3031040430661927</v>
      </c>
      <c r="D60" s="231">
        <v>5.095660655222825</v>
      </c>
      <c r="E60" s="231">
        <v>6.9147795947699667E-2</v>
      </c>
      <c r="F60" s="231">
        <v>3.7233428587225233E-2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9.8482498478988767E-2</v>
      </c>
      <c r="F61" s="231">
        <v>0</v>
      </c>
      <c r="G61" s="231">
        <v>5.5229389267887931E-2</v>
      </c>
      <c r="H61" s="231">
        <v>4.4136517428498168E-2</v>
      </c>
      <c r="I61" s="231">
        <v>7.1631636211710772E-2</v>
      </c>
      <c r="J61" s="231">
        <v>1.151594246197706</v>
      </c>
      <c r="K61" s="231">
        <v>2.402153941667414</v>
      </c>
      <c r="L61" s="231">
        <v>1.82657185479652</v>
      </c>
      <c r="M61" s="231">
        <v>1.7923687161545021</v>
      </c>
      <c r="N61" s="231">
        <v>4.5454587948475877</v>
      </c>
      <c r="O61" s="231">
        <v>0.29503371080907959</v>
      </c>
      <c r="P61" s="231">
        <v>7.6131100385305572E-2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270.16640941169226</v>
      </c>
      <c r="C66" s="263">
        <f t="shared" si="3"/>
        <v>266.90492134521645</v>
      </c>
      <c r="D66" s="263">
        <f t="shared" si="3"/>
        <v>270.27569859973016</v>
      </c>
      <c r="E66" s="263">
        <f t="shared" si="3"/>
        <v>277.705110098803</v>
      </c>
      <c r="F66" s="263">
        <f t="shared" si="3"/>
        <v>284.31121130285158</v>
      </c>
      <c r="G66" s="263">
        <f t="shared" si="3"/>
        <v>277.73540038126691</v>
      </c>
      <c r="H66" s="263">
        <f t="shared" si="3"/>
        <v>272.66097344573564</v>
      </c>
      <c r="I66" s="263">
        <f t="shared" si="3"/>
        <v>277.59783659578943</v>
      </c>
      <c r="J66" s="263">
        <f t="shared" si="3"/>
        <v>263.89429025489937</v>
      </c>
      <c r="K66" s="263">
        <f t="shared" si="3"/>
        <v>259.73147417740284</v>
      </c>
      <c r="L66" s="263">
        <f t="shared" si="3"/>
        <v>269.49102010304705</v>
      </c>
      <c r="M66" s="263">
        <f t="shared" si="3"/>
        <v>274.60589783521948</v>
      </c>
      <c r="N66" s="263">
        <f t="shared" si="3"/>
        <v>277.3008299280217</v>
      </c>
      <c r="O66" s="263">
        <f t="shared" si="3"/>
        <v>273.10092602355326</v>
      </c>
      <c r="P66" s="263">
        <f t="shared" si="3"/>
        <v>273.72310511473995</v>
      </c>
      <c r="Q66" s="263">
        <f t="shared" si="3"/>
        <v>266.75530938444513</v>
      </c>
      <c r="R66" s="263">
        <f t="shared" si="3"/>
        <v>277.27921530701656</v>
      </c>
      <c r="S66" s="263">
        <f t="shared" si="3"/>
        <v>279.10844067960903</v>
      </c>
      <c r="T66" s="263">
        <f t="shared" si="3"/>
        <v>282.51486537801378</v>
      </c>
      <c r="U66" s="263">
        <f t="shared" si="3"/>
        <v>276.89914912926236</v>
      </c>
      <c r="V66" s="263">
        <f t="shared" si="3"/>
        <v>276.47540828329375</v>
      </c>
      <c r="W66" s="263">
        <f t="shared" si="3"/>
        <v>285.7457632845593</v>
      </c>
      <c r="DA66" s="70"/>
    </row>
    <row r="67" spans="1:105" ht="12" customHeight="1" x14ac:dyDescent="0.25">
      <c r="A67" s="165" t="s">
        <v>2212</v>
      </c>
      <c r="B67" s="348">
        <v>186.08617506604131</v>
      </c>
      <c r="C67" s="348">
        <v>183.82050548765369</v>
      </c>
      <c r="D67" s="348">
        <v>187.26457041847419</v>
      </c>
      <c r="E67" s="348">
        <v>194.52140432109559</v>
      </c>
      <c r="F67" s="348">
        <v>198.49470575257729</v>
      </c>
      <c r="G67" s="348">
        <v>195.22908247393349</v>
      </c>
      <c r="H67" s="348">
        <v>191.6582220313488</v>
      </c>
      <c r="I67" s="348">
        <v>197.26901218691569</v>
      </c>
      <c r="J67" s="348">
        <v>187.32713818720919</v>
      </c>
      <c r="K67" s="348">
        <v>184.53495787994211</v>
      </c>
      <c r="L67" s="348">
        <v>191.06238249618221</v>
      </c>
      <c r="M67" s="348">
        <v>195.91266089202969</v>
      </c>
      <c r="N67" s="348">
        <v>198.0551201724428</v>
      </c>
      <c r="O67" s="348">
        <v>196.46597626669589</v>
      </c>
      <c r="P67" s="348">
        <v>198.2511182434759</v>
      </c>
      <c r="Q67" s="348">
        <v>192.18209206000449</v>
      </c>
      <c r="R67" s="348">
        <v>200.4470509555168</v>
      </c>
      <c r="S67" s="348">
        <v>201.77088547607269</v>
      </c>
      <c r="T67" s="348">
        <v>204.42091830973499</v>
      </c>
      <c r="U67" s="348">
        <v>201.00855824476241</v>
      </c>
      <c r="V67" s="348">
        <v>201.049461861494</v>
      </c>
      <c r="W67" s="348">
        <v>207.69868285576501</v>
      </c>
      <c r="DA67" s="167" t="s">
        <v>2360</v>
      </c>
    </row>
    <row r="68" spans="1:105" ht="12" customHeight="1" x14ac:dyDescent="0.25">
      <c r="A68" s="165" t="s">
        <v>2214</v>
      </c>
      <c r="B68" s="348">
        <v>84.08023434565095</v>
      </c>
      <c r="C68" s="348">
        <v>83.08441585756276</v>
      </c>
      <c r="D68" s="348">
        <v>83.011128181255941</v>
      </c>
      <c r="E68" s="348">
        <v>83.183705777707431</v>
      </c>
      <c r="F68" s="348">
        <v>85.816505550274258</v>
      </c>
      <c r="G68" s="348">
        <v>82.506317907333454</v>
      </c>
      <c r="H68" s="348">
        <v>81.002751414386807</v>
      </c>
      <c r="I68" s="348">
        <v>80.328824408873729</v>
      </c>
      <c r="J68" s="348">
        <v>76.567152067690188</v>
      </c>
      <c r="K68" s="348">
        <v>75.196516297460718</v>
      </c>
      <c r="L68" s="348">
        <v>78.428637606864868</v>
      </c>
      <c r="M68" s="348">
        <v>78.693236943189774</v>
      </c>
      <c r="N68" s="348">
        <v>79.245709755578872</v>
      </c>
      <c r="O68" s="348">
        <v>76.634949756857395</v>
      </c>
      <c r="P68" s="348">
        <v>75.471986871264036</v>
      </c>
      <c r="Q68" s="348">
        <v>74.573217324440606</v>
      </c>
      <c r="R68" s="348">
        <v>76.832164351499728</v>
      </c>
      <c r="S68" s="348">
        <v>77.337555203536326</v>
      </c>
      <c r="T68" s="348">
        <v>78.09394706827878</v>
      </c>
      <c r="U68" s="348">
        <v>75.890590884499971</v>
      </c>
      <c r="V68" s="348">
        <v>75.425946421799779</v>
      </c>
      <c r="W68" s="348">
        <v>78.047080428794317</v>
      </c>
      <c r="DA68" s="167" t="s">
        <v>2361</v>
      </c>
    </row>
    <row r="69" spans="1:105" ht="12" customHeight="1" x14ac:dyDescent="0.25">
      <c r="A69" s="64" t="s">
        <v>30</v>
      </c>
      <c r="B69" s="231">
        <v>11.28643030262212</v>
      </c>
      <c r="C69" s="231">
        <v>11.458152715227889</v>
      </c>
      <c r="D69" s="231">
        <v>11.336966725975611</v>
      </c>
      <c r="E69" s="231">
        <v>10.02033584288135</v>
      </c>
      <c r="F69" s="231">
        <v>12.69091836770761</v>
      </c>
      <c r="G69" s="231">
        <v>9.9651620069733156</v>
      </c>
      <c r="H69" s="231">
        <v>11.05143016266682</v>
      </c>
      <c r="I69" s="231">
        <v>8.4698586285653246</v>
      </c>
      <c r="J69" s="231">
        <v>7.9616865617783246</v>
      </c>
      <c r="K69" s="231">
        <v>8.547298591872746</v>
      </c>
      <c r="L69" s="231">
        <v>8.7425188263929439</v>
      </c>
      <c r="M69" s="231">
        <v>9.6340621366026511</v>
      </c>
      <c r="N69" s="231">
        <v>10.26507477432779</v>
      </c>
      <c r="O69" s="231">
        <v>9.0674825281138052</v>
      </c>
      <c r="P69" s="231">
        <v>9.7969375967537129</v>
      </c>
      <c r="Q69" s="231">
        <v>9.0283923725170645</v>
      </c>
      <c r="R69" s="231">
        <v>8.8537153509556372</v>
      </c>
      <c r="S69" s="231">
        <v>8.9497372583686072</v>
      </c>
      <c r="T69" s="231">
        <v>9.630059180794321</v>
      </c>
      <c r="U69" s="231">
        <v>8.0883280325148696</v>
      </c>
      <c r="V69" s="231">
        <v>7.607493691965149</v>
      </c>
      <c r="W69" s="231">
        <v>7.4542924959239771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2.2673312913315491</v>
      </c>
      <c r="C71" s="231">
        <v>2.637509048887511</v>
      </c>
      <c r="D71" s="231">
        <v>2.5532262051907448</v>
      </c>
      <c r="E71" s="231">
        <v>0.71206476932360263</v>
      </c>
      <c r="F71" s="231">
        <v>0.47140789336603339</v>
      </c>
      <c r="G71" s="231">
        <v>0.47195169068372911</v>
      </c>
      <c r="H71" s="231">
        <v>0.53142661022744453</v>
      </c>
      <c r="I71" s="231">
        <v>2.4523207303907819</v>
      </c>
      <c r="J71" s="231">
        <v>0.38574667082310488</v>
      </c>
      <c r="K71" s="231">
        <v>0.35594531197969798</v>
      </c>
      <c r="L71" s="231">
        <v>1.155913186648968</v>
      </c>
      <c r="M71" s="231">
        <v>0.47202912446234208</v>
      </c>
      <c r="N71" s="231">
        <v>0.2356627589847699</v>
      </c>
      <c r="O71" s="231">
        <v>0.17667235532743969</v>
      </c>
      <c r="P71" s="231">
        <v>0.1758049670805216</v>
      </c>
      <c r="Q71" s="231">
        <v>0.14555434216423699</v>
      </c>
      <c r="R71" s="231">
        <v>0.1378057799100868</v>
      </c>
      <c r="S71" s="231">
        <v>0.13782866718308981</v>
      </c>
      <c r="T71" s="231">
        <v>0.13769178325139961</v>
      </c>
      <c r="U71" s="231">
        <v>0.16512299092702559</v>
      </c>
      <c r="V71" s="231">
        <v>0.1374274827922074</v>
      </c>
      <c r="W71" s="231">
        <v>0.65859240621884629</v>
      </c>
      <c r="DA71" s="73" t="s">
        <v>2364</v>
      </c>
    </row>
    <row r="72" spans="1:105" ht="12" customHeight="1" x14ac:dyDescent="0.25">
      <c r="A72" s="64" t="s">
        <v>160</v>
      </c>
      <c r="B72" s="231">
        <v>15.27214298286597</v>
      </c>
      <c r="C72" s="231">
        <v>14.62845649243804</v>
      </c>
      <c r="D72" s="231">
        <v>14.08544585032557</v>
      </c>
      <c r="E72" s="231">
        <v>13.525657937440251</v>
      </c>
      <c r="F72" s="231">
        <v>12.227849466558011</v>
      </c>
      <c r="G72" s="231">
        <v>12.13132384610546</v>
      </c>
      <c r="H72" s="231">
        <v>12.06204603787376</v>
      </c>
      <c r="I72" s="231">
        <v>10.27076682246468</v>
      </c>
      <c r="J72" s="231">
        <v>10.122682250474799</v>
      </c>
      <c r="K72" s="231">
        <v>10.378974502140251</v>
      </c>
      <c r="L72" s="231">
        <v>9.607583451432486</v>
      </c>
      <c r="M72" s="231">
        <v>8.645563355139199</v>
      </c>
      <c r="N72" s="231">
        <v>7.5913717538797112</v>
      </c>
      <c r="O72" s="231">
        <v>6.6451973770418071</v>
      </c>
      <c r="P72" s="231">
        <v>5.3413596915827251</v>
      </c>
      <c r="Q72" s="231">
        <v>4.7635075405568426</v>
      </c>
      <c r="R72" s="231">
        <v>4.7227743300532747</v>
      </c>
      <c r="S72" s="231">
        <v>4.4171642219230751</v>
      </c>
      <c r="T72" s="231">
        <v>4.1589719522898152</v>
      </c>
      <c r="U72" s="231">
        <v>3.9356071600469762</v>
      </c>
      <c r="V72" s="231">
        <v>3.8676475407121762</v>
      </c>
      <c r="W72" s="231">
        <v>3.8633000579599281</v>
      </c>
      <c r="DA72" s="73" t="s">
        <v>2365</v>
      </c>
    </row>
    <row r="73" spans="1:105" ht="12" customHeight="1" x14ac:dyDescent="0.25">
      <c r="A73" s="64" t="s">
        <v>70</v>
      </c>
      <c r="B73" s="231">
        <v>9.9452355270343435</v>
      </c>
      <c r="C73" s="231">
        <v>9.8144322031831113</v>
      </c>
      <c r="D73" s="231">
        <v>6.1779360654098303</v>
      </c>
      <c r="E73" s="231">
        <v>6.9762337747285352</v>
      </c>
      <c r="F73" s="231">
        <v>7.7207480606570336</v>
      </c>
      <c r="G73" s="231">
        <v>7.1839648828239024</v>
      </c>
      <c r="H73" s="231">
        <v>6.3877712108953366</v>
      </c>
      <c r="I73" s="231">
        <v>6.1166061290935074</v>
      </c>
      <c r="J73" s="231">
        <v>5.5933502343796278</v>
      </c>
      <c r="K73" s="231">
        <v>3.4762489329755089</v>
      </c>
      <c r="L73" s="231">
        <v>1.497759850144309</v>
      </c>
      <c r="M73" s="231">
        <v>1.332238826404563</v>
      </c>
      <c r="N73" s="231">
        <v>1.266906399875728</v>
      </c>
      <c r="O73" s="231">
        <v>0.47489167839397711</v>
      </c>
      <c r="P73" s="231">
        <v>0.56760896510467629</v>
      </c>
      <c r="Q73" s="231">
        <v>0.83364147355799822</v>
      </c>
      <c r="R73" s="231">
        <v>0.28497494557310299</v>
      </c>
      <c r="S73" s="231">
        <v>0.15834508046282991</v>
      </c>
      <c r="T73" s="231">
        <v>0.47456346223788509</v>
      </c>
      <c r="U73" s="231">
        <v>0.94851143158304096</v>
      </c>
      <c r="V73" s="231">
        <v>0.47365253394555318</v>
      </c>
      <c r="W73" s="231">
        <v>0.31526117923035002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7.3811868896211053E-2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44.188938256472532</v>
      </c>
      <c r="C75" s="231">
        <v>43.546942752594909</v>
      </c>
      <c r="D75" s="231">
        <v>47.897705897913319</v>
      </c>
      <c r="E75" s="231">
        <v>51.917837663801777</v>
      </c>
      <c r="F75" s="231">
        <v>52.698568262971911</v>
      </c>
      <c r="G75" s="231">
        <v>52.743512160884947</v>
      </c>
      <c r="H75" s="231">
        <v>50.961763588886512</v>
      </c>
      <c r="I75" s="231">
        <v>52.931967289678177</v>
      </c>
      <c r="J75" s="231">
        <v>52.286765550396517</v>
      </c>
      <c r="K75" s="231">
        <v>51.985565667541302</v>
      </c>
      <c r="L75" s="231">
        <v>57.080798895774777</v>
      </c>
      <c r="M75" s="231">
        <v>58.27172280058516</v>
      </c>
      <c r="N75" s="231">
        <v>59.030485763664252</v>
      </c>
      <c r="O75" s="231">
        <v>60.215131600985849</v>
      </c>
      <c r="P75" s="231">
        <v>59.575935166459303</v>
      </c>
      <c r="Q75" s="231">
        <v>59.802121595644458</v>
      </c>
      <c r="R75" s="231">
        <v>62.832893945007619</v>
      </c>
      <c r="S75" s="231">
        <v>63.674479975598722</v>
      </c>
      <c r="T75" s="231">
        <v>63.692660689705363</v>
      </c>
      <c r="U75" s="231">
        <v>62.753021269428046</v>
      </c>
      <c r="V75" s="231">
        <v>63.339725172384703</v>
      </c>
      <c r="W75" s="231">
        <v>65.755634289461213</v>
      </c>
      <c r="DA75" s="73" t="s">
        <v>2368</v>
      </c>
    </row>
    <row r="76" spans="1:105" ht="12" customHeight="1" x14ac:dyDescent="0.25">
      <c r="A76" s="64" t="s">
        <v>36</v>
      </c>
      <c r="B76" s="231">
        <v>1.120155985324462</v>
      </c>
      <c r="C76" s="231">
        <v>0.99892264523130492</v>
      </c>
      <c r="D76" s="231">
        <v>0.95984743644086445</v>
      </c>
      <c r="E76" s="231">
        <v>1.3025069596796611E-2</v>
      </c>
      <c r="F76" s="231">
        <v>7.0134990136601549E-3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1.8550719935100379E-2</v>
      </c>
      <c r="F77" s="231">
        <v>0</v>
      </c>
      <c r="G77" s="231">
        <v>1.040331986209523E-2</v>
      </c>
      <c r="H77" s="231">
        <v>8.3138038369470271E-3</v>
      </c>
      <c r="I77" s="231">
        <v>1.349293978503139E-2</v>
      </c>
      <c r="J77" s="231">
        <v>0.216920799837795</v>
      </c>
      <c r="K77" s="231">
        <v>0.45248329095120238</v>
      </c>
      <c r="L77" s="231">
        <v>0.3440633964713668</v>
      </c>
      <c r="M77" s="231">
        <v>0.33762069999586181</v>
      </c>
      <c r="N77" s="231">
        <v>0.85620830484663712</v>
      </c>
      <c r="O77" s="231">
        <v>5.5574216994508048E-2</v>
      </c>
      <c r="P77" s="231">
        <v>1.434048428310465E-2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</v>
      </c>
      <c r="D84" s="234">
        <f t="shared" si="4"/>
        <v>1</v>
      </c>
      <c r="E84" s="234">
        <f t="shared" si="4"/>
        <v>0.99999999999999978</v>
      </c>
      <c r="F84" s="234">
        <f t="shared" si="4"/>
        <v>1</v>
      </c>
      <c r="G84" s="234">
        <f t="shared" si="4"/>
        <v>1</v>
      </c>
      <c r="H84" s="234">
        <f t="shared" si="4"/>
        <v>1.0000000000000002</v>
      </c>
      <c r="I84" s="234">
        <f t="shared" si="4"/>
        <v>1</v>
      </c>
      <c r="J84" s="234">
        <f t="shared" si="4"/>
        <v>1.0000000000000004</v>
      </c>
      <c r="K84" s="234">
        <f t="shared" si="4"/>
        <v>0.99999999999999989</v>
      </c>
      <c r="L84" s="234">
        <f t="shared" si="4"/>
        <v>1</v>
      </c>
      <c r="M84" s="234">
        <f t="shared" si="4"/>
        <v>0.99999999999999978</v>
      </c>
      <c r="N84" s="234">
        <f t="shared" si="4"/>
        <v>1.0000000000000002</v>
      </c>
      <c r="O84" s="234">
        <f t="shared" si="4"/>
        <v>0.99999999999999989</v>
      </c>
      <c r="P84" s="234">
        <f t="shared" si="4"/>
        <v>0.99999999999999978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0.99999999999999989</v>
      </c>
      <c r="U84" s="234">
        <f t="shared" si="4"/>
        <v>1</v>
      </c>
      <c r="V84" s="234">
        <f t="shared" si="4"/>
        <v>0.99999999999999989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1.8402977540813242E-2</v>
      </c>
      <c r="C89" s="302">
        <f t="shared" si="9"/>
        <v>1.7912364267851554E-2</v>
      </c>
      <c r="D89" s="302">
        <f t="shared" si="9"/>
        <v>1.8077495634002353E-2</v>
      </c>
      <c r="E89" s="302">
        <f t="shared" si="9"/>
        <v>1.8672919134236739E-2</v>
      </c>
      <c r="F89" s="302">
        <f t="shared" si="9"/>
        <v>1.8578688406473951E-2</v>
      </c>
      <c r="G89" s="302">
        <f t="shared" si="9"/>
        <v>1.8561737622204626E-2</v>
      </c>
      <c r="H89" s="302">
        <f t="shared" si="9"/>
        <v>1.808392381834736E-2</v>
      </c>
      <c r="I89" s="302">
        <f t="shared" si="9"/>
        <v>1.8809471170674684E-2</v>
      </c>
      <c r="J89" s="302">
        <f t="shared" si="9"/>
        <v>1.7907576785594674E-2</v>
      </c>
      <c r="K89" s="302">
        <f t="shared" si="9"/>
        <v>1.8019417478155039E-2</v>
      </c>
      <c r="L89" s="302">
        <f t="shared" si="9"/>
        <v>1.8662164973271625E-2</v>
      </c>
      <c r="M89" s="302">
        <f t="shared" si="9"/>
        <v>1.899086892206656E-2</v>
      </c>
      <c r="N89" s="302">
        <f t="shared" si="9"/>
        <v>1.8914934086750931E-2</v>
      </c>
      <c r="O89" s="302">
        <f t="shared" si="9"/>
        <v>1.9365786881085353E-2</v>
      </c>
      <c r="P89" s="302">
        <f t="shared" si="9"/>
        <v>1.9418762063900821E-2</v>
      </c>
      <c r="Q89" s="302">
        <f t="shared" si="9"/>
        <v>1.8798290804910144E-2</v>
      </c>
      <c r="R89" s="302">
        <f t="shared" si="9"/>
        <v>1.9292764638805703E-2</v>
      </c>
      <c r="S89" s="302">
        <f t="shared" si="9"/>
        <v>1.9297469209434939E-2</v>
      </c>
      <c r="T89" s="302">
        <f t="shared" si="9"/>
        <v>1.9105018915164713E-2</v>
      </c>
      <c r="U89" s="302">
        <f t="shared" si="9"/>
        <v>1.9270706825352046E-2</v>
      </c>
      <c r="V89" s="302">
        <f t="shared" si="9"/>
        <v>1.9586413327146401E-2</v>
      </c>
      <c r="W89" s="302">
        <f t="shared" si="9"/>
        <v>1.9912633238620008E-2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6.5036753160549146E-2</v>
      </c>
      <c r="C90" s="303">
        <f t="shared" si="10"/>
        <v>6.3887072922128973E-2</v>
      </c>
      <c r="D90" s="303">
        <f t="shared" si="10"/>
        <v>6.2735516529481658E-2</v>
      </c>
      <c r="E90" s="303">
        <f t="shared" si="10"/>
        <v>6.3594393408778357E-2</v>
      </c>
      <c r="F90" s="303">
        <f t="shared" si="10"/>
        <v>6.4614228703965035E-2</v>
      </c>
      <c r="G90" s="303">
        <f t="shared" si="10"/>
        <v>6.3527849954057969E-2</v>
      </c>
      <c r="H90" s="303">
        <f t="shared" si="10"/>
        <v>6.2534776449013507E-2</v>
      </c>
      <c r="I90" s="303">
        <f t="shared" si="10"/>
        <v>6.4102123660430443E-2</v>
      </c>
      <c r="J90" s="303">
        <f t="shared" si="10"/>
        <v>6.0415160788295459E-2</v>
      </c>
      <c r="K90" s="303">
        <f t="shared" si="10"/>
        <v>6.0207002229725554E-2</v>
      </c>
      <c r="L90" s="303">
        <f t="shared" si="10"/>
        <v>6.1354159602593231E-2</v>
      </c>
      <c r="M90" s="303">
        <f t="shared" si="10"/>
        <v>6.2593620816756387E-2</v>
      </c>
      <c r="N90" s="303">
        <f t="shared" si="10"/>
        <v>6.259165541142811E-2</v>
      </c>
      <c r="O90" s="303">
        <f t="shared" si="10"/>
        <v>6.3134040879138736E-2</v>
      </c>
      <c r="P90" s="303">
        <f t="shared" si="10"/>
        <v>6.393376162123475E-2</v>
      </c>
      <c r="Q90" s="303">
        <f t="shared" si="10"/>
        <v>6.170934137235852E-2</v>
      </c>
      <c r="R90" s="303">
        <f t="shared" si="10"/>
        <v>6.2745110195121356E-2</v>
      </c>
      <c r="S90" s="303">
        <f t="shared" si="10"/>
        <v>6.2718106589023256E-2</v>
      </c>
      <c r="T90" s="303">
        <f t="shared" si="10"/>
        <v>6.2900699195899648E-2</v>
      </c>
      <c r="U90" s="303">
        <f t="shared" si="10"/>
        <v>6.2983745883082795E-2</v>
      </c>
      <c r="V90" s="303">
        <f t="shared" si="10"/>
        <v>6.3482455689370818E-2</v>
      </c>
      <c r="W90" s="303">
        <f t="shared" si="10"/>
        <v>6.437088740894864E-2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6.5036753160549146E-2</v>
      </c>
      <c r="C91" s="304">
        <f t="shared" si="11"/>
        <v>6.3887072922128973E-2</v>
      </c>
      <c r="D91" s="304">
        <f t="shared" si="11"/>
        <v>6.2735516529481658E-2</v>
      </c>
      <c r="E91" s="304">
        <f t="shared" si="11"/>
        <v>6.3594393408778357E-2</v>
      </c>
      <c r="F91" s="304">
        <f t="shared" si="11"/>
        <v>6.4614228703965035E-2</v>
      </c>
      <c r="G91" s="304">
        <f t="shared" si="11"/>
        <v>6.3527849954057969E-2</v>
      </c>
      <c r="H91" s="304">
        <f t="shared" si="11"/>
        <v>6.2534776449013507E-2</v>
      </c>
      <c r="I91" s="304">
        <f t="shared" si="11"/>
        <v>6.4102123660430443E-2</v>
      </c>
      <c r="J91" s="304">
        <f t="shared" si="11"/>
        <v>6.0415160788295459E-2</v>
      </c>
      <c r="K91" s="304">
        <f t="shared" si="11"/>
        <v>6.0207002229725554E-2</v>
      </c>
      <c r="L91" s="304">
        <f t="shared" si="11"/>
        <v>6.1354159602593231E-2</v>
      </c>
      <c r="M91" s="304">
        <f t="shared" si="11"/>
        <v>6.2593620816756387E-2</v>
      </c>
      <c r="N91" s="304">
        <f t="shared" si="11"/>
        <v>6.259165541142811E-2</v>
      </c>
      <c r="O91" s="304">
        <f t="shared" si="11"/>
        <v>6.3134040879138736E-2</v>
      </c>
      <c r="P91" s="304">
        <f t="shared" si="11"/>
        <v>6.393376162123475E-2</v>
      </c>
      <c r="Q91" s="304">
        <f t="shared" si="11"/>
        <v>6.170934137235852E-2</v>
      </c>
      <c r="R91" s="304">
        <f t="shared" si="11"/>
        <v>6.2745110195121356E-2</v>
      </c>
      <c r="S91" s="304">
        <f t="shared" si="11"/>
        <v>6.2718106589023256E-2</v>
      </c>
      <c r="T91" s="304">
        <f t="shared" si="11"/>
        <v>6.2900699195899648E-2</v>
      </c>
      <c r="U91" s="304">
        <f t="shared" si="11"/>
        <v>6.2983745883082795E-2</v>
      </c>
      <c r="V91" s="304">
        <f t="shared" si="11"/>
        <v>6.3482455689370818E-2</v>
      </c>
      <c r="W91" s="304">
        <f t="shared" si="11"/>
        <v>6.437088740894864E-2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5.4197294300457645E-2</v>
      </c>
      <c r="C94" s="303">
        <f t="shared" si="14"/>
        <v>5.3239227435107485E-2</v>
      </c>
      <c r="D94" s="303">
        <f t="shared" si="14"/>
        <v>5.2279597107901359E-2</v>
      </c>
      <c r="E94" s="303">
        <f t="shared" si="14"/>
        <v>5.299532784064865E-2</v>
      </c>
      <c r="F94" s="303">
        <f t="shared" si="14"/>
        <v>5.3845190586637545E-2</v>
      </c>
      <c r="G94" s="303">
        <f t="shared" si="14"/>
        <v>5.2939874961714976E-2</v>
      </c>
      <c r="H94" s="303">
        <f t="shared" si="14"/>
        <v>5.2112313707511251E-2</v>
      </c>
      <c r="I94" s="303">
        <f t="shared" si="14"/>
        <v>5.3418436383692029E-2</v>
      </c>
      <c r="J94" s="303">
        <f t="shared" si="14"/>
        <v>5.0345967323579537E-2</v>
      </c>
      <c r="K94" s="303">
        <f t="shared" si="14"/>
        <v>5.0172501858104637E-2</v>
      </c>
      <c r="L94" s="303">
        <f t="shared" si="14"/>
        <v>5.1128466335494401E-2</v>
      </c>
      <c r="M94" s="303">
        <f t="shared" si="14"/>
        <v>5.2161350680630353E-2</v>
      </c>
      <c r="N94" s="303">
        <f t="shared" si="14"/>
        <v>5.2159712842856754E-2</v>
      </c>
      <c r="O94" s="303">
        <f t="shared" si="14"/>
        <v>5.2611700732615597E-2</v>
      </c>
      <c r="P94" s="303">
        <f t="shared" si="14"/>
        <v>5.3278134684362322E-2</v>
      </c>
      <c r="Q94" s="303">
        <f t="shared" si="14"/>
        <v>5.1424451143632123E-2</v>
      </c>
      <c r="R94" s="303">
        <f t="shared" si="14"/>
        <v>5.2287591829267822E-2</v>
      </c>
      <c r="S94" s="303">
        <f t="shared" si="14"/>
        <v>5.2265088824186068E-2</v>
      </c>
      <c r="T94" s="303">
        <f t="shared" si="14"/>
        <v>5.2417249329916378E-2</v>
      </c>
      <c r="U94" s="303">
        <f t="shared" si="14"/>
        <v>5.2486454902568987E-2</v>
      </c>
      <c r="V94" s="303">
        <f t="shared" si="14"/>
        <v>5.2902046407809003E-2</v>
      </c>
      <c r="W94" s="303">
        <f t="shared" si="14"/>
        <v>5.3642406174123851E-2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5.4197294300457645E-2</v>
      </c>
      <c r="C95" s="304">
        <f t="shared" si="15"/>
        <v>5.3239227435107485E-2</v>
      </c>
      <c r="D95" s="304">
        <f t="shared" si="15"/>
        <v>5.2279597107901359E-2</v>
      </c>
      <c r="E95" s="304">
        <f t="shared" si="15"/>
        <v>5.299532784064865E-2</v>
      </c>
      <c r="F95" s="304">
        <f t="shared" si="15"/>
        <v>5.3845190586637545E-2</v>
      </c>
      <c r="G95" s="304">
        <f t="shared" si="15"/>
        <v>5.2939874961714976E-2</v>
      </c>
      <c r="H95" s="304">
        <f t="shared" si="15"/>
        <v>5.2112313707511251E-2</v>
      </c>
      <c r="I95" s="304">
        <f t="shared" si="15"/>
        <v>5.3418436383692029E-2</v>
      </c>
      <c r="J95" s="304">
        <f t="shared" si="15"/>
        <v>5.0345967323579537E-2</v>
      </c>
      <c r="K95" s="304">
        <f t="shared" si="15"/>
        <v>5.0172501858104637E-2</v>
      </c>
      <c r="L95" s="304">
        <f t="shared" si="15"/>
        <v>5.1128466335494401E-2</v>
      </c>
      <c r="M95" s="304">
        <f t="shared" si="15"/>
        <v>5.2161350680630353E-2</v>
      </c>
      <c r="N95" s="304">
        <f t="shared" si="15"/>
        <v>5.2159712842856754E-2</v>
      </c>
      <c r="O95" s="304">
        <f t="shared" si="15"/>
        <v>5.2611700732615597E-2</v>
      </c>
      <c r="P95" s="304">
        <f t="shared" si="15"/>
        <v>5.3278134684362322E-2</v>
      </c>
      <c r="Q95" s="304">
        <f t="shared" si="15"/>
        <v>5.1424451143632123E-2</v>
      </c>
      <c r="R95" s="304">
        <f t="shared" si="15"/>
        <v>5.2287591829267822E-2</v>
      </c>
      <c r="S95" s="304">
        <f t="shared" si="15"/>
        <v>5.2265088824186068E-2</v>
      </c>
      <c r="T95" s="304">
        <f t="shared" si="15"/>
        <v>5.2417249329916378E-2</v>
      </c>
      <c r="U95" s="304">
        <f t="shared" si="15"/>
        <v>5.2486454902568987E-2</v>
      </c>
      <c r="V95" s="304">
        <f t="shared" si="15"/>
        <v>5.2902046407809003E-2</v>
      </c>
      <c r="W95" s="304">
        <f t="shared" si="15"/>
        <v>5.3642406174123851E-2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0.71612954739367574</v>
      </c>
      <c r="C98" s="303">
        <f t="shared" si="18"/>
        <v>0.71827093646873807</v>
      </c>
      <c r="D98" s="303">
        <f t="shared" si="18"/>
        <v>0.7195971000074074</v>
      </c>
      <c r="E98" s="303">
        <f t="shared" si="18"/>
        <v>0.71605038183731062</v>
      </c>
      <c r="F98" s="303">
        <f t="shared" si="18"/>
        <v>0.71474576595890382</v>
      </c>
      <c r="G98" s="303">
        <f t="shared" si="18"/>
        <v>0.71542059135851876</v>
      </c>
      <c r="H98" s="303">
        <f t="shared" si="18"/>
        <v>0.71690103248179315</v>
      </c>
      <c r="I98" s="303">
        <f t="shared" si="18"/>
        <v>0.71240467342969627</v>
      </c>
      <c r="J98" s="303">
        <f t="shared" si="18"/>
        <v>0.71931972824511337</v>
      </c>
      <c r="K98" s="303">
        <f t="shared" si="18"/>
        <v>0.71942019865155682</v>
      </c>
      <c r="L98" s="303">
        <f t="shared" si="18"/>
        <v>0.71831798282027204</v>
      </c>
      <c r="M98" s="303">
        <f t="shared" si="18"/>
        <v>0.71445936402970023</v>
      </c>
      <c r="N98" s="303">
        <f t="shared" si="18"/>
        <v>0.71427860488519734</v>
      </c>
      <c r="O98" s="303">
        <f t="shared" si="18"/>
        <v>0.71186486387108439</v>
      </c>
      <c r="P98" s="303">
        <f t="shared" si="18"/>
        <v>0.70868367751166217</v>
      </c>
      <c r="Q98" s="303">
        <f t="shared" si="18"/>
        <v>0.714259367641503</v>
      </c>
      <c r="R98" s="303">
        <f t="shared" si="18"/>
        <v>0.71168458850612626</v>
      </c>
      <c r="S98" s="303">
        <f t="shared" si="18"/>
        <v>0.71179584209731062</v>
      </c>
      <c r="T98" s="303">
        <f t="shared" si="18"/>
        <v>0.71118585123279243</v>
      </c>
      <c r="U98" s="303">
        <f t="shared" si="18"/>
        <v>0.71039904555883482</v>
      </c>
      <c r="V98" s="303">
        <f t="shared" si="18"/>
        <v>0.70917294364104289</v>
      </c>
      <c r="W98" s="303">
        <f t="shared" si="18"/>
        <v>0.70785823683385962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0.11490823455547143</v>
      </c>
      <c r="C99" s="303">
        <f t="shared" si="19"/>
        <v>0.11527880094086783</v>
      </c>
      <c r="D99" s="303">
        <f t="shared" si="19"/>
        <v>0.11541512871624586</v>
      </c>
      <c r="E99" s="303">
        <f t="shared" si="19"/>
        <v>0.1161442529708417</v>
      </c>
      <c r="F99" s="303">
        <f t="shared" si="19"/>
        <v>0.11598025034093105</v>
      </c>
      <c r="G99" s="303">
        <f t="shared" si="19"/>
        <v>0.11676532305932132</v>
      </c>
      <c r="H99" s="303">
        <f t="shared" si="19"/>
        <v>0.11751706342231213</v>
      </c>
      <c r="I99" s="303">
        <f t="shared" si="19"/>
        <v>0.11775053244712833</v>
      </c>
      <c r="J99" s="303">
        <f t="shared" si="19"/>
        <v>0.11826153421703728</v>
      </c>
      <c r="K99" s="303">
        <f t="shared" si="19"/>
        <v>0.11835304412038335</v>
      </c>
      <c r="L99" s="303">
        <f t="shared" si="19"/>
        <v>0.11693631219224118</v>
      </c>
      <c r="M99" s="303">
        <f t="shared" si="19"/>
        <v>0.11785457117756232</v>
      </c>
      <c r="N99" s="303">
        <f t="shared" si="19"/>
        <v>0.11802933725123875</v>
      </c>
      <c r="O99" s="303">
        <f t="shared" si="19"/>
        <v>0.11848867772057026</v>
      </c>
      <c r="P99" s="303">
        <f t="shared" si="19"/>
        <v>0.11969575371356948</v>
      </c>
      <c r="Q99" s="303">
        <f t="shared" si="19"/>
        <v>0.11902684442688054</v>
      </c>
      <c r="R99" s="303">
        <f t="shared" si="19"/>
        <v>0.11902550812744425</v>
      </c>
      <c r="S99" s="303">
        <f t="shared" si="19"/>
        <v>0.11895292386638798</v>
      </c>
      <c r="T99" s="303">
        <f t="shared" si="19"/>
        <v>0.11936669582816591</v>
      </c>
      <c r="U99" s="303">
        <f t="shared" si="19"/>
        <v>0.11957418071927932</v>
      </c>
      <c r="V99" s="303">
        <f t="shared" si="19"/>
        <v>0.11946841758003415</v>
      </c>
      <c r="W99" s="303">
        <f t="shared" si="19"/>
        <v>0.11893538326189233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6.3152961065627997E-2</v>
      </c>
      <c r="C100" s="304">
        <f t="shared" si="20"/>
        <v>6.3368767495048037E-2</v>
      </c>
      <c r="D100" s="304">
        <f t="shared" si="20"/>
        <v>6.3409252336859262E-2</v>
      </c>
      <c r="E100" s="304">
        <f t="shared" si="20"/>
        <v>6.439470084110073E-2</v>
      </c>
      <c r="F100" s="304">
        <f t="shared" si="20"/>
        <v>6.4324983877564079E-2</v>
      </c>
      <c r="G100" s="304">
        <f t="shared" si="20"/>
        <v>6.5061286407317287E-2</v>
      </c>
      <c r="H100" s="304">
        <f t="shared" si="20"/>
        <v>6.5706034068359787E-2</v>
      </c>
      <c r="I100" s="304">
        <f t="shared" si="20"/>
        <v>6.6264458673205809E-2</v>
      </c>
      <c r="J100" s="304">
        <f t="shared" si="20"/>
        <v>6.6275703723856785E-2</v>
      </c>
      <c r="K100" s="304">
        <f t="shared" si="20"/>
        <v>6.6359952548000006E-2</v>
      </c>
      <c r="L100" s="304">
        <f t="shared" si="20"/>
        <v>6.5022878667763559E-2</v>
      </c>
      <c r="M100" s="304">
        <f t="shared" si="20"/>
        <v>6.6220003218017617E-2</v>
      </c>
      <c r="N100" s="304">
        <f t="shared" si="20"/>
        <v>6.640783290426748E-2</v>
      </c>
      <c r="O100" s="304">
        <f t="shared" si="20"/>
        <v>6.7041616429012255E-2</v>
      </c>
      <c r="P100" s="304">
        <f t="shared" si="20"/>
        <v>6.8478599385986438E-2</v>
      </c>
      <c r="Q100" s="304">
        <f t="shared" si="20"/>
        <v>6.7406730371389653E-2</v>
      </c>
      <c r="R100" s="304">
        <f t="shared" si="20"/>
        <v>6.7591475485312649E-2</v>
      </c>
      <c r="S100" s="304">
        <f t="shared" si="20"/>
        <v>6.7510850835391795E-2</v>
      </c>
      <c r="T100" s="304">
        <f t="shared" si="20"/>
        <v>6.7968707340440332E-2</v>
      </c>
      <c r="U100" s="304">
        <f t="shared" si="20"/>
        <v>6.8233055327047057E-2</v>
      </c>
      <c r="V100" s="304">
        <f t="shared" si="20"/>
        <v>6.8215903585436166E-2</v>
      </c>
      <c r="W100" s="304">
        <f t="shared" si="20"/>
        <v>6.7777884213420153E-2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5.1755273489843434E-2</v>
      </c>
      <c r="C101" s="304">
        <f t="shared" si="21"/>
        <v>5.1910033445819785E-2</v>
      </c>
      <c r="D101" s="304">
        <f t="shared" si="21"/>
        <v>5.2005876379386605E-2</v>
      </c>
      <c r="E101" s="304">
        <f t="shared" si="21"/>
        <v>5.1749552129740979E-2</v>
      </c>
      <c r="F101" s="304">
        <f t="shared" si="21"/>
        <v>5.1655266463366968E-2</v>
      </c>
      <c r="G101" s="304">
        <f t="shared" si="21"/>
        <v>5.1704036652004036E-2</v>
      </c>
      <c r="H101" s="304">
        <f t="shared" si="21"/>
        <v>5.1811029353952341E-2</v>
      </c>
      <c r="I101" s="304">
        <f t="shared" si="21"/>
        <v>5.1486073773922517E-2</v>
      </c>
      <c r="J101" s="304">
        <f t="shared" si="21"/>
        <v>5.19858304931805E-2</v>
      </c>
      <c r="K101" s="304">
        <f t="shared" si="21"/>
        <v>5.1993091572383347E-2</v>
      </c>
      <c r="L101" s="304">
        <f t="shared" si="21"/>
        <v>5.1913433524477616E-2</v>
      </c>
      <c r="M101" s="304">
        <f t="shared" si="21"/>
        <v>5.16345679595447E-2</v>
      </c>
      <c r="N101" s="304">
        <f t="shared" si="21"/>
        <v>5.1621504346971277E-2</v>
      </c>
      <c r="O101" s="304">
        <f t="shared" si="21"/>
        <v>5.1447061291558002E-2</v>
      </c>
      <c r="P101" s="304">
        <f t="shared" si="21"/>
        <v>5.1217154327583045E-2</v>
      </c>
      <c r="Q101" s="304">
        <f t="shared" si="21"/>
        <v>5.1620114055490891E-2</v>
      </c>
      <c r="R101" s="304">
        <f t="shared" si="21"/>
        <v>5.1434032642131595E-2</v>
      </c>
      <c r="S101" s="304">
        <f t="shared" si="21"/>
        <v>5.144207303099619E-2</v>
      </c>
      <c r="T101" s="304">
        <f t="shared" si="21"/>
        <v>5.1397988487725567E-2</v>
      </c>
      <c r="U101" s="304">
        <f t="shared" si="21"/>
        <v>5.1341125392232262E-2</v>
      </c>
      <c r="V101" s="304">
        <f t="shared" si="21"/>
        <v>5.1252513994597994E-2</v>
      </c>
      <c r="W101" s="304">
        <f t="shared" si="21"/>
        <v>5.115749904847218E-2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3.1325193049032668E-2</v>
      </c>
      <c r="C105" s="303">
        <f t="shared" si="25"/>
        <v>3.1411597965305918E-2</v>
      </c>
      <c r="D105" s="303">
        <f t="shared" si="25"/>
        <v>3.1895162004961397E-2</v>
      </c>
      <c r="E105" s="303">
        <f t="shared" si="25"/>
        <v>3.2542724808183696E-2</v>
      </c>
      <c r="F105" s="303">
        <f t="shared" si="25"/>
        <v>3.2235876003088533E-2</v>
      </c>
      <c r="G105" s="303">
        <f t="shared" si="25"/>
        <v>3.278462304418233E-2</v>
      </c>
      <c r="H105" s="303">
        <f t="shared" si="25"/>
        <v>3.2850890121022693E-2</v>
      </c>
      <c r="I105" s="303">
        <f t="shared" si="25"/>
        <v>3.3514762908378126E-2</v>
      </c>
      <c r="J105" s="303">
        <f t="shared" si="25"/>
        <v>3.3750032640379929E-2</v>
      </c>
      <c r="K105" s="303">
        <f t="shared" si="25"/>
        <v>3.3827835662074583E-2</v>
      </c>
      <c r="L105" s="303">
        <f t="shared" si="25"/>
        <v>3.3600914076127454E-2</v>
      </c>
      <c r="M105" s="303">
        <f t="shared" si="25"/>
        <v>3.394022437328395E-2</v>
      </c>
      <c r="N105" s="303">
        <f t="shared" si="25"/>
        <v>3.4025755522528171E-2</v>
      </c>
      <c r="O105" s="303">
        <f t="shared" si="25"/>
        <v>3.4534929915505504E-2</v>
      </c>
      <c r="P105" s="303">
        <f t="shared" si="25"/>
        <v>3.4989910405270247E-2</v>
      </c>
      <c r="Q105" s="303">
        <f t="shared" si="25"/>
        <v>3.4781704610715641E-2</v>
      </c>
      <c r="R105" s="303">
        <f t="shared" si="25"/>
        <v>3.4964436703234528E-2</v>
      </c>
      <c r="S105" s="303">
        <f t="shared" si="25"/>
        <v>3.4970569413657143E-2</v>
      </c>
      <c r="T105" s="303">
        <f t="shared" si="25"/>
        <v>3.5024485498060844E-2</v>
      </c>
      <c r="U105" s="303">
        <f t="shared" si="25"/>
        <v>3.5285866110882073E-2</v>
      </c>
      <c r="V105" s="303">
        <f t="shared" si="25"/>
        <v>3.5387723354596737E-2</v>
      </c>
      <c r="W105" s="303">
        <f t="shared" si="25"/>
        <v>3.5280453082555591E-2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2.1576277267012299E-2</v>
      </c>
      <c r="C106" s="304">
        <f t="shared" si="26"/>
        <v>2.163353072343405E-2</v>
      </c>
      <c r="D106" s="304">
        <f t="shared" si="26"/>
        <v>2.2099041246517379E-2</v>
      </c>
      <c r="E106" s="304">
        <f t="shared" si="26"/>
        <v>2.2794886733883451E-2</v>
      </c>
      <c r="F106" s="304">
        <f t="shared" si="26"/>
        <v>2.2505798109711931E-2</v>
      </c>
      <c r="G106" s="304">
        <f t="shared" si="26"/>
        <v>2.3045358522475207E-2</v>
      </c>
      <c r="H106" s="304">
        <f t="shared" si="26"/>
        <v>2.3091471849364074E-2</v>
      </c>
      <c r="I106" s="304">
        <f t="shared" si="26"/>
        <v>2.3816555106088013E-2</v>
      </c>
      <c r="J106" s="304">
        <f t="shared" si="26"/>
        <v>2.3957687838340389E-2</v>
      </c>
      <c r="K106" s="304">
        <f t="shared" si="26"/>
        <v>2.4034123122124256E-2</v>
      </c>
      <c r="L106" s="304">
        <f t="shared" si="26"/>
        <v>2.3822206376225848E-2</v>
      </c>
      <c r="M106" s="304">
        <f t="shared" si="26"/>
        <v>2.4214045367053925E-2</v>
      </c>
      <c r="N106" s="304">
        <f t="shared" si="26"/>
        <v>2.4302037252184553E-2</v>
      </c>
      <c r="O106" s="304">
        <f t="shared" si="26"/>
        <v>2.4844070724851921E-2</v>
      </c>
      <c r="P106" s="304">
        <f t="shared" si="26"/>
        <v>2.5342357789548235E-2</v>
      </c>
      <c r="Q106" s="304">
        <f t="shared" si="26"/>
        <v>2.5058248223531757E-2</v>
      </c>
      <c r="R106" s="304">
        <f t="shared" si="26"/>
        <v>2.5276031662611397E-2</v>
      </c>
      <c r="S106" s="304">
        <f t="shared" si="26"/>
        <v>2.5280649839951482E-2</v>
      </c>
      <c r="T106" s="304">
        <f t="shared" si="26"/>
        <v>2.5342869938046055E-2</v>
      </c>
      <c r="U106" s="304">
        <f t="shared" si="26"/>
        <v>2.5614961604866027E-2</v>
      </c>
      <c r="V106" s="304">
        <f t="shared" si="26"/>
        <v>2.5733510192179385E-2</v>
      </c>
      <c r="W106" s="304">
        <f t="shared" si="26"/>
        <v>2.5644137472317072E-2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9.748915782020369E-3</v>
      </c>
      <c r="C107" s="304">
        <f t="shared" si="27"/>
        <v>9.7780672418718712E-3</v>
      </c>
      <c r="D107" s="304">
        <f t="shared" si="27"/>
        <v>9.7961207584440161E-3</v>
      </c>
      <c r="E107" s="304">
        <f t="shared" si="27"/>
        <v>9.747838074300243E-3</v>
      </c>
      <c r="F107" s="304">
        <f t="shared" si="27"/>
        <v>9.730077893376602E-3</v>
      </c>
      <c r="G107" s="304">
        <f t="shared" si="27"/>
        <v>9.7392645217071298E-3</v>
      </c>
      <c r="H107" s="304">
        <f t="shared" si="27"/>
        <v>9.7594182716586129E-3</v>
      </c>
      <c r="I107" s="304">
        <f t="shared" si="27"/>
        <v>9.6982078022901132E-3</v>
      </c>
      <c r="J107" s="304">
        <f t="shared" si="27"/>
        <v>9.7923448020395387E-3</v>
      </c>
      <c r="K107" s="304">
        <f t="shared" si="27"/>
        <v>9.7937125399503253E-3</v>
      </c>
      <c r="L107" s="304">
        <f t="shared" si="27"/>
        <v>9.7787076999016048E-3</v>
      </c>
      <c r="M107" s="304">
        <f t="shared" si="27"/>
        <v>9.7261790062300249E-3</v>
      </c>
      <c r="N107" s="304">
        <f t="shared" si="27"/>
        <v>9.7237182703436165E-3</v>
      </c>
      <c r="O107" s="304">
        <f t="shared" si="27"/>
        <v>9.6908591906535828E-3</v>
      </c>
      <c r="P107" s="304">
        <f t="shared" si="27"/>
        <v>9.6475526157220135E-3</v>
      </c>
      <c r="Q107" s="304">
        <f t="shared" si="27"/>
        <v>9.7234563871838806E-3</v>
      </c>
      <c r="R107" s="304">
        <f t="shared" si="27"/>
        <v>9.688405040623127E-3</v>
      </c>
      <c r="S107" s="304">
        <f t="shared" si="27"/>
        <v>9.6899195737056576E-3</v>
      </c>
      <c r="T107" s="304">
        <f t="shared" si="27"/>
        <v>9.6816155600147891E-3</v>
      </c>
      <c r="U107" s="304">
        <f t="shared" si="27"/>
        <v>9.6709045060160495E-3</v>
      </c>
      <c r="V107" s="304">
        <f t="shared" si="27"/>
        <v>9.6542131624173522E-3</v>
      </c>
      <c r="W107" s="304">
        <f t="shared" si="27"/>
        <v>9.6363156102385224E-3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1.90827139230064</v>
      </c>
      <c r="C113" s="322">
        <f>IF(C$5=0,0,C$5/FBT_fec!C$5)</f>
        <v>1.8844081336165626</v>
      </c>
      <c r="D113" s="322">
        <f>IF(D$5=0,0,D$5/FBT_fec!D$5)</f>
        <v>1.8325405602926168</v>
      </c>
      <c r="E113" s="322">
        <f>IF(E$5=0,0,E$5/FBT_fec!E$5)</f>
        <v>1.7742311145325458</v>
      </c>
      <c r="F113" s="322">
        <f>IF(F$5=0,0,F$5/FBT_fec!F$5)</f>
        <v>1.8100472043057445</v>
      </c>
      <c r="G113" s="322">
        <f>IF(G$5=0,0,G$5/FBT_fec!G$5)</f>
        <v>1.7472771320257845</v>
      </c>
      <c r="H113" s="322">
        <f>IF(H$5=0,0,H$5/FBT_fec!H$5)</f>
        <v>1.726831126213441</v>
      </c>
      <c r="I113" s="322">
        <f>IF(I$5=0,0,I$5/FBT_fec!I$5)</f>
        <v>1.6847350034976865</v>
      </c>
      <c r="J113" s="322">
        <f>IF(J$5=0,0,J$5/FBT_fec!J$5)</f>
        <v>1.6334154808258503</v>
      </c>
      <c r="K113" s="322">
        <f>IF(K$5=0,0,K$5/FBT_fec!K$5)</f>
        <v>1.6261663296893367</v>
      </c>
      <c r="L113" s="322">
        <f>IF(L$5=0,0,L$5/FBT_fec!L$5)</f>
        <v>1.6647444296642488</v>
      </c>
      <c r="M113" s="322">
        <f>IF(M$5=0,0,M$5/FBT_fec!M$5)</f>
        <v>1.6397675111214189</v>
      </c>
      <c r="N113" s="322">
        <f>IF(N$5=0,0,N$5/FBT_fec!N$5)</f>
        <v>1.6326290397640508</v>
      </c>
      <c r="O113" s="322">
        <f>IF(O$5=0,0,O$5/FBT_fec!O$5)</f>
        <v>1.5983728312797942</v>
      </c>
      <c r="P113" s="322">
        <f>IF(P$5=0,0,P$5/FBT_fec!P$5)</f>
        <v>1.5618286530330543</v>
      </c>
      <c r="Q113" s="322">
        <f>IF(Q$5=0,0,Q$5/FBT_fec!Q$5)</f>
        <v>1.5675499627566989</v>
      </c>
      <c r="R113" s="322">
        <f>IF(R$5=0,0,R$5/FBT_fec!R$5)</f>
        <v>1.5641299827598791</v>
      </c>
      <c r="S113" s="322">
        <f>IF(S$5=0,0,S$5/FBT_fec!S$5)</f>
        <v>1.5636118788622666</v>
      </c>
      <c r="T113" s="322">
        <f>IF(T$5=0,0,T$5/FBT_fec!T$5)</f>
        <v>1.5560410111788929</v>
      </c>
      <c r="U113" s="322">
        <f>IF(U$5=0,0,U$5/FBT_fec!U$5)</f>
        <v>1.5387486203706804</v>
      </c>
      <c r="V113" s="322">
        <f>IF(V$5=0,0,V$5/FBT_fec!V$5)</f>
        <v>1.5383688701664193</v>
      </c>
      <c r="W113" s="322">
        <f>IF(W$5=0,0,W$5/FBT_fec!W$5)</f>
        <v>1.5562456648133032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1.7725495651676386</v>
      </c>
      <c r="C118" s="334">
        <f>IF(C$10=0,0,C$10/FBT_fec!C$10)</f>
        <v>1.7040282855779085</v>
      </c>
      <c r="D118" s="334">
        <f>IF(D$10=0,0,D$10/FBT_fec!D$10)</f>
        <v>1.6687473958323942</v>
      </c>
      <c r="E118" s="334">
        <f>IF(E$10=0,0,E$10/FBT_fec!E$10)</f>
        <v>1.6686531573054488</v>
      </c>
      <c r="F118" s="334">
        <f>IF(F$10=0,0,F$10/FBT_fec!F$10)</f>
        <v>1.6955219098428846</v>
      </c>
      <c r="G118" s="334">
        <f>IF(G$10=0,0,G$10/FBT_fec!G$10)</f>
        <v>1.6342722530237375</v>
      </c>
      <c r="H118" s="334">
        <f>IF(H$10=0,0,H$10/FBT_fec!H$10)</f>
        <v>1.5724954022523128</v>
      </c>
      <c r="I118" s="334">
        <f>IF(I$10=0,0,I$10/FBT_fec!I$10)</f>
        <v>1.5996624950179408</v>
      </c>
      <c r="J118" s="334">
        <f>IF(J$10=0,0,J$10/FBT_fec!J$10)</f>
        <v>1.467781115970699</v>
      </c>
      <c r="K118" s="334">
        <f>IF(K$10=0,0,K$10/FBT_fec!K$10)</f>
        <v>1.4701633028236107</v>
      </c>
      <c r="L118" s="334">
        <f>IF(L$10=0,0,L$10/FBT_fec!L$10)</f>
        <v>1.561022792461052</v>
      </c>
      <c r="M118" s="334">
        <f>IF(M$10=0,0,M$10/FBT_fec!M$10)</f>
        <v>1.5678823978406649</v>
      </c>
      <c r="N118" s="334">
        <f>IF(N$10=0,0,N$10/FBT_fec!N$10)</f>
        <v>1.5558824963857429</v>
      </c>
      <c r="O118" s="334">
        <f>IF(O$10=0,0,O$10/FBT_fec!O$10)</f>
        <v>1.559410450298734</v>
      </c>
      <c r="P118" s="334">
        <f>IF(P$10=0,0,P$10/FBT_fec!P$10)</f>
        <v>1.5306565260662368</v>
      </c>
      <c r="Q118" s="334">
        <f>IF(Q$10=0,0,Q$10/FBT_fec!Q$10)</f>
        <v>1.4817559379687122</v>
      </c>
      <c r="R118" s="334">
        <f>IF(R$10=0,0,R$10/FBT_fec!R$10)</f>
        <v>1.519766463955609</v>
      </c>
      <c r="S118" s="334">
        <f>IF(S$10=0,0,S$10/FBT_fec!S$10)</f>
        <v>1.519519804902838</v>
      </c>
      <c r="T118" s="334">
        <f>IF(T$10=0,0,T$10/FBT_fec!T$10)</f>
        <v>1.4910900968557841</v>
      </c>
      <c r="U118" s="334">
        <f>IF(U$10=0,0,U$10/FBT_fec!U$10)</f>
        <v>1.4871646367893638</v>
      </c>
      <c r="V118" s="334">
        <f>IF(V$10=0,0,V$10/FBT_fec!V$10)</f>
        <v>1.5121087614731259</v>
      </c>
      <c r="W118" s="334">
        <f>IF(W$10=0,0,W$10/FBT_fec!W$10)</f>
        <v>1.5556474455023908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2.0305498957971655</v>
      </c>
      <c r="C119" s="350">
        <f>IF(C$16=0,0,C$16/FBT_fec!C$16)</f>
        <v>1.9719284298215218</v>
      </c>
      <c r="D119" s="350">
        <f>IF(D$16=0,0,D$16/FBT_fec!D$16)</f>
        <v>1.8838355520704784</v>
      </c>
      <c r="E119" s="350">
        <f>IF(E$16=0,0,E$16/FBT_fec!E$16)</f>
        <v>1.8502092743557095</v>
      </c>
      <c r="F119" s="350">
        <f>IF(F$16=0,0,F$16/FBT_fec!F$16)</f>
        <v>1.9171993202080002</v>
      </c>
      <c r="G119" s="350">
        <f>IF(G$16=0,0,G$16/FBT_fec!G$16)</f>
        <v>1.8217129453578547</v>
      </c>
      <c r="H119" s="350">
        <f>IF(H$16=0,0,H$16/FBT_fec!H$16)</f>
        <v>1.7722763160952202</v>
      </c>
      <c r="I119" s="350">
        <f>IF(I$16=0,0,I$16/FBT_fec!I$16)</f>
        <v>1.7754243529836728</v>
      </c>
      <c r="J119" s="350">
        <f>IF(J$16=0,0,J$16/FBT_fec!J$16)</f>
        <v>1.6164549557914221</v>
      </c>
      <c r="K119" s="350">
        <f>IF(K$16=0,0,K$16/FBT_fec!K$16)</f>
        <v>1.6036835570921384</v>
      </c>
      <c r="L119" s="350">
        <f>IF(L$16=0,0,L$16/FBT_fec!L$16)</f>
        <v>1.6746913720305905</v>
      </c>
      <c r="M119" s="350">
        <f>IF(M$16=0,0,M$16/FBT_fec!M$16)</f>
        <v>1.6861999331035622</v>
      </c>
      <c r="N119" s="350">
        <f>IF(N$16=0,0,N$16/FBT_fec!N$16)</f>
        <v>1.6799077384976122</v>
      </c>
      <c r="O119" s="350">
        <f>IF(O$16=0,0,O$16/FBT_fec!O$16)</f>
        <v>1.6592401939106309</v>
      </c>
      <c r="P119" s="350">
        <f>IF(P$16=0,0,P$16/FBT_fec!P$16)</f>
        <v>1.6445653351014531</v>
      </c>
      <c r="Q119" s="350">
        <f>IF(Q$16=0,0,Q$16/FBT_fec!Q$16)</f>
        <v>1.587883577013683</v>
      </c>
      <c r="R119" s="350">
        <f>IF(R$16=0,0,R$16/FBT_fec!R$16)</f>
        <v>1.6134472100140651</v>
      </c>
      <c r="S119" s="350">
        <f>IF(S$16=0,0,S$16/FBT_fec!S$16)</f>
        <v>1.6121156089686484</v>
      </c>
      <c r="T119" s="350">
        <f>IF(T$16=0,0,T$16/FBT_fec!T$16)</f>
        <v>1.6097552251699072</v>
      </c>
      <c r="U119" s="350">
        <f>IF(U$16=0,0,U$16/FBT_fec!U$16)</f>
        <v>1.5943856404487429</v>
      </c>
      <c r="V119" s="350">
        <f>IF(V$16=0,0,V$16/FBT_fec!V$16)</f>
        <v>1.6076567479588617</v>
      </c>
      <c r="W119" s="350">
        <f>IF(W$16=0,0,W$16/FBT_fec!W$16)</f>
        <v>1.6501262259220519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2.0305498957971659</v>
      </c>
      <c r="C120" s="350">
        <f>IF(C$25=0,0,C$25/FBT_fec!C$25)</f>
        <v>1.9719284298215223</v>
      </c>
      <c r="D120" s="350">
        <f>IF(D$25=0,0,D$25/FBT_fec!D$25)</f>
        <v>1.883835552070477</v>
      </c>
      <c r="E120" s="350">
        <f>IF(E$25=0,0,E$25/FBT_fec!E$25)</f>
        <v>1.8502092743557099</v>
      </c>
      <c r="F120" s="350">
        <f>IF(F$25=0,0,F$25/FBT_fec!F$25)</f>
        <v>1.9171993202080002</v>
      </c>
      <c r="G120" s="350">
        <f>IF(G$25=0,0,G$25/FBT_fec!G$25)</f>
        <v>1.8217129453578549</v>
      </c>
      <c r="H120" s="350">
        <f>IF(H$25=0,0,H$25/FBT_fec!H$25)</f>
        <v>1.77227631609522</v>
      </c>
      <c r="I120" s="350">
        <f>IF(I$25=0,0,I$25/FBT_fec!I$25)</f>
        <v>1.7754243529836733</v>
      </c>
      <c r="J120" s="350">
        <f>IF(J$25=0,0,J$25/FBT_fec!J$25)</f>
        <v>1.616454955791421</v>
      </c>
      <c r="K120" s="350">
        <f>IF(K$25=0,0,K$25/FBT_fec!K$25)</f>
        <v>1.6036835570921388</v>
      </c>
      <c r="L120" s="350">
        <f>IF(L$25=0,0,L$25/FBT_fec!L$25)</f>
        <v>1.6746913720305912</v>
      </c>
      <c r="M120" s="350">
        <f>IF(M$25=0,0,M$25/FBT_fec!M$25)</f>
        <v>1.6861999331035626</v>
      </c>
      <c r="N120" s="350">
        <f>IF(N$25=0,0,N$25/FBT_fec!N$25)</f>
        <v>1.6799077384976127</v>
      </c>
      <c r="O120" s="350">
        <f>IF(O$25=0,0,O$25/FBT_fec!O$25)</f>
        <v>1.6592401939106309</v>
      </c>
      <c r="P120" s="350">
        <f>IF(P$25=0,0,P$25/FBT_fec!P$25)</f>
        <v>1.6445653351014531</v>
      </c>
      <c r="Q120" s="350">
        <f>IF(Q$25=0,0,Q$25/FBT_fec!Q$25)</f>
        <v>1.5878835770136832</v>
      </c>
      <c r="R120" s="350">
        <f>IF(R$25=0,0,R$25/FBT_fec!R$25)</f>
        <v>1.6134472100140651</v>
      </c>
      <c r="S120" s="350">
        <f>IF(S$25=0,0,S$25/FBT_fec!S$25)</f>
        <v>1.6121156089686488</v>
      </c>
      <c r="T120" s="350">
        <f>IF(T$25=0,0,T$25/FBT_fec!T$25)</f>
        <v>1.6097552251699077</v>
      </c>
      <c r="U120" s="350">
        <f>IF(U$25=0,0,U$25/FBT_fec!U$25)</f>
        <v>1.5943856404487422</v>
      </c>
      <c r="V120" s="350">
        <f>IF(V$25=0,0,V$25/FBT_fec!V$25)</f>
        <v>1.6076567479588617</v>
      </c>
      <c r="W120" s="350">
        <f>IF(W$25=0,0,W$25/FBT_fec!W$25)</f>
        <v>1.6501262259220513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2.6420571338473802</v>
      </c>
      <c r="C121" s="350">
        <f>IF(C$34=0,0,C$34/FBT_fec!C$34)</f>
        <v>2.6430724503001217</v>
      </c>
      <c r="D121" s="350">
        <f>IF(D$34=0,0,D$34/FBT_fec!D$34)</f>
        <v>2.5982957100169997</v>
      </c>
      <c r="E121" s="350">
        <f>IF(E$34=0,0,E$34/FBT_fec!E$34)</f>
        <v>2.5016527814559653</v>
      </c>
      <c r="F121" s="350">
        <f>IF(F$34=0,0,F$34/FBT_fec!F$34)</f>
        <v>2.5278176740365619</v>
      </c>
      <c r="G121" s="350">
        <f>IF(G$34=0,0,G$34/FBT_fec!G$34)</f>
        <v>2.4690489521333827</v>
      </c>
      <c r="H121" s="350">
        <f>IF(H$34=0,0,H$34/FBT_fec!H$34)</f>
        <v>2.4684847827234022</v>
      </c>
      <c r="I121" s="350">
        <f>IF(I$34=0,0,I$34/FBT_fec!I$34)</f>
        <v>2.3703049981804623</v>
      </c>
      <c r="J121" s="350">
        <f>IF(J$34=0,0,J$34/FBT_fec!J$34)</f>
        <v>2.3811062215319967</v>
      </c>
      <c r="K121" s="350">
        <f>IF(K$34=0,0,K$34/FBT_fec!K$34)</f>
        <v>2.3735910071235833</v>
      </c>
      <c r="L121" s="350">
        <f>IF(L$34=0,0,L$34/FBT_fec!L$34)</f>
        <v>2.3971135181612908</v>
      </c>
      <c r="M121" s="350">
        <f>IF(M$34=0,0,M$34/FBT_fec!M$34)</f>
        <v>2.3370182933610963</v>
      </c>
      <c r="N121" s="350">
        <f>IF(N$34=0,0,N$34/FBT_fec!N$34)</f>
        <v>2.324998807967924</v>
      </c>
      <c r="O121" s="350">
        <f>IF(O$34=0,0,O$34/FBT_fec!O$34)</f>
        <v>2.2684060301006008</v>
      </c>
      <c r="P121" s="350">
        <f>IF(P$34=0,0,P$34/FBT_fec!P$34)</f>
        <v>2.2044107220797411</v>
      </c>
      <c r="Q121" s="350">
        <f>IF(Q$34=0,0,Q$34/FBT_fec!Q$34)</f>
        <v>2.2570567812564186</v>
      </c>
      <c r="R121" s="350">
        <f>IF(R$34=0,0,R$34/FBT_fec!R$34)</f>
        <v>2.2291792373020618</v>
      </c>
      <c r="S121" s="350">
        <f>IF(S$34=0,0,S$34/FBT_fec!S$34)</f>
        <v>2.2286580327024925</v>
      </c>
      <c r="T121" s="350">
        <f>IF(T$34=0,0,T$34/FBT_fec!T$34)</f>
        <v>2.2165011634556913</v>
      </c>
      <c r="U121" s="350">
        <f>IF(U$34=0,0,U$34/FBT_fec!U$34)</f>
        <v>2.1897859049276738</v>
      </c>
      <c r="V121" s="350">
        <f>IF(V$34=0,0,V$34/FBT_fec!V$34)</f>
        <v>2.1778867442618672</v>
      </c>
      <c r="W121" s="350">
        <f>IF(W$34=0,0,W$34/FBT_fec!W$34)</f>
        <v>2.182812126254642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2.2768288961211116</v>
      </c>
      <c r="C122" s="350">
        <f>IF(C$45=0,0,C$45/FBT_fec!C$45)</f>
        <v>2.2654129543853094</v>
      </c>
      <c r="D122" s="350">
        <f>IF(D$45=0,0,D$45/FBT_fec!D$45)</f>
        <v>2.2143693290140938</v>
      </c>
      <c r="E122" s="350">
        <f>IF(E$45=0,0,E$45/FBT_fec!E$45)</f>
        <v>2.1577989605377921</v>
      </c>
      <c r="F122" s="350">
        <f>IF(F$45=0,0,F$45/FBT_fec!F$45)</f>
        <v>2.1907397177460188</v>
      </c>
      <c r="G122" s="350">
        <f>IF(G$45=0,0,G$45/FBT_fec!G$45)</f>
        <v>2.1403686328696208</v>
      </c>
      <c r="H122" s="350">
        <f>IF(H$45=0,0,H$45/FBT_fec!H$45)</f>
        <v>2.1387041261984452</v>
      </c>
      <c r="I122" s="350">
        <f>IF(I$45=0,0,I$45/FBT_fec!I$45)</f>
        <v>2.0832801305066151</v>
      </c>
      <c r="J122" s="350">
        <f>IF(J$45=0,0,J$45/FBT_fec!J$45)</f>
        <v>2.0515158564121618</v>
      </c>
      <c r="K122" s="350">
        <f>IF(K$45=0,0,K$45/FBT_fec!K$45)</f>
        <v>2.0454704400847952</v>
      </c>
      <c r="L122" s="350">
        <f>IF(L$45=0,0,L$45/FBT_fec!L$45)</f>
        <v>2.0558232329762043</v>
      </c>
      <c r="M122" s="350">
        <f>IF(M$45=0,0,M$45/FBT_fec!M$45)</f>
        <v>2.0386237257097588</v>
      </c>
      <c r="N122" s="350">
        <f>IF(N$45=0,0,N$45/FBT_fec!N$45)</f>
        <v>2.0331743599005234</v>
      </c>
      <c r="O122" s="350">
        <f>IF(O$45=0,0,O$45/FBT_fec!O$45)</f>
        <v>1.9984930178100138</v>
      </c>
      <c r="P122" s="350">
        <f>IF(P$45=0,0,P$45/FBT_fec!P$45)</f>
        <v>1.9741062899422761</v>
      </c>
      <c r="Q122" s="350">
        <f>IF(Q$45=0,0,Q$45/FBT_fec!Q$45)</f>
        <v>1.9788002663645707</v>
      </c>
      <c r="R122" s="350">
        <f>IF(R$45=0,0,R$45/FBT_fec!R$45)</f>
        <v>1.9691802493084796</v>
      </c>
      <c r="S122" s="350">
        <f>IF(S$45=0,0,S$45/FBT_fec!S$45)</f>
        <v>1.9671550602271992</v>
      </c>
      <c r="T122" s="350">
        <f>IF(T$45=0,0,T$45/FBT_fec!T$45)</f>
        <v>1.9654338965630649</v>
      </c>
      <c r="U122" s="350">
        <f>IF(U$45=0,0,U$45/FBT_fec!U$45)</f>
        <v>1.9475702804040653</v>
      </c>
      <c r="V122" s="350">
        <f>IF(V$45=0,0,V$45/FBT_fec!V$45)</f>
        <v>1.9424907145749466</v>
      </c>
      <c r="W122" s="350">
        <f>IF(W$45=0,0,W$45/FBT_fec!W$45)</f>
        <v>1.9494177960507864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0.7316269670759763</v>
      </c>
      <c r="C123" s="350">
        <f>IF(C$66=0,0,C$66/FBT_fec!C$66)</f>
        <v>0.71373440114200049</v>
      </c>
      <c r="D123" s="350">
        <f>IF(D$66=0,0,D$66/FBT_fec!D$66)</f>
        <v>0.69556476957216984</v>
      </c>
      <c r="E123" s="350">
        <f>IF(E$66=0,0,E$66/FBT_fec!E$66)</f>
        <v>0.6874534290896035</v>
      </c>
      <c r="F123" s="350">
        <f>IF(F$66=0,0,F$66/FBT_fec!F$66)</f>
        <v>0.7025194379334867</v>
      </c>
      <c r="G123" s="350">
        <f>IF(G$66=0,0,G$66/FBT_fec!G$66)</f>
        <v>0.67890104272539775</v>
      </c>
      <c r="H123" s="350">
        <f>IF(H$66=0,0,H$66/FBT_fec!H$66)</f>
        <v>0.66361173194725498</v>
      </c>
      <c r="I123" s="350">
        <f>IF(I$66=0,0,I$66/FBT_fec!I$66)</f>
        <v>0.66895140580508672</v>
      </c>
      <c r="J123" s="350">
        <f>IF(J$66=0,0,J$66/FBT_fec!J$66)</f>
        <v>0.63137032922448733</v>
      </c>
      <c r="K123" s="350">
        <f>IF(K$66=0,0,K$66/FBT_fec!K$66)</f>
        <v>0.6290516000386589</v>
      </c>
      <c r="L123" s="350">
        <f>IF(L$66=0,0,L$66/FBT_fec!L$66)</f>
        <v>0.64963460124905315</v>
      </c>
      <c r="M123" s="350">
        <f>IF(M$66=0,0,M$66/FBT_fec!M$66)</f>
        <v>0.65024148635244872</v>
      </c>
      <c r="N123" s="350">
        <f>IF(N$66=0,0,N$66/FBT_fec!N$66)</f>
        <v>0.64938331360439339</v>
      </c>
      <c r="O123" s="350">
        <f>IF(O$66=0,0,O$66/FBT_fec!O$66)</f>
        <v>0.64522165589969527</v>
      </c>
      <c r="P123" s="350">
        <f>IF(P$66=0,0,P$66/FBT_fec!P$66)</f>
        <v>0.63935719245981726</v>
      </c>
      <c r="Q123" s="350">
        <f>IF(Q$66=0,0,Q$66/FBT_fec!Q$66)</f>
        <v>0.62817242476185942</v>
      </c>
      <c r="R123" s="350">
        <f>IF(R$66=0,0,R$66/FBT_fec!R$66)</f>
        <v>0.63538666750881556</v>
      </c>
      <c r="S123" s="350">
        <f>IF(S$66=0,0,S$66/FBT_fec!S$66)</f>
        <v>0.63533982926240828</v>
      </c>
      <c r="T123" s="350">
        <f>IF(T$66=0,0,T$66/FBT_fec!T$66)</f>
        <v>0.63311537982411725</v>
      </c>
      <c r="U123" s="350">
        <f>IF(U$66=0,0,U$66/FBT_fec!U$66)</f>
        <v>0.63057095596331769</v>
      </c>
      <c r="V123" s="350">
        <f>IF(V$66=0,0,V$66/FBT_fec!V$66)</f>
        <v>0.63506116627177156</v>
      </c>
      <c r="W123" s="350">
        <f>IF(W$66=0,0,W$66/FBT_fec!W$66)</f>
        <v>0.64693974353307804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DE: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76065.620746471803</v>
      </c>
      <c r="C3" s="205">
        <v>87200.79316368443</v>
      </c>
      <c r="D3" s="205">
        <v>87127.477167485093</v>
      </c>
      <c r="E3" s="205">
        <v>90616.996238953376</v>
      </c>
      <c r="F3" s="205">
        <v>87975.970214029556</v>
      </c>
      <c r="G3" s="205">
        <v>88611.645731075405</v>
      </c>
      <c r="H3" s="205">
        <v>98055.50825813043</v>
      </c>
      <c r="I3" s="205">
        <v>104608.5132300196</v>
      </c>
      <c r="J3" s="205">
        <v>93796.367786766918</v>
      </c>
      <c r="K3" s="205">
        <v>73416.681276297342</v>
      </c>
      <c r="L3" s="205">
        <v>102402.366477798</v>
      </c>
      <c r="M3" s="205">
        <v>114332.33526484721</v>
      </c>
      <c r="N3" s="205">
        <v>116828.2452880276</v>
      </c>
      <c r="O3" s="205">
        <v>116184.04486665899</v>
      </c>
      <c r="P3" s="205">
        <v>128818.9908556499</v>
      </c>
      <c r="Q3" s="205">
        <v>134283</v>
      </c>
      <c r="R3" s="205">
        <v>144909.67182076359</v>
      </c>
      <c r="S3" s="205">
        <v>151699.70845481049</v>
      </c>
      <c r="T3" s="205">
        <v>145668.4665123942</v>
      </c>
      <c r="U3" s="205">
        <v>142863.6553937759</v>
      </c>
      <c r="V3" s="205">
        <v>119726.1787263327</v>
      </c>
      <c r="W3" s="205">
        <v>126519.9844917524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68156.347630686054</v>
      </c>
      <c r="C5" s="205">
        <v>71809.906292432599</v>
      </c>
      <c r="D5" s="205">
        <v>74478.652117154852</v>
      </c>
      <c r="E5" s="205">
        <v>76360.348052360292</v>
      </c>
      <c r="F5" s="205">
        <v>77226.765393633235</v>
      </c>
      <c r="G5" s="205">
        <v>79696.037737052626</v>
      </c>
      <c r="H5" s="205">
        <v>84631.715549029381</v>
      </c>
      <c r="I5" s="205">
        <v>85537.05751813286</v>
      </c>
      <c r="J5" s="205">
        <v>80151.797261221276</v>
      </c>
      <c r="K5" s="205">
        <v>65199.33055253308</v>
      </c>
      <c r="L5" s="205">
        <v>84513.431076303634</v>
      </c>
      <c r="M5" s="205">
        <v>91689.132104410513</v>
      </c>
      <c r="N5" s="205">
        <v>92991.626909784303</v>
      </c>
      <c r="O5" s="205">
        <v>95945.73045450919</v>
      </c>
      <c r="P5" s="205">
        <v>101056.2971992564</v>
      </c>
      <c r="Q5" s="205">
        <v>106890.0997711627</v>
      </c>
      <c r="R5" s="205">
        <v>112755.3740795589</v>
      </c>
      <c r="S5" s="205">
        <v>115927.3946543476</v>
      </c>
      <c r="T5" s="205">
        <v>109883.7963058623</v>
      </c>
      <c r="U5" s="205">
        <v>108810.03284152391</v>
      </c>
      <c r="V5" s="205">
        <v>88562.362416250064</v>
      </c>
      <c r="W5" s="205">
        <v>92870.938743747523</v>
      </c>
      <c r="DA5" s="112" t="s">
        <v>2375</v>
      </c>
    </row>
    <row r="6" spans="1:105" ht="12" customHeight="1" x14ac:dyDescent="0.25">
      <c r="A6" s="154" t="s">
        <v>2114</v>
      </c>
      <c r="B6" s="340">
        <v>85195.434538357556</v>
      </c>
      <c r="C6" s="340">
        <v>80935.662811439674</v>
      </c>
      <c r="D6" s="340">
        <v>80935.662811439674</v>
      </c>
      <c r="E6" s="340">
        <v>80935.662811439674</v>
      </c>
      <c r="F6" s="340">
        <v>85195.434538357556</v>
      </c>
      <c r="G6" s="340">
        <v>85195.434538357556</v>
      </c>
      <c r="H6" s="340">
        <v>89455.206265275439</v>
      </c>
      <c r="I6" s="340">
        <v>93714.977992193322</v>
      </c>
      <c r="J6" s="340">
        <v>93714.977992193322</v>
      </c>
      <c r="K6" s="340">
        <v>89455.206265275439</v>
      </c>
      <c r="L6" s="340">
        <v>89455.206265275439</v>
      </c>
      <c r="M6" s="340">
        <v>97974.749719111191</v>
      </c>
      <c r="N6" s="340">
        <v>97974.749719111191</v>
      </c>
      <c r="O6" s="340">
        <v>102234.5214460291</v>
      </c>
      <c r="P6" s="340">
        <v>106494.293172947</v>
      </c>
      <c r="Q6" s="340">
        <v>115013.83662678269</v>
      </c>
      <c r="R6" s="340">
        <v>119273.60835370061</v>
      </c>
      <c r="S6" s="340">
        <v>123533.3800806185</v>
      </c>
      <c r="T6" s="340">
        <v>119273.60835370061</v>
      </c>
      <c r="U6" s="340">
        <v>115013.83662678269</v>
      </c>
      <c r="V6" s="340">
        <v>115013.83662678269</v>
      </c>
      <c r="W6" s="340">
        <v>110754.0648998648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4259.7717269178784</v>
      </c>
      <c r="F7" s="342">
        <v>8519.5434538357567</v>
      </c>
      <c r="G7" s="342">
        <v>0</v>
      </c>
      <c r="H7" s="342">
        <v>8519.5434538357567</v>
      </c>
      <c r="I7" s="342">
        <v>8519.5434538357567</v>
      </c>
      <c r="J7" s="342">
        <v>0</v>
      </c>
      <c r="K7" s="342">
        <v>0</v>
      </c>
      <c r="L7" s="342">
        <v>4259.7717269178784</v>
      </c>
      <c r="M7" s="342">
        <v>8519.5434538357567</v>
      </c>
      <c r="N7" s="342">
        <v>4259.7717269178784</v>
      </c>
      <c r="O7" s="342">
        <v>8519.5434538357567</v>
      </c>
      <c r="P7" s="342">
        <v>4259.7717269178784</v>
      </c>
      <c r="Q7" s="342">
        <v>12779.315180753631</v>
      </c>
      <c r="R7" s="342">
        <v>8519.5434538357567</v>
      </c>
      <c r="S7" s="342">
        <v>4259.7717269178784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4259.7717269178829</v>
      </c>
      <c r="D8" s="344">
        <f t="shared" si="0"/>
        <v>0</v>
      </c>
      <c r="E8" s="344">
        <f t="shared" si="0"/>
        <v>4259.7717269178829</v>
      </c>
      <c r="F8" s="344">
        <f t="shared" si="0"/>
        <v>4259.7717269178684</v>
      </c>
      <c r="G8" s="344">
        <f t="shared" si="0"/>
        <v>0</v>
      </c>
      <c r="H8" s="344">
        <f t="shared" si="0"/>
        <v>4259.7717269178684</v>
      </c>
      <c r="I8" s="344">
        <f t="shared" si="0"/>
        <v>4259.7717269178684</v>
      </c>
      <c r="J8" s="344">
        <f t="shared" si="0"/>
        <v>0</v>
      </c>
      <c r="K8" s="344">
        <f t="shared" si="0"/>
        <v>4259.7717269178829</v>
      </c>
      <c r="L8" s="344">
        <f t="shared" si="0"/>
        <v>4259.7717269178829</v>
      </c>
      <c r="M8" s="344">
        <f t="shared" si="0"/>
        <v>0</v>
      </c>
      <c r="N8" s="344">
        <f t="shared" si="0"/>
        <v>4259.7717269178829</v>
      </c>
      <c r="O8" s="344">
        <f t="shared" si="0"/>
        <v>4259.7717269178393</v>
      </c>
      <c r="P8" s="344">
        <f t="shared" si="0"/>
        <v>0</v>
      </c>
      <c r="Q8" s="344">
        <f t="shared" si="0"/>
        <v>4259.7717269179411</v>
      </c>
      <c r="R8" s="344">
        <f t="shared" si="0"/>
        <v>4259.7717269178393</v>
      </c>
      <c r="S8" s="344">
        <f t="shared" si="0"/>
        <v>0</v>
      </c>
      <c r="T8" s="344">
        <f t="shared" si="0"/>
        <v>4259.7717269178975</v>
      </c>
      <c r="U8" s="344">
        <f t="shared" si="0"/>
        <v>4259.771726917912</v>
      </c>
      <c r="V8" s="344">
        <f t="shared" si="0"/>
        <v>0</v>
      </c>
      <c r="W8" s="344">
        <f t="shared" si="0"/>
        <v>4259.7717269178975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17039.086907671503</v>
      </c>
      <c r="C9" s="345">
        <f t="shared" si="1"/>
        <v>9125.7565190070745</v>
      </c>
      <c r="D9" s="345">
        <f t="shared" si="1"/>
        <v>6457.0106942848215</v>
      </c>
      <c r="E9" s="345">
        <f t="shared" si="1"/>
        <v>4575.3147590793815</v>
      </c>
      <c r="F9" s="345">
        <f t="shared" si="1"/>
        <v>7968.6691447243211</v>
      </c>
      <c r="G9" s="345">
        <f t="shared" si="1"/>
        <v>5499.3968013049307</v>
      </c>
      <c r="H9" s="345">
        <f t="shared" si="1"/>
        <v>4823.4907162460586</v>
      </c>
      <c r="I9" s="345">
        <f t="shared" si="1"/>
        <v>8177.9204740604619</v>
      </c>
      <c r="J9" s="345">
        <f t="shared" si="1"/>
        <v>13563.180730972046</v>
      </c>
      <c r="K9" s="345">
        <f t="shared" si="1"/>
        <v>24255.87571274236</v>
      </c>
      <c r="L9" s="345">
        <f t="shared" si="1"/>
        <v>4941.7751889718056</v>
      </c>
      <c r="M9" s="345">
        <f t="shared" si="1"/>
        <v>6285.6176147006772</v>
      </c>
      <c r="N9" s="345">
        <f t="shared" si="1"/>
        <v>4983.1228093268874</v>
      </c>
      <c r="O9" s="345">
        <f t="shared" si="1"/>
        <v>6288.7909915199125</v>
      </c>
      <c r="P9" s="345">
        <f t="shared" si="1"/>
        <v>5437.9959736906021</v>
      </c>
      <c r="Q9" s="345">
        <f t="shared" si="1"/>
        <v>8123.7368556199945</v>
      </c>
      <c r="R9" s="345">
        <f t="shared" si="1"/>
        <v>6518.2342741417087</v>
      </c>
      <c r="S9" s="345">
        <f t="shared" si="1"/>
        <v>7605.9854262708977</v>
      </c>
      <c r="T9" s="345">
        <f t="shared" si="1"/>
        <v>9389.8120478383062</v>
      </c>
      <c r="U9" s="345">
        <f t="shared" si="1"/>
        <v>6203.8037852587877</v>
      </c>
      <c r="V9" s="345">
        <f t="shared" si="1"/>
        <v>26451.47421053263</v>
      </c>
      <c r="W9" s="345">
        <f t="shared" si="1"/>
        <v>17883.126156117272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2915.8484952708509</v>
      </c>
      <c r="C12" s="212">
        <v>3005.2414445399831</v>
      </c>
      <c r="D12" s="212">
        <v>2985.6619948409279</v>
      </c>
      <c r="E12" s="212">
        <v>3235.7557179707651</v>
      </c>
      <c r="F12" s="212">
        <v>3352.1361994840931</v>
      </c>
      <c r="G12" s="212">
        <v>3315.4012897678408</v>
      </c>
      <c r="H12" s="212">
        <v>3200.1024935511609</v>
      </c>
      <c r="I12" s="212">
        <v>3132.0877901977651</v>
      </c>
      <c r="J12" s="212">
        <v>2966.49630266552</v>
      </c>
      <c r="K12" s="212">
        <v>2557.7013757523641</v>
      </c>
      <c r="L12" s="212">
        <v>2951.161564918315</v>
      </c>
      <c r="M12" s="212">
        <v>2895.74230438521</v>
      </c>
      <c r="N12" s="212">
        <v>2998.0166809974212</v>
      </c>
      <c r="O12" s="212">
        <v>3110.0998280309541</v>
      </c>
      <c r="P12" s="212">
        <v>2867.0007738607051</v>
      </c>
      <c r="Q12" s="212">
        <v>2877.861908856406</v>
      </c>
      <c r="R12" s="212">
        <v>3028.6838349097161</v>
      </c>
      <c r="S12" s="212">
        <v>3025.7417884780739</v>
      </c>
      <c r="T12" s="212">
        <v>2949.0698846517071</v>
      </c>
      <c r="U12" s="212">
        <v>2872.61010985863</v>
      </c>
      <c r="V12" s="212">
        <v>2588.8568214998381</v>
      </c>
      <c r="W12" s="212">
        <v>2690.89797054572</v>
      </c>
      <c r="DA12" s="109" t="s">
        <v>2378</v>
      </c>
    </row>
    <row r="13" spans="1:105" ht="12" customHeight="1" x14ac:dyDescent="0.25">
      <c r="A13" s="24" t="s">
        <v>30</v>
      </c>
      <c r="B13" s="215">
        <v>17.107308684436799</v>
      </c>
      <c r="C13" s="215">
        <v>15.738779019776439</v>
      </c>
      <c r="D13" s="215">
        <v>17.538435081685289</v>
      </c>
      <c r="E13" s="215">
        <v>25.31883061049011</v>
      </c>
      <c r="F13" s="215">
        <v>27.371711092003441</v>
      </c>
      <c r="G13" s="215">
        <v>26.003181427343069</v>
      </c>
      <c r="H13" s="215">
        <v>26.003181427343069</v>
      </c>
      <c r="I13" s="215">
        <v>32.161822871883047</v>
      </c>
      <c r="J13" s="215">
        <v>26.003181427343069</v>
      </c>
      <c r="K13" s="215">
        <v>14.370163370593289</v>
      </c>
      <c r="L13" s="215">
        <v>16.42304385210662</v>
      </c>
      <c r="M13" s="215">
        <v>15.738779019776439</v>
      </c>
      <c r="N13" s="215">
        <v>11.633018056749791</v>
      </c>
      <c r="O13" s="215">
        <v>6.158641444539982</v>
      </c>
      <c r="P13" s="215">
        <v>0</v>
      </c>
      <c r="Q13" s="215">
        <v>3.0289767841788469</v>
      </c>
      <c r="R13" s="215">
        <v>176.22854686156489</v>
      </c>
      <c r="S13" s="215">
        <v>177.91693895098879</v>
      </c>
      <c r="T13" s="215">
        <v>126.0673258813413</v>
      </c>
      <c r="U13" s="215">
        <v>171.0585554600172</v>
      </c>
      <c r="V13" s="215">
        <v>151.57661220980219</v>
      </c>
      <c r="W13" s="215">
        <v>157.95296646603609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193.84247635425621</v>
      </c>
      <c r="C14" s="206">
        <f t="shared" si="2"/>
        <v>195.79389509888219</v>
      </c>
      <c r="D14" s="206">
        <f t="shared" si="2"/>
        <v>190.59656061908854</v>
      </c>
      <c r="E14" s="206">
        <f t="shared" si="2"/>
        <v>105.6791917454858</v>
      </c>
      <c r="F14" s="206">
        <f t="shared" si="2"/>
        <v>101.5895958727429</v>
      </c>
      <c r="G14" s="206">
        <f t="shared" si="2"/>
        <v>91.341702493551139</v>
      </c>
      <c r="H14" s="206">
        <f t="shared" si="2"/>
        <v>149.13757523645742</v>
      </c>
      <c r="I14" s="206">
        <f t="shared" si="2"/>
        <v>93.703955288048135</v>
      </c>
      <c r="J14" s="206">
        <f t="shared" si="2"/>
        <v>75.047033533963869</v>
      </c>
      <c r="K14" s="206">
        <f t="shared" si="2"/>
        <v>63.772398968185733</v>
      </c>
      <c r="L14" s="206">
        <f t="shared" si="2"/>
        <v>95.655717970765267</v>
      </c>
      <c r="M14" s="206">
        <f t="shared" si="2"/>
        <v>54.615993121238176</v>
      </c>
      <c r="N14" s="206">
        <f t="shared" si="2"/>
        <v>56.587102321582115</v>
      </c>
      <c r="O14" s="206">
        <f t="shared" si="2"/>
        <v>57.536801375752354</v>
      </c>
      <c r="P14" s="206">
        <f t="shared" si="2"/>
        <v>42.670593293207226</v>
      </c>
      <c r="Q14" s="206">
        <f t="shared" si="2"/>
        <v>43.941530524505581</v>
      </c>
      <c r="R14" s="206">
        <f t="shared" si="2"/>
        <v>44.138693035253652</v>
      </c>
      <c r="S14" s="206">
        <f t="shared" si="2"/>
        <v>40.013327601031804</v>
      </c>
      <c r="T14" s="206">
        <f t="shared" si="2"/>
        <v>40.944797936371451</v>
      </c>
      <c r="U14" s="206">
        <f t="shared" si="2"/>
        <v>38.89690455717971</v>
      </c>
      <c r="V14" s="206">
        <f t="shared" si="2"/>
        <v>49.504729148753221</v>
      </c>
      <c r="W14" s="206">
        <f t="shared" si="2"/>
        <v>39.949613069647462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88.119776440240756</v>
      </c>
      <c r="C16" s="206">
        <v>98.28744625967326</v>
      </c>
      <c r="D16" s="206">
        <v>86.990025795356829</v>
      </c>
      <c r="E16" s="206">
        <v>6.6263972484952696</v>
      </c>
      <c r="F16" s="206">
        <v>5.495528804815133</v>
      </c>
      <c r="G16" s="206">
        <v>5.4937231298366296</v>
      </c>
      <c r="H16" s="206">
        <v>12.077472055030089</v>
      </c>
      <c r="I16" s="206">
        <v>12.939208942390369</v>
      </c>
      <c r="J16" s="206">
        <v>6.5973344797936369</v>
      </c>
      <c r="K16" s="206">
        <v>5.4971625107480664</v>
      </c>
      <c r="L16" s="206">
        <v>5.4971625107480664</v>
      </c>
      <c r="M16" s="206">
        <v>5.4971625107480664</v>
      </c>
      <c r="N16" s="206">
        <v>4.3977644024075664</v>
      </c>
      <c r="O16" s="206">
        <v>3.2982803095442819</v>
      </c>
      <c r="P16" s="206">
        <v>3.2945829750644879</v>
      </c>
      <c r="Q16" s="206">
        <v>3.2506448839208941</v>
      </c>
      <c r="R16" s="206">
        <v>3.0864144453998281</v>
      </c>
      <c r="S16" s="206">
        <v>3.0864144453998281</v>
      </c>
      <c r="T16" s="206">
        <v>3.0864144453998281</v>
      </c>
      <c r="U16" s="206">
        <v>5.1440240756663798</v>
      </c>
      <c r="V16" s="206">
        <v>7.201633705932931</v>
      </c>
      <c r="W16" s="206">
        <v>4.1152192605331033</v>
      </c>
      <c r="DA16" s="71" t="s">
        <v>2381</v>
      </c>
    </row>
    <row r="17" spans="1:105" ht="12" customHeight="1" x14ac:dyDescent="0.25">
      <c r="A17" s="18" t="s">
        <v>69</v>
      </c>
      <c r="B17" s="206">
        <v>104.7577815993121</v>
      </c>
      <c r="C17" s="206">
        <v>96.541530524505589</v>
      </c>
      <c r="D17" s="206">
        <v>101.676698194325</v>
      </c>
      <c r="E17" s="206">
        <v>94.219346517626818</v>
      </c>
      <c r="F17" s="206">
        <v>93.195270851246775</v>
      </c>
      <c r="G17" s="206">
        <v>82.952106620808237</v>
      </c>
      <c r="H17" s="206">
        <v>134.16956147893379</v>
      </c>
      <c r="I17" s="206">
        <v>77.86784178847806</v>
      </c>
      <c r="J17" s="206">
        <v>65.553052450558894</v>
      </c>
      <c r="K17" s="206">
        <v>56.347807394668962</v>
      </c>
      <c r="L17" s="206">
        <v>90.158555460017197</v>
      </c>
      <c r="M17" s="206">
        <v>48.159587274290622</v>
      </c>
      <c r="N17" s="206">
        <v>51.230094582975063</v>
      </c>
      <c r="O17" s="206">
        <v>53.279277730008587</v>
      </c>
      <c r="P17" s="206">
        <v>38.432502149613072</v>
      </c>
      <c r="Q17" s="206">
        <v>38.858641444539977</v>
      </c>
      <c r="R17" s="206">
        <v>39.165348237317282</v>
      </c>
      <c r="S17" s="206">
        <v>36.926913155631979</v>
      </c>
      <c r="T17" s="206">
        <v>36.914875322441958</v>
      </c>
      <c r="U17" s="206">
        <v>32.809372312983662</v>
      </c>
      <c r="V17" s="206">
        <v>30.760275150472911</v>
      </c>
      <c r="W17" s="206">
        <v>34.890885640584692</v>
      </c>
      <c r="DA17" s="71" t="s">
        <v>2382</v>
      </c>
    </row>
    <row r="18" spans="1:105" ht="12" customHeight="1" x14ac:dyDescent="0.25">
      <c r="A18" s="18" t="s">
        <v>70</v>
      </c>
      <c r="B18" s="206">
        <v>0.96491831470335332</v>
      </c>
      <c r="C18" s="206">
        <v>0.96491831470335332</v>
      </c>
      <c r="D18" s="206">
        <v>1.9298366294067071</v>
      </c>
      <c r="E18" s="206">
        <v>4.8334479793637142</v>
      </c>
      <c r="F18" s="206">
        <v>2.898796216680998</v>
      </c>
      <c r="G18" s="206">
        <v>2.8958727429062772</v>
      </c>
      <c r="H18" s="206">
        <v>2.8905417024935511</v>
      </c>
      <c r="I18" s="206">
        <v>2.8969045571797079</v>
      </c>
      <c r="J18" s="206">
        <v>2.8966466036113498</v>
      </c>
      <c r="K18" s="206">
        <v>1.9274290627687021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10.599312123817709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0.9592433361994841</v>
      </c>
      <c r="N19" s="206">
        <v>0.9592433361994841</v>
      </c>
      <c r="O19" s="206">
        <v>0.9592433361994841</v>
      </c>
      <c r="P19" s="206">
        <v>0.94350816852966468</v>
      </c>
      <c r="Q19" s="206">
        <v>1.832244196044712</v>
      </c>
      <c r="R19" s="206">
        <v>1.8869303525365431</v>
      </c>
      <c r="S19" s="206">
        <v>0</v>
      </c>
      <c r="T19" s="206">
        <v>0.94350816852966468</v>
      </c>
      <c r="U19" s="206">
        <v>0.94350816852966468</v>
      </c>
      <c r="V19" s="206">
        <v>0.94350816852966468</v>
      </c>
      <c r="W19" s="206">
        <v>0.94350816852966468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919.75494411006002</v>
      </c>
      <c r="C20" s="206">
        <f t="shared" si="3"/>
        <v>955.9759243336199</v>
      </c>
      <c r="D20" s="206">
        <f t="shared" si="3"/>
        <v>963.52106620808252</v>
      </c>
      <c r="E20" s="206">
        <f t="shared" si="3"/>
        <v>1009.79260533104</v>
      </c>
      <c r="F20" s="206">
        <f t="shared" si="3"/>
        <v>1048.7839208942389</v>
      </c>
      <c r="G20" s="206">
        <f t="shared" si="3"/>
        <v>1017.522355975924</v>
      </c>
      <c r="H20" s="206">
        <f t="shared" si="3"/>
        <v>971.44187446259673</v>
      </c>
      <c r="I20" s="206">
        <f t="shared" si="3"/>
        <v>952.32158211521926</v>
      </c>
      <c r="J20" s="206">
        <f t="shared" si="3"/>
        <v>916.11418744625951</v>
      </c>
      <c r="K20" s="206">
        <f t="shared" si="3"/>
        <v>766.77583834909706</v>
      </c>
      <c r="L20" s="206">
        <f t="shared" si="3"/>
        <v>916.51960447119518</v>
      </c>
      <c r="M20" s="206">
        <f t="shared" si="3"/>
        <v>930.80137575236438</v>
      </c>
      <c r="N20" s="206">
        <f t="shared" si="3"/>
        <v>908.68194325021489</v>
      </c>
      <c r="O20" s="206">
        <f t="shared" si="3"/>
        <v>994.93809114359408</v>
      </c>
      <c r="P20" s="206">
        <f t="shared" si="3"/>
        <v>850.1051590713671</v>
      </c>
      <c r="Q20" s="206">
        <f t="shared" si="3"/>
        <v>911.24247635425615</v>
      </c>
      <c r="R20" s="206">
        <f t="shared" si="3"/>
        <v>915.70868443680126</v>
      </c>
      <c r="S20" s="206">
        <f t="shared" si="3"/>
        <v>971.81177987962167</v>
      </c>
      <c r="T20" s="206">
        <f t="shared" si="3"/>
        <v>941.24548581255362</v>
      </c>
      <c r="U20" s="206">
        <f t="shared" si="3"/>
        <v>901.51332760103173</v>
      </c>
      <c r="V20" s="206">
        <f t="shared" si="3"/>
        <v>859.88478073946681</v>
      </c>
      <c r="W20" s="206">
        <f t="shared" si="3"/>
        <v>923.6049871023215</v>
      </c>
      <c r="DA20" s="71"/>
    </row>
    <row r="21" spans="1:105" ht="12" customHeight="1" x14ac:dyDescent="0.25">
      <c r="A21" s="18" t="s">
        <v>72</v>
      </c>
      <c r="B21" s="206">
        <v>907.37317282889069</v>
      </c>
      <c r="C21" s="206">
        <v>944.92691315563195</v>
      </c>
      <c r="D21" s="206">
        <v>952.944969905417</v>
      </c>
      <c r="E21" s="206">
        <v>1009.79260533104</v>
      </c>
      <c r="F21" s="206">
        <v>1048.7839208942389</v>
      </c>
      <c r="G21" s="206">
        <v>1017.522355975924</v>
      </c>
      <c r="H21" s="206">
        <v>962.04806534823729</v>
      </c>
      <c r="I21" s="206">
        <v>943.95958727429058</v>
      </c>
      <c r="J21" s="206">
        <v>907.06431642304369</v>
      </c>
      <c r="K21" s="206">
        <v>758.88675838349081</v>
      </c>
      <c r="L21" s="206">
        <v>908.15760963026651</v>
      </c>
      <c r="M21" s="206">
        <v>893.57007738607035</v>
      </c>
      <c r="N21" s="206">
        <v>871.92355975924329</v>
      </c>
      <c r="O21" s="206">
        <v>963.57523645743754</v>
      </c>
      <c r="P21" s="206">
        <v>814.22811693895096</v>
      </c>
      <c r="Q21" s="206">
        <v>871.49613069647455</v>
      </c>
      <c r="R21" s="206">
        <v>875.85485812553725</v>
      </c>
      <c r="S21" s="206">
        <v>934.53748925193463</v>
      </c>
      <c r="T21" s="206">
        <v>908.80782459157342</v>
      </c>
      <c r="U21" s="206">
        <v>874.29922613929489</v>
      </c>
      <c r="V21" s="206">
        <v>839.85322441960443</v>
      </c>
      <c r="W21" s="206">
        <v>909.31625107480647</v>
      </c>
      <c r="DA21" s="71" t="s">
        <v>2385</v>
      </c>
    </row>
    <row r="22" spans="1:105" ht="12" customHeight="1" x14ac:dyDescent="0.25">
      <c r="A22" s="18" t="s">
        <v>36</v>
      </c>
      <c r="B22" s="206">
        <v>12.381771281169391</v>
      </c>
      <c r="C22" s="206">
        <v>11.049011177987961</v>
      </c>
      <c r="D22" s="206">
        <v>10.576096302665521</v>
      </c>
      <c r="E22" s="206">
        <v>0</v>
      </c>
      <c r="F22" s="206">
        <v>0</v>
      </c>
      <c r="G22" s="206">
        <v>0</v>
      </c>
      <c r="H22" s="206">
        <v>9.3938091143594153</v>
      </c>
      <c r="I22" s="206">
        <v>8.3619948409286327</v>
      </c>
      <c r="J22" s="206">
        <v>9.0498710232158199</v>
      </c>
      <c r="K22" s="206">
        <v>7.8890799656061903</v>
      </c>
      <c r="L22" s="206">
        <v>8.3619948409286327</v>
      </c>
      <c r="M22" s="206">
        <v>37.231298366294062</v>
      </c>
      <c r="N22" s="206">
        <v>36.758383490971617</v>
      </c>
      <c r="O22" s="206">
        <v>31.362854686156489</v>
      </c>
      <c r="P22" s="206">
        <v>35.877042132416157</v>
      </c>
      <c r="Q22" s="206">
        <v>39.746345657781603</v>
      </c>
      <c r="R22" s="206">
        <v>39.853826311263973</v>
      </c>
      <c r="S22" s="206">
        <v>37.274290627687023</v>
      </c>
      <c r="T22" s="206">
        <v>32.437661220980218</v>
      </c>
      <c r="U22" s="206">
        <v>27.214101461736881</v>
      </c>
      <c r="V22" s="206">
        <v>20.031556319862421</v>
      </c>
      <c r="W22" s="206">
        <v>14.28873602751505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2.6511607910576092</v>
      </c>
      <c r="F23" s="206">
        <f t="shared" si="4"/>
        <v>4.4186586414445408</v>
      </c>
      <c r="G23" s="206">
        <f t="shared" si="4"/>
        <v>5.135167669819432</v>
      </c>
      <c r="H23" s="206">
        <f t="shared" si="4"/>
        <v>7.102579535683577</v>
      </c>
      <c r="I23" s="206">
        <f t="shared" si="4"/>
        <v>4.6838349097162517</v>
      </c>
      <c r="J23" s="206">
        <f t="shared" si="4"/>
        <v>3.5690455717970764</v>
      </c>
      <c r="K23" s="206">
        <f t="shared" si="4"/>
        <v>3.3294926913155631</v>
      </c>
      <c r="L23" s="206">
        <f t="shared" si="4"/>
        <v>8.1226139294926902</v>
      </c>
      <c r="M23" s="206">
        <f t="shared" si="4"/>
        <v>7.7417884780739472</v>
      </c>
      <c r="N23" s="206">
        <f t="shared" si="4"/>
        <v>12.372828890799655</v>
      </c>
      <c r="O23" s="206">
        <f t="shared" si="4"/>
        <v>8.6411865864144453</v>
      </c>
      <c r="P23" s="206">
        <f t="shared" si="4"/>
        <v>6.5503869303525359</v>
      </c>
      <c r="Q23" s="206">
        <f t="shared" si="4"/>
        <v>6.6366294067067928</v>
      </c>
      <c r="R23" s="206">
        <f t="shared" si="4"/>
        <v>6.8478933791917465</v>
      </c>
      <c r="S23" s="206">
        <f t="shared" si="4"/>
        <v>6.3780739466895966</v>
      </c>
      <c r="T23" s="206">
        <f t="shared" si="4"/>
        <v>5.9694547290934201</v>
      </c>
      <c r="U23" s="206">
        <f t="shared" si="4"/>
        <v>11.67158879242287</v>
      </c>
      <c r="V23" s="206">
        <f t="shared" si="4"/>
        <v>21.260346865272183</v>
      </c>
      <c r="W23" s="206">
        <f t="shared" si="4"/>
        <v>8.6423385594786311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2.6511607910576092</v>
      </c>
      <c r="F24" s="206">
        <v>4.4186586414445408</v>
      </c>
      <c r="G24" s="206">
        <v>5.135167669819432</v>
      </c>
      <c r="H24" s="206">
        <v>6.2339638865004297</v>
      </c>
      <c r="I24" s="206">
        <v>3.8214961306964752</v>
      </c>
      <c r="J24" s="206">
        <v>2.842304385210662</v>
      </c>
      <c r="K24" s="206">
        <v>2.507910576096303</v>
      </c>
      <c r="L24" s="206">
        <v>5.7084264832330174</v>
      </c>
      <c r="M24" s="206">
        <v>6.0189165950128984</v>
      </c>
      <c r="N24" s="206">
        <v>10.22261392949269</v>
      </c>
      <c r="O24" s="206">
        <v>6.8071367153912297</v>
      </c>
      <c r="P24" s="206">
        <v>4.7769561478933786</v>
      </c>
      <c r="Q24" s="206">
        <v>5.4218400687876178</v>
      </c>
      <c r="R24" s="206">
        <v>5.7323301805674989</v>
      </c>
      <c r="S24" s="206">
        <v>5.7801375752364583</v>
      </c>
      <c r="T24" s="206">
        <v>5.3262252794496989</v>
      </c>
      <c r="U24" s="206">
        <v>7.5952708512467746</v>
      </c>
      <c r="V24" s="206">
        <v>8.1207222699914006</v>
      </c>
      <c r="W24" s="206">
        <v>8.0013757523645737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4.7807394668959592E-2</v>
      </c>
      <c r="L25" s="206">
        <v>0</v>
      </c>
      <c r="M25" s="206">
        <v>0.28658641444539978</v>
      </c>
      <c r="N25" s="206">
        <v>0.64488392089423896</v>
      </c>
      <c r="O25" s="206">
        <v>0.19105760963026661</v>
      </c>
      <c r="P25" s="206">
        <v>0</v>
      </c>
      <c r="Q25" s="206">
        <v>0</v>
      </c>
      <c r="R25" s="206">
        <v>4.7807394668959592E-2</v>
      </c>
      <c r="S25" s="206">
        <v>4.7807394668959592E-2</v>
      </c>
      <c r="T25" s="206">
        <v>7.1625107480653469E-2</v>
      </c>
      <c r="U25" s="206">
        <v>2.842304385210662</v>
      </c>
      <c r="V25" s="206">
        <v>11.870679277730011</v>
      </c>
      <c r="W25" s="206">
        <v>2.3903697334479789E-2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0.86861564918314704</v>
      </c>
      <c r="I26" s="206">
        <v>0.8623387790197764</v>
      </c>
      <c r="J26" s="206">
        <v>0.7267411865864144</v>
      </c>
      <c r="K26" s="206">
        <v>0.77377472055030094</v>
      </c>
      <c r="L26" s="206">
        <v>2.4141874462596729</v>
      </c>
      <c r="M26" s="206">
        <v>1.436285468615649</v>
      </c>
      <c r="N26" s="206">
        <v>1.505331040412726</v>
      </c>
      <c r="O26" s="206">
        <v>1.6429922613929491</v>
      </c>
      <c r="P26" s="206">
        <v>1.7734307824591571</v>
      </c>
      <c r="Q26" s="206">
        <v>1.214789337919175</v>
      </c>
      <c r="R26" s="206">
        <v>1.0677558039552879</v>
      </c>
      <c r="S26" s="206">
        <v>0.55012897678417882</v>
      </c>
      <c r="T26" s="206">
        <v>0</v>
      </c>
      <c r="U26" s="206">
        <v>0.64307824591573515</v>
      </c>
      <c r="V26" s="206">
        <v>0.71539122957867585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2.3903697334479789E-2</v>
      </c>
      <c r="U27" s="206">
        <v>2.3903697334479789E-2</v>
      </c>
      <c r="V27" s="206">
        <v>2.3903697334479789E-2</v>
      </c>
      <c r="W27" s="206">
        <v>2.3903697334479789E-2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2.3903697334479789E-2</v>
      </c>
      <c r="W28" s="206">
        <v>2.3903697334479789E-2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0.54770064482858793</v>
      </c>
      <c r="U29" s="206">
        <v>0.5670316127152174</v>
      </c>
      <c r="V29" s="206">
        <v>0.50574669330314137</v>
      </c>
      <c r="W29" s="206">
        <v>0.56925171511061556</v>
      </c>
      <c r="DA29" s="71" t="s">
        <v>2392</v>
      </c>
    </row>
    <row r="30" spans="1:105" ht="12" customHeight="1" x14ac:dyDescent="0.25">
      <c r="A30" s="14" t="s">
        <v>79</v>
      </c>
      <c r="B30" s="206">
        <v>152.38366294067069</v>
      </c>
      <c r="C30" s="206">
        <v>154.843766122098</v>
      </c>
      <c r="D30" s="206">
        <v>152.52699914015469</v>
      </c>
      <c r="E30" s="206">
        <v>501.6002579535683</v>
      </c>
      <c r="F30" s="206">
        <v>510.55700773860701</v>
      </c>
      <c r="G30" s="206">
        <v>483.56741186586407</v>
      </c>
      <c r="H30" s="206">
        <v>391.30120378331901</v>
      </c>
      <c r="I30" s="206">
        <v>358.24496990541701</v>
      </c>
      <c r="J30" s="206">
        <v>352.29767841788481</v>
      </c>
      <c r="K30" s="206">
        <v>347.11470335339641</v>
      </c>
      <c r="L30" s="206">
        <v>380.64866723989678</v>
      </c>
      <c r="M30" s="206">
        <v>323.73172828890802</v>
      </c>
      <c r="N30" s="206">
        <v>466.17944969905409</v>
      </c>
      <c r="O30" s="206">
        <v>467.58865004299219</v>
      </c>
      <c r="P30" s="206">
        <v>373.86552020636282</v>
      </c>
      <c r="Q30" s="206">
        <v>321.00885640584693</v>
      </c>
      <c r="R30" s="206">
        <v>336.31891659501292</v>
      </c>
      <c r="S30" s="206">
        <v>300.73086844368009</v>
      </c>
      <c r="T30" s="206">
        <v>308.875494411006</v>
      </c>
      <c r="U30" s="206">
        <v>289.62450558899388</v>
      </c>
      <c r="V30" s="206">
        <v>250.74041272570929</v>
      </c>
      <c r="W30" s="206">
        <v>282.24419604471188</v>
      </c>
      <c r="DA30" s="71" t="s">
        <v>2393</v>
      </c>
    </row>
    <row r="31" spans="1:105" ht="12" customHeight="1" x14ac:dyDescent="0.25">
      <c r="A31" s="21" t="s">
        <v>38</v>
      </c>
      <c r="B31" s="209">
        <v>1632.760103181427</v>
      </c>
      <c r="C31" s="209">
        <v>1682.889079965606</v>
      </c>
      <c r="D31" s="209">
        <v>1661.4789337919169</v>
      </c>
      <c r="E31" s="209">
        <v>1590.713671539123</v>
      </c>
      <c r="F31" s="209">
        <v>1659.4153052450561</v>
      </c>
      <c r="G31" s="209">
        <v>1691.831470335339</v>
      </c>
      <c r="H31" s="209">
        <v>1655.1160791057609</v>
      </c>
      <c r="I31" s="209">
        <v>1690.971625107481</v>
      </c>
      <c r="J31" s="209">
        <v>1593.465176268272</v>
      </c>
      <c r="K31" s="209">
        <v>1362.338779019776</v>
      </c>
      <c r="L31" s="209">
        <v>1533.7919174548581</v>
      </c>
      <c r="M31" s="209">
        <v>1563.112639724849</v>
      </c>
      <c r="N31" s="209">
        <v>1542.5623387790199</v>
      </c>
      <c r="O31" s="209">
        <v>1575.2364574376611</v>
      </c>
      <c r="P31" s="209">
        <v>1593.8091143594149</v>
      </c>
      <c r="Q31" s="209">
        <v>1592.003439380911</v>
      </c>
      <c r="R31" s="209">
        <v>1549.441100601892</v>
      </c>
      <c r="S31" s="209">
        <v>1528.890799656062</v>
      </c>
      <c r="T31" s="209">
        <v>1525.9673258813409</v>
      </c>
      <c r="U31" s="209">
        <v>1459.845227858985</v>
      </c>
      <c r="V31" s="209">
        <v>1255.889939810834</v>
      </c>
      <c r="W31" s="209">
        <v>1278.5038693035251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2792.681331095338</v>
      </c>
      <c r="C33" s="205">
        <f>TRE_emi!C5</f>
        <v>2873.5573064393629</v>
      </c>
      <c r="D33" s="205">
        <f>TRE_emi!D5</f>
        <v>2887.561551155381</v>
      </c>
      <c r="E33" s="205">
        <f>TRE_emi!E5</f>
        <v>2812.7089062957739</v>
      </c>
      <c r="F33" s="205">
        <f>TRE_emi!F5</f>
        <v>2901.3290433717771</v>
      </c>
      <c r="G33" s="205">
        <f>TRE_emi!G5</f>
        <v>2789.829143891799</v>
      </c>
      <c r="H33" s="205">
        <f>TRE_emi!H5</f>
        <v>2853.0188012153048</v>
      </c>
      <c r="I33" s="205">
        <f>TRE_emi!I5</f>
        <v>2663.6125466874801</v>
      </c>
      <c r="J33" s="205">
        <f>TRE_emi!J5</f>
        <v>2495.3612795273939</v>
      </c>
      <c r="K33" s="205">
        <f>TRE_emi!K5</f>
        <v>2057.8404722395999</v>
      </c>
      <c r="L33" s="205">
        <f>TRE_emi!L5</f>
        <v>2517.2785256396919</v>
      </c>
      <c r="M33" s="205">
        <f>TRE_emi!M5</f>
        <v>2406.2261964471591</v>
      </c>
      <c r="N33" s="205">
        <f>TRE_emi!N5</f>
        <v>2342.6009398077781</v>
      </c>
      <c r="O33" s="205">
        <f>TRE_emi!O5</f>
        <v>2526.4861731356059</v>
      </c>
      <c r="P33" s="205">
        <f>TRE_emi!P5</f>
        <v>2110.0634879036729</v>
      </c>
      <c r="Q33" s="205">
        <f>TRE_emi!Q5</f>
        <v>2268.0228428156388</v>
      </c>
      <c r="R33" s="205">
        <f>TRE_emi!R5</f>
        <v>2982.6693856072689</v>
      </c>
      <c r="S33" s="205">
        <f>TRE_emi!S5</f>
        <v>3113.736572350896</v>
      </c>
      <c r="T33" s="205">
        <f>TRE_emi!T5</f>
        <v>2834.1155507035419</v>
      </c>
      <c r="U33" s="205">
        <f>TRE_emi!U5</f>
        <v>2931.7013343709741</v>
      </c>
      <c r="V33" s="205">
        <f>TRE_emi!V5</f>
        <v>2791.2517978312972</v>
      </c>
      <c r="W33" s="205">
        <f>TRE_emi!W5</f>
        <v>2934.2273896790798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38.333329389231316</v>
      </c>
      <c r="C35" s="286">
        <f t="shared" si="5"/>
        <v>34.463464557012124</v>
      </c>
      <c r="D35" s="286">
        <f t="shared" si="5"/>
        <v>34.267742988834534</v>
      </c>
      <c r="E35" s="286">
        <f t="shared" si="5"/>
        <v>35.708044321378821</v>
      </c>
      <c r="F35" s="286">
        <f t="shared" si="5"/>
        <v>38.102861398731434</v>
      </c>
      <c r="G35" s="286">
        <f t="shared" si="5"/>
        <v>37.414961232405552</v>
      </c>
      <c r="H35" s="286">
        <f t="shared" si="5"/>
        <v>32.635621908428782</v>
      </c>
      <c r="I35" s="286">
        <f t="shared" si="5"/>
        <v>29.941041063366793</v>
      </c>
      <c r="J35" s="286">
        <f t="shared" si="5"/>
        <v>31.626984846678067</v>
      </c>
      <c r="K35" s="286">
        <f t="shared" si="5"/>
        <v>34.838150285310171</v>
      </c>
      <c r="L35" s="286">
        <f t="shared" si="5"/>
        <v>28.819271140166087</v>
      </c>
      <c r="M35" s="286">
        <f t="shared" si="5"/>
        <v>25.327413261325553</v>
      </c>
      <c r="N35" s="286">
        <f t="shared" si="5"/>
        <v>25.661745356237528</v>
      </c>
      <c r="O35" s="286">
        <f t="shared" si="5"/>
        <v>26.768734309434002</v>
      </c>
      <c r="P35" s="286">
        <f t="shared" si="5"/>
        <v>22.256041246848199</v>
      </c>
      <c r="Q35" s="286">
        <f t="shared" si="5"/>
        <v>21.431319741563755</v>
      </c>
      <c r="R35" s="286">
        <f t="shared" si="5"/>
        <v>20.90049474858963</v>
      </c>
      <c r="S35" s="286">
        <f t="shared" si="5"/>
        <v>19.945600550573278</v>
      </c>
      <c r="T35" s="286">
        <f t="shared" si="5"/>
        <v>20.24508086930939</v>
      </c>
      <c r="U35" s="286">
        <f t="shared" si="5"/>
        <v>20.107354119848317</v>
      </c>
      <c r="V35" s="286">
        <f t="shared" si="5"/>
        <v>21.623147494061314</v>
      </c>
      <c r="W35" s="286">
        <f t="shared" si="5"/>
        <v>21.268560704899031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42.781759830658054</v>
      </c>
      <c r="C36" s="346">
        <f t="shared" si="6"/>
        <v>41.849956359804892</v>
      </c>
      <c r="D36" s="346">
        <f t="shared" si="6"/>
        <v>40.087486950549057</v>
      </c>
      <c r="E36" s="346">
        <f t="shared" si="6"/>
        <v>42.374816256102015</v>
      </c>
      <c r="F36" s="346">
        <f t="shared" si="6"/>
        <v>43.40640427444928</v>
      </c>
      <c r="G36" s="346">
        <f t="shared" si="6"/>
        <v>41.600578697608583</v>
      </c>
      <c r="H36" s="346">
        <f t="shared" si="6"/>
        <v>37.812095297740449</v>
      </c>
      <c r="I36" s="346">
        <f t="shared" si="6"/>
        <v>36.616735261600496</v>
      </c>
      <c r="J36" s="346">
        <f t="shared" si="6"/>
        <v>37.010976722049861</v>
      </c>
      <c r="K36" s="346">
        <f t="shared" si="6"/>
        <v>39.228951495008779</v>
      </c>
      <c r="L36" s="346">
        <f t="shared" si="6"/>
        <v>34.919438571294478</v>
      </c>
      <c r="M36" s="346">
        <f t="shared" si="6"/>
        <v>31.582175967024082</v>
      </c>
      <c r="N36" s="346">
        <f t="shared" si="6"/>
        <v>32.239641144314454</v>
      </c>
      <c r="O36" s="346">
        <f t="shared" si="6"/>
        <v>32.415197771677271</v>
      </c>
      <c r="P36" s="346">
        <f t="shared" si="6"/>
        <v>28.370332708784439</v>
      </c>
      <c r="Q36" s="346">
        <f t="shared" si="6"/>
        <v>26.923559010773875</v>
      </c>
      <c r="R36" s="346">
        <f t="shared" si="6"/>
        <v>26.86066060827142</v>
      </c>
      <c r="S36" s="346">
        <f t="shared" si="6"/>
        <v>26.100317336551132</v>
      </c>
      <c r="T36" s="346">
        <f t="shared" si="6"/>
        <v>26.838077894969619</v>
      </c>
      <c r="U36" s="346">
        <f t="shared" si="6"/>
        <v>26.400231990026466</v>
      </c>
      <c r="V36" s="346">
        <f t="shared" si="6"/>
        <v>29.232020814124262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24.276741559702028</v>
      </c>
      <c r="C37" s="346">
        <f>IF(TRE_ued!C$5=0,"",TRE_ued!C$5/C$5*1000)</f>
        <v>23.748853268460344</v>
      </c>
      <c r="D37" s="346">
        <f>IF(TRE_ued!D$5=0,"",TRE_ued!D$5/D$5*1000)</f>
        <v>22.730306165752118</v>
      </c>
      <c r="E37" s="346">
        <f>IF(TRE_ued!E$5=0,"",TRE_ued!E$5/E$5*1000)</f>
        <v>24.505290955989722</v>
      </c>
      <c r="F37" s="346">
        <f>IF(TRE_ued!F$5=0,"",TRE_ued!F$5/F$5*1000)</f>
        <v>25.096724496245105</v>
      </c>
      <c r="G37" s="346">
        <f>IF(TRE_ued!G$5=0,"",TRE_ued!G$5/G$5*1000)</f>
        <v>24.063487500794942</v>
      </c>
      <c r="H37" s="346">
        <f>IF(TRE_ued!H$5=0,"",TRE_ued!H$5/H$5*1000)</f>
        <v>21.725192361591173</v>
      </c>
      <c r="I37" s="346">
        <f>IF(TRE_ued!I$5=0,"",TRE_ued!I$5/I$5*1000)</f>
        <v>21.073182580116796</v>
      </c>
      <c r="J37" s="346">
        <f>IF(TRE_ued!J$5=0,"",TRE_ued!J$5/J$5*1000)</f>
        <v>21.329520176807371</v>
      </c>
      <c r="K37" s="346">
        <f>IF(TRE_ued!K$5=0,"",TRE_ued!K$5/K$5*1000)</f>
        <v>22.7182921704112</v>
      </c>
      <c r="L37" s="346">
        <f>IF(TRE_ued!L$5=0,"",TRE_ued!L$5/L$5*1000)</f>
        <v>20.134909948460407</v>
      </c>
      <c r="M37" s="346">
        <f>IF(TRE_ued!M$5=0,"",TRE_ued!M$5/M$5*1000)</f>
        <v>18.218868388396103</v>
      </c>
      <c r="N37" s="346">
        <f>IF(TRE_ued!N$5=0,"",TRE_ued!N$5/N$5*1000)</f>
        <v>18.784089148078298</v>
      </c>
      <c r="O37" s="346">
        <f>IF(TRE_ued!O$5=0,"",TRE_ued!O$5/O$5*1000)</f>
        <v>18.829962090340814</v>
      </c>
      <c r="P37" s="346">
        <f>IF(TRE_ued!P$5=0,"",TRE_ued!P$5/P$5*1000)</f>
        <v>16.51051368849614</v>
      </c>
      <c r="Q37" s="346">
        <f>IF(TRE_ued!Q$5=0,"",TRE_ued!Q$5/Q$5*1000)</f>
        <v>15.576346716594109</v>
      </c>
      <c r="R37" s="346">
        <f>IF(TRE_ued!R$5=0,"",TRE_ued!R$5/R$5*1000)</f>
        <v>15.309831612037167</v>
      </c>
      <c r="S37" s="346">
        <f>IF(TRE_ued!S$5=0,"",TRE_ued!S$5/S$5*1000)</f>
        <v>14.808849941510836</v>
      </c>
      <c r="T37" s="346">
        <f>IF(TRE_ued!T$5=0,"",TRE_ued!T$5/T$5*1000)</f>
        <v>15.314484919612593</v>
      </c>
      <c r="U37" s="346">
        <f>IF(TRE_ued!U$5=0,"",TRE_ued!U$5/U$5*1000)</f>
        <v>14.985418551101768</v>
      </c>
      <c r="V37" s="346">
        <f>IF(TRE_ued!V$5=0,"",TRE_ued!V$5/V$5*1000)</f>
        <v>16.506466276406115</v>
      </c>
      <c r="W37" s="346">
        <f>IF(TRE_ued!W$5=0,"",TRE_ued!W$5/W$5*1000)</f>
        <v>16.376891014967995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0.95775940883921951</v>
      </c>
      <c r="C38" s="347">
        <f t="shared" si="7"/>
        <v>0.95618184411110529</v>
      </c>
      <c r="D38" s="347">
        <f t="shared" si="7"/>
        <v>0.96714281661652945</v>
      </c>
      <c r="E38" s="347">
        <f t="shared" si="7"/>
        <v>0.86925873009341514</v>
      </c>
      <c r="F38" s="347">
        <f t="shared" si="7"/>
        <v>0.86551645598955762</v>
      </c>
      <c r="G38" s="347">
        <f t="shared" si="7"/>
        <v>0.84147555606674551</v>
      </c>
      <c r="H38" s="347">
        <f t="shared" si="7"/>
        <v>0.89153982004160859</v>
      </c>
      <c r="I38" s="347">
        <f t="shared" si="7"/>
        <v>0.85042716715143396</v>
      </c>
      <c r="J38" s="347">
        <f t="shared" si="7"/>
        <v>0.84118132130662293</v>
      </c>
      <c r="K38" s="347">
        <f t="shared" si="7"/>
        <v>0.80456635467628546</v>
      </c>
      <c r="L38" s="347">
        <f t="shared" si="7"/>
        <v>0.85297889331564514</v>
      </c>
      <c r="M38" s="347">
        <f t="shared" si="7"/>
        <v>0.83095315242770562</v>
      </c>
      <c r="N38" s="347">
        <f t="shared" si="7"/>
        <v>0.78138355755526001</v>
      </c>
      <c r="O38" s="347">
        <f t="shared" si="7"/>
        <v>0.81234889966061252</v>
      </c>
      <c r="P38" s="347">
        <f t="shared" si="7"/>
        <v>0.73598288048672555</v>
      </c>
      <c r="Q38" s="347">
        <f t="shared" si="7"/>
        <v>0.78809300607369903</v>
      </c>
      <c r="R38" s="347">
        <f t="shared" si="7"/>
        <v>0.98480711364716655</v>
      </c>
      <c r="S38" s="347">
        <f t="shared" si="7"/>
        <v>1.0290820532696821</v>
      </c>
      <c r="T38" s="347">
        <f t="shared" si="7"/>
        <v>0.96102013907963335</v>
      </c>
      <c r="U38" s="347">
        <f t="shared" si="7"/>
        <v>1.0205705690130193</v>
      </c>
      <c r="V38" s="347">
        <f t="shared" si="7"/>
        <v>1.0781792854091494</v>
      </c>
      <c r="W38" s="347">
        <f t="shared" si="7"/>
        <v>1.0904268470216327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DE: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2915.8484952708518</v>
      </c>
      <c r="C5" s="225">
        <v>3005.2414445399831</v>
      </c>
      <c r="D5" s="225">
        <v>2985.6619948409289</v>
      </c>
      <c r="E5" s="225">
        <v>3235.755717970766</v>
      </c>
      <c r="F5" s="225">
        <v>3352.136199484095</v>
      </c>
      <c r="G5" s="225">
        <v>3315.4012897678399</v>
      </c>
      <c r="H5" s="225">
        <v>3200.10249355116</v>
      </c>
      <c r="I5" s="225">
        <v>3132.0877901977651</v>
      </c>
      <c r="J5" s="225">
        <v>2966.4963026655209</v>
      </c>
      <c r="K5" s="225">
        <v>2557.701375752365</v>
      </c>
      <c r="L5" s="225">
        <v>2951.161564918315</v>
      </c>
      <c r="M5" s="225">
        <v>2895.74230438521</v>
      </c>
      <c r="N5" s="225">
        <v>2998.0166809974212</v>
      </c>
      <c r="O5" s="225">
        <v>3110.0998280309541</v>
      </c>
      <c r="P5" s="225">
        <v>2867.0007738607051</v>
      </c>
      <c r="Q5" s="225">
        <v>2877.861908856406</v>
      </c>
      <c r="R5" s="225">
        <v>3028.683834909717</v>
      </c>
      <c r="S5" s="225">
        <v>3025.7417884780748</v>
      </c>
      <c r="T5" s="225">
        <v>2949.069884651708</v>
      </c>
      <c r="U5" s="225">
        <v>2872.61010985863</v>
      </c>
      <c r="V5" s="225">
        <v>2588.8568214998381</v>
      </c>
      <c r="W5" s="225">
        <v>2690.8979705457209</v>
      </c>
      <c r="DA5" s="89" t="s">
        <v>2378</v>
      </c>
    </row>
    <row r="6" spans="1:105" ht="12" customHeight="1" x14ac:dyDescent="0.25">
      <c r="A6" s="55" t="s">
        <v>92</v>
      </c>
      <c r="B6" s="261">
        <v>67.361239625853003</v>
      </c>
      <c r="C6" s="261">
        <v>69.464889293349756</v>
      </c>
      <c r="D6" s="261">
        <v>68.864460838466712</v>
      </c>
      <c r="E6" s="261">
        <v>67.521614101683539</v>
      </c>
      <c r="F6" s="261">
        <v>70.231473761148976</v>
      </c>
      <c r="G6" s="261">
        <v>70.543556695200465</v>
      </c>
      <c r="H6" s="261">
        <v>69.228703831129479</v>
      </c>
      <c r="I6" s="261">
        <v>69.213124789075579</v>
      </c>
      <c r="J6" s="261">
        <v>65.268824893597284</v>
      </c>
      <c r="K6" s="261">
        <v>55.56917707684876</v>
      </c>
      <c r="L6" s="261">
        <v>63.733415899441397</v>
      </c>
      <c r="M6" s="261">
        <v>63.683322844075647</v>
      </c>
      <c r="N6" s="261">
        <v>63.089640971308228</v>
      </c>
      <c r="O6" s="261">
        <v>65.392213833669672</v>
      </c>
      <c r="P6" s="261">
        <v>63.114866809378491</v>
      </c>
      <c r="Q6" s="261">
        <v>63.855262492887348</v>
      </c>
      <c r="R6" s="261">
        <v>65.199834991009396</v>
      </c>
      <c r="S6" s="261">
        <v>65.259786522267191</v>
      </c>
      <c r="T6" s="261">
        <v>64.082028481757334</v>
      </c>
      <c r="U6" s="261">
        <v>62.107323716761861</v>
      </c>
      <c r="V6" s="261">
        <v>55.061626110623969</v>
      </c>
      <c r="W6" s="261">
        <v>56.589372226412088</v>
      </c>
      <c r="DA6" s="67" t="s">
        <v>2395</v>
      </c>
    </row>
    <row r="7" spans="1:105" ht="12" customHeight="1" x14ac:dyDescent="0.25">
      <c r="A7" s="202" t="s">
        <v>93</v>
      </c>
      <c r="B7" s="226">
        <v>91.61128589116008</v>
      </c>
      <c r="C7" s="226">
        <v>94.472249438955672</v>
      </c>
      <c r="D7" s="226">
        <v>93.655666740314729</v>
      </c>
      <c r="E7" s="226">
        <v>91.829395178289644</v>
      </c>
      <c r="F7" s="226">
        <v>95.514804315162579</v>
      </c>
      <c r="G7" s="226">
        <v>95.939237105472628</v>
      </c>
      <c r="H7" s="226">
        <v>94.151037210336085</v>
      </c>
      <c r="I7" s="226">
        <v>94.129849713142789</v>
      </c>
      <c r="J7" s="226">
        <v>88.765601855292275</v>
      </c>
      <c r="K7" s="226">
        <v>75.574080824514269</v>
      </c>
      <c r="L7" s="226">
        <v>86.677445623240288</v>
      </c>
      <c r="M7" s="226">
        <v>86.609319067942877</v>
      </c>
      <c r="N7" s="226">
        <v>85.80191172097922</v>
      </c>
      <c r="O7" s="226">
        <v>88.933410813790758</v>
      </c>
      <c r="P7" s="226">
        <v>85.836218860754755</v>
      </c>
      <c r="Q7" s="226">
        <v>86.843156990326804</v>
      </c>
      <c r="R7" s="226">
        <v>88.671775587772785</v>
      </c>
      <c r="S7" s="226">
        <v>88.753309670283386</v>
      </c>
      <c r="T7" s="226">
        <v>87.151558735189965</v>
      </c>
      <c r="U7" s="226">
        <v>84.465960254796158</v>
      </c>
      <c r="V7" s="226">
        <v>74.883811510448567</v>
      </c>
      <c r="W7" s="226">
        <v>76.961546227920437</v>
      </c>
      <c r="DA7" s="174" t="s">
        <v>2396</v>
      </c>
    </row>
    <row r="8" spans="1:105" ht="12" customHeight="1" x14ac:dyDescent="0.25">
      <c r="A8" s="202" t="s">
        <v>94</v>
      </c>
      <c r="B8" s="226">
        <v>113.16688257143301</v>
      </c>
      <c r="C8" s="226">
        <v>116.7010140128276</v>
      </c>
      <c r="D8" s="226">
        <v>115.69229420862401</v>
      </c>
      <c r="E8" s="226">
        <v>113.4363116908283</v>
      </c>
      <c r="F8" s="226">
        <v>117.9888759187303</v>
      </c>
      <c r="G8" s="226">
        <v>118.5131752479368</v>
      </c>
      <c r="H8" s="226">
        <v>116.30422243629759</v>
      </c>
      <c r="I8" s="226">
        <v>116.278049645647</v>
      </c>
      <c r="J8" s="226">
        <v>109.6516258212434</v>
      </c>
      <c r="K8" s="226">
        <v>93.356217489105887</v>
      </c>
      <c r="L8" s="226">
        <v>107.0721387110615</v>
      </c>
      <c r="M8" s="226">
        <v>106.98798237804711</v>
      </c>
      <c r="N8" s="226">
        <v>105.9905968317979</v>
      </c>
      <c r="O8" s="226">
        <v>109.858919240565</v>
      </c>
      <c r="P8" s="226">
        <v>106.0329762397559</v>
      </c>
      <c r="Q8" s="226">
        <v>107.27684098805079</v>
      </c>
      <c r="R8" s="226">
        <v>109.5357227848958</v>
      </c>
      <c r="S8" s="226">
        <v>109.6364413574089</v>
      </c>
      <c r="T8" s="226">
        <v>107.6578078493523</v>
      </c>
      <c r="U8" s="226">
        <v>104.34030384415991</v>
      </c>
      <c r="V8" s="226">
        <v>92.503531865848274</v>
      </c>
      <c r="W8" s="226">
        <v>95.070145340372321</v>
      </c>
      <c r="DA8" s="174" t="s">
        <v>2397</v>
      </c>
    </row>
    <row r="9" spans="1:105" ht="12" customHeight="1" x14ac:dyDescent="0.25">
      <c r="A9" s="202" t="s">
        <v>95</v>
      </c>
      <c r="B9" s="226">
        <v>70.055689210887095</v>
      </c>
      <c r="C9" s="226">
        <v>72.243484865083744</v>
      </c>
      <c r="D9" s="226">
        <v>71.619039272005381</v>
      </c>
      <c r="E9" s="226">
        <v>70.222478665750884</v>
      </c>
      <c r="F9" s="226">
        <v>73.040732711594913</v>
      </c>
      <c r="G9" s="226">
        <v>73.365298963008499</v>
      </c>
      <c r="H9" s="226">
        <v>71.997851984374677</v>
      </c>
      <c r="I9" s="226">
        <v>71.981649780638605</v>
      </c>
      <c r="J9" s="226">
        <v>67.879577889341149</v>
      </c>
      <c r="K9" s="226">
        <v>57.791944159922707</v>
      </c>
      <c r="L9" s="226">
        <v>66.282752535419036</v>
      </c>
      <c r="M9" s="226">
        <v>66.230655757838662</v>
      </c>
      <c r="N9" s="226">
        <v>65.613226610160567</v>
      </c>
      <c r="O9" s="226">
        <v>68.007902387016458</v>
      </c>
      <c r="P9" s="226">
        <v>65.6394614817536</v>
      </c>
      <c r="Q9" s="226">
        <v>66.409472992602844</v>
      </c>
      <c r="R9" s="226">
        <v>67.807828390649789</v>
      </c>
      <c r="S9" s="226">
        <v>67.870177983157873</v>
      </c>
      <c r="T9" s="226">
        <v>66.645309621027607</v>
      </c>
      <c r="U9" s="226">
        <v>64.59161666543234</v>
      </c>
      <c r="V9" s="226">
        <v>57.264091155048916</v>
      </c>
      <c r="W9" s="226">
        <v>58.852947115468581</v>
      </c>
      <c r="DA9" s="174" t="s">
        <v>2398</v>
      </c>
    </row>
    <row r="10" spans="1:105" ht="12" customHeight="1" x14ac:dyDescent="0.25">
      <c r="A10" s="56" t="s">
        <v>96</v>
      </c>
      <c r="B10" s="262">
        <v>76.892945853791304</v>
      </c>
      <c r="C10" s="262">
        <v>79.262012664977078</v>
      </c>
      <c r="D10" s="262">
        <v>78.850303419664883</v>
      </c>
      <c r="E10" s="262">
        <v>81.345477101417799</v>
      </c>
      <c r="F10" s="262">
        <v>84.37661277916385</v>
      </c>
      <c r="G10" s="262">
        <v>83.612215636845605</v>
      </c>
      <c r="H10" s="262">
        <v>81.828149460660569</v>
      </c>
      <c r="I10" s="262">
        <v>80.202587071920988</v>
      </c>
      <c r="J10" s="262">
        <v>75.819241632561486</v>
      </c>
      <c r="K10" s="262">
        <v>64.675071848859275</v>
      </c>
      <c r="L10" s="262">
        <v>75.160516395008898</v>
      </c>
      <c r="M10" s="262">
        <v>73.844784257278548</v>
      </c>
      <c r="N10" s="262">
        <v>74.160453827169917</v>
      </c>
      <c r="O10" s="262">
        <v>77.669138563963514</v>
      </c>
      <c r="P10" s="262">
        <v>72.14744899273704</v>
      </c>
      <c r="Q10" s="262">
        <v>73.321735617261169</v>
      </c>
      <c r="R10" s="262">
        <v>76.345550683491922</v>
      </c>
      <c r="S10" s="262">
        <v>77.093386378173236</v>
      </c>
      <c r="T10" s="262">
        <v>75.400656540852879</v>
      </c>
      <c r="U10" s="262">
        <v>73.41029507715902</v>
      </c>
      <c r="V10" s="262">
        <v>66.650624011798016</v>
      </c>
      <c r="W10" s="262">
        <v>69.31852428350868</v>
      </c>
      <c r="DA10" s="68" t="s">
        <v>2399</v>
      </c>
    </row>
    <row r="11" spans="1:105" ht="12" customHeight="1" x14ac:dyDescent="0.25">
      <c r="A11" s="37" t="s">
        <v>160</v>
      </c>
      <c r="B11" s="228">
        <v>4.335620161203301</v>
      </c>
      <c r="C11" s="228">
        <v>3.997942983861412</v>
      </c>
      <c r="D11" s="228">
        <v>4.2071695341439224</v>
      </c>
      <c r="E11" s="228">
        <v>4.4606606411623693</v>
      </c>
      <c r="F11" s="228">
        <v>4.3900019499185081</v>
      </c>
      <c r="G11" s="228">
        <v>3.848872072193223</v>
      </c>
      <c r="H11" s="228">
        <v>6.1223434526888454</v>
      </c>
      <c r="I11" s="228">
        <v>3.4914144253254911</v>
      </c>
      <c r="J11" s="228">
        <v>2.9469660168600469</v>
      </c>
      <c r="K11" s="228">
        <v>2.5860035522503022</v>
      </c>
      <c r="L11" s="228">
        <v>4.1894310597573634</v>
      </c>
      <c r="M11" s="228">
        <v>2.1978582930675148</v>
      </c>
      <c r="N11" s="228">
        <v>2.485538209512248</v>
      </c>
      <c r="O11" s="228">
        <v>2.5674722881132679</v>
      </c>
      <c r="P11" s="228">
        <v>1.783431470091813</v>
      </c>
      <c r="Q11" s="228">
        <v>1.7477242676014131</v>
      </c>
      <c r="R11" s="228">
        <v>1.961056287659857</v>
      </c>
      <c r="S11" s="228">
        <v>1.805919271788232</v>
      </c>
      <c r="T11" s="228">
        <v>1.7254957660996719</v>
      </c>
      <c r="U11" s="228">
        <v>1.6055970192583471</v>
      </c>
      <c r="V11" s="228">
        <v>1.531606619649597</v>
      </c>
      <c r="W11" s="228">
        <v>1.704427740479407</v>
      </c>
      <c r="DA11" s="69" t="s">
        <v>2400</v>
      </c>
    </row>
    <row r="12" spans="1:105" ht="12" customHeight="1" x14ac:dyDescent="0.25">
      <c r="A12" s="37" t="s">
        <v>162</v>
      </c>
      <c r="B12" s="228">
        <v>30.06644384664073</v>
      </c>
      <c r="C12" s="228">
        <v>31.40044642559408</v>
      </c>
      <c r="D12" s="228">
        <v>31.73067180184632</v>
      </c>
      <c r="E12" s="228">
        <v>38.294601915809437</v>
      </c>
      <c r="F12" s="228">
        <v>39.596987042007513</v>
      </c>
      <c r="G12" s="228">
        <v>37.701666590213883</v>
      </c>
      <c r="H12" s="228">
        <v>34.622509595323287</v>
      </c>
      <c r="I12" s="228">
        <v>33.298481204180689</v>
      </c>
      <c r="J12" s="228">
        <v>32.187808016627052</v>
      </c>
      <c r="K12" s="228">
        <v>27.2611895392177</v>
      </c>
      <c r="L12" s="228">
        <v>32.823901640690913</v>
      </c>
      <c r="M12" s="228">
        <v>31.699353823711721</v>
      </c>
      <c r="N12" s="228">
        <v>32.544689575168711</v>
      </c>
      <c r="O12" s="228">
        <v>36.103926250044587</v>
      </c>
      <c r="P12" s="228">
        <v>28.43915696961994</v>
      </c>
      <c r="Q12" s="228">
        <v>30.327055142958461</v>
      </c>
      <c r="R12" s="228">
        <v>33.570105635536507</v>
      </c>
      <c r="S12" s="228">
        <v>35.896866857783969</v>
      </c>
      <c r="T12" s="228">
        <v>33.894796330877497</v>
      </c>
      <c r="U12" s="228">
        <v>33.478627491662479</v>
      </c>
      <c r="V12" s="228">
        <v>33.423097002045232</v>
      </c>
      <c r="W12" s="228">
        <v>36.01130387524146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2.390369733448235E-2</v>
      </c>
      <c r="U13" s="228">
        <v>2.3903697334484959E-2</v>
      </c>
      <c r="V13" s="228">
        <v>4.7807394668964998E-2</v>
      </c>
      <c r="W13" s="228">
        <v>4.7807394668966691E-2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0.54770064482864667</v>
      </c>
      <c r="U14" s="228">
        <v>0.56703161271533986</v>
      </c>
      <c r="V14" s="228">
        <v>0.50574669330319866</v>
      </c>
      <c r="W14" s="228">
        <v>0.56925171511070016</v>
      </c>
      <c r="DA14" s="69" t="s">
        <v>2403</v>
      </c>
    </row>
    <row r="15" spans="1:105" ht="12" customHeight="1" x14ac:dyDescent="0.25">
      <c r="A15" s="37" t="s">
        <v>38</v>
      </c>
      <c r="B15" s="228">
        <v>42.490881845947271</v>
      </c>
      <c r="C15" s="228">
        <v>43.863623255521588</v>
      </c>
      <c r="D15" s="228">
        <v>42.91246208367464</v>
      </c>
      <c r="E15" s="228">
        <v>38.590214544445999</v>
      </c>
      <c r="F15" s="228">
        <v>40.389623787237831</v>
      </c>
      <c r="G15" s="228">
        <v>42.061676974438491</v>
      </c>
      <c r="H15" s="228">
        <v>41.08329641264843</v>
      </c>
      <c r="I15" s="228">
        <v>43.412691442414818</v>
      </c>
      <c r="J15" s="228">
        <v>40.684467599074388</v>
      </c>
      <c r="K15" s="228">
        <v>34.827878757391282</v>
      </c>
      <c r="L15" s="228">
        <v>38.147183694560631</v>
      </c>
      <c r="M15" s="228">
        <v>39.947572140499311</v>
      </c>
      <c r="N15" s="228">
        <v>39.130226042488957</v>
      </c>
      <c r="O15" s="228">
        <v>38.997740025805669</v>
      </c>
      <c r="P15" s="228">
        <v>41.924860553025283</v>
      </c>
      <c r="Q15" s="228">
        <v>41.246956206701292</v>
      </c>
      <c r="R15" s="228">
        <v>40.814388760295557</v>
      </c>
      <c r="S15" s="228">
        <v>39.390600248601032</v>
      </c>
      <c r="T15" s="228">
        <v>39.208760101712578</v>
      </c>
      <c r="U15" s="228">
        <v>37.735135256188379</v>
      </c>
      <c r="V15" s="228">
        <v>31.142366302131009</v>
      </c>
      <c r="W15" s="228">
        <v>30.985733558008139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503.02420693877696</v>
      </c>
      <c r="C16" s="263">
        <f t="shared" si="0"/>
        <v>518.75483600856955</v>
      </c>
      <c r="D16" s="263">
        <f t="shared" si="0"/>
        <v>515.73755182264574</v>
      </c>
      <c r="E16" s="263">
        <f t="shared" si="0"/>
        <v>529.52823212582791</v>
      </c>
      <c r="F16" s="263">
        <f t="shared" si="0"/>
        <v>549.09149819287813</v>
      </c>
      <c r="G16" s="263">
        <f t="shared" si="0"/>
        <v>543.9874117720268</v>
      </c>
      <c r="H16" s="263">
        <f t="shared" si="0"/>
        <v>532.68598508478271</v>
      </c>
      <c r="I16" s="263">
        <f t="shared" si="0"/>
        <v>522.40057950586834</v>
      </c>
      <c r="J16" s="263">
        <f t="shared" si="0"/>
        <v>493.34541328259883</v>
      </c>
      <c r="K16" s="263">
        <f t="shared" si="0"/>
        <v>420.42829060999827</v>
      </c>
      <c r="L16" s="263">
        <f t="shared" si="0"/>
        <v>488.39972145022188</v>
      </c>
      <c r="M16" s="263">
        <f t="shared" si="0"/>
        <v>479.776166973459</v>
      </c>
      <c r="N16" s="263">
        <f t="shared" si="0"/>
        <v>481.67059980455531</v>
      </c>
      <c r="O16" s="263">
        <f t="shared" si="0"/>
        <v>503.99389872541138</v>
      </c>
      <c r="P16" s="263">
        <f t="shared" si="0"/>
        <v>467.80302052356399</v>
      </c>
      <c r="Q16" s="263">
        <f t="shared" si="0"/>
        <v>475.56454688048132</v>
      </c>
      <c r="R16" s="263">
        <f t="shared" si="0"/>
        <v>505.6964750538371</v>
      </c>
      <c r="S16" s="263">
        <f t="shared" si="0"/>
        <v>510.39570156391471</v>
      </c>
      <c r="T16" s="263">
        <f t="shared" si="0"/>
        <v>494.34340291830438</v>
      </c>
      <c r="U16" s="263">
        <f t="shared" si="0"/>
        <v>484.34621078364296</v>
      </c>
      <c r="V16" s="263">
        <f t="shared" si="0"/>
        <v>440.47520266856861</v>
      </c>
      <c r="W16" s="263">
        <f t="shared" si="0"/>
        <v>457.29141960874449</v>
      </c>
      <c r="DA16" s="70"/>
    </row>
    <row r="17" spans="1:105" ht="12" customHeight="1" x14ac:dyDescent="0.25">
      <c r="A17" s="60" t="s">
        <v>2406</v>
      </c>
      <c r="B17" s="331">
        <v>240.69538231513141</v>
      </c>
      <c r="C17" s="331">
        <v>248.6070681862945</v>
      </c>
      <c r="D17" s="331">
        <v>250.51560735323599</v>
      </c>
      <c r="E17" s="331">
        <v>283.84092703533031</v>
      </c>
      <c r="F17" s="331">
        <v>291.64552341534471</v>
      </c>
      <c r="G17" s="331">
        <v>275.70048346080199</v>
      </c>
      <c r="H17" s="331">
        <v>271.45315690653899</v>
      </c>
      <c r="I17" s="331">
        <v>247.27209257540551</v>
      </c>
      <c r="J17" s="331">
        <v>234.26134295674251</v>
      </c>
      <c r="K17" s="331">
        <v>197.58627699613709</v>
      </c>
      <c r="L17" s="331">
        <v>243.89599413185309</v>
      </c>
      <c r="M17" s="331">
        <v>223.64866461537309</v>
      </c>
      <c r="N17" s="331">
        <v>230.20927693358641</v>
      </c>
      <c r="O17" s="331">
        <v>252.44017623809509</v>
      </c>
      <c r="P17" s="331">
        <v>196.53779724632449</v>
      </c>
      <c r="Q17" s="331">
        <v>209.0776992900922</v>
      </c>
      <c r="R17" s="331">
        <v>264.39148474191529</v>
      </c>
      <c r="S17" s="331">
        <v>277.31564842508311</v>
      </c>
      <c r="T17" s="331">
        <v>255.5299167512195</v>
      </c>
      <c r="U17" s="331">
        <v>260.64684255945377</v>
      </c>
      <c r="V17" s="331">
        <v>256.99019671859031</v>
      </c>
      <c r="W17" s="331">
        <v>273.33188606159092</v>
      </c>
      <c r="DA17" s="72" t="s">
        <v>2407</v>
      </c>
    </row>
    <row r="18" spans="1:105" ht="12" customHeight="1" x14ac:dyDescent="0.25">
      <c r="A18" s="59" t="s">
        <v>30</v>
      </c>
      <c r="B18" s="232">
        <v>4.559882200321673</v>
      </c>
      <c r="C18" s="232">
        <v>4.1875324282389084</v>
      </c>
      <c r="D18" s="232">
        <v>4.6788380016171827</v>
      </c>
      <c r="E18" s="232">
        <v>8.0107257795517199</v>
      </c>
      <c r="F18" s="232">
        <v>8.6247045139753222</v>
      </c>
      <c r="G18" s="232">
        <v>8.0700950447428141</v>
      </c>
      <c r="H18" s="232">
        <v>7.8523632720380832</v>
      </c>
      <c r="I18" s="232">
        <v>9.4584340745177986</v>
      </c>
      <c r="J18" s="232">
        <v>7.705215857334915</v>
      </c>
      <c r="K18" s="232">
        <v>4.3599443696143014</v>
      </c>
      <c r="L18" s="232">
        <v>4.9895506195811068</v>
      </c>
      <c r="M18" s="232">
        <v>4.6792516407032592</v>
      </c>
      <c r="N18" s="232">
        <v>3.697741881419323</v>
      </c>
      <c r="O18" s="232">
        <v>1.948163973092224</v>
      </c>
      <c r="P18" s="232">
        <v>0</v>
      </c>
      <c r="Q18" s="232">
        <v>0.89240617232909203</v>
      </c>
      <c r="R18" s="232">
        <v>53.387259270599642</v>
      </c>
      <c r="S18" s="232">
        <v>53.298054898756227</v>
      </c>
      <c r="T18" s="232">
        <v>37.651351400985561</v>
      </c>
      <c r="U18" s="232">
        <v>51.125041010196419</v>
      </c>
      <c r="V18" s="232">
        <v>45.67911926616452</v>
      </c>
      <c r="W18" s="232">
        <v>48.162164532011602</v>
      </c>
      <c r="DA18" s="71" t="s">
        <v>2408</v>
      </c>
    </row>
    <row r="19" spans="1:105" ht="12" customHeight="1" x14ac:dyDescent="0.25">
      <c r="A19" s="59" t="s">
        <v>33</v>
      </c>
      <c r="B19" s="232">
        <v>23.487961052092722</v>
      </c>
      <c r="C19" s="232">
        <v>26.15081309573004</v>
      </c>
      <c r="D19" s="232">
        <v>23.20687316498389</v>
      </c>
      <c r="E19" s="232">
        <v>2.0965522492211219</v>
      </c>
      <c r="F19" s="232">
        <v>1.7316167020123729</v>
      </c>
      <c r="G19" s="232">
        <v>1.7049785977597429</v>
      </c>
      <c r="H19" s="232">
        <v>3.647119036144598</v>
      </c>
      <c r="I19" s="232">
        <v>3.805277307991247</v>
      </c>
      <c r="J19" s="232">
        <v>1.954910263264751</v>
      </c>
      <c r="K19" s="232">
        <v>1.667853184372067</v>
      </c>
      <c r="L19" s="232">
        <v>1.670114922570991</v>
      </c>
      <c r="M19" s="232">
        <v>1.634345756129417</v>
      </c>
      <c r="N19" s="232">
        <v>1.3979001438893111</v>
      </c>
      <c r="O19" s="232">
        <v>1.043345505673223</v>
      </c>
      <c r="P19" s="232">
        <v>0.98944972718324564</v>
      </c>
      <c r="Q19" s="232">
        <v>0.9577146888722099</v>
      </c>
      <c r="R19" s="232">
        <v>0.93500860755847126</v>
      </c>
      <c r="S19" s="232">
        <v>0.92458811129023255</v>
      </c>
      <c r="T19" s="232">
        <v>0.92179059118145612</v>
      </c>
      <c r="U19" s="232">
        <v>1.5374176469492731</v>
      </c>
      <c r="V19" s="232">
        <v>2.170283925525466</v>
      </c>
      <c r="W19" s="232">
        <v>1.254790407204641</v>
      </c>
      <c r="DA19" s="71" t="s">
        <v>2409</v>
      </c>
    </row>
    <row r="20" spans="1:105" ht="12" customHeight="1" x14ac:dyDescent="0.25">
      <c r="A20" s="59" t="s">
        <v>160</v>
      </c>
      <c r="B20" s="232">
        <v>26.767110765707081</v>
      </c>
      <c r="C20" s="232">
        <v>24.622575446612949</v>
      </c>
      <c r="D20" s="232">
        <v>26.002555676771859</v>
      </c>
      <c r="E20" s="232">
        <v>28.39910855090497</v>
      </c>
      <c r="F20" s="232">
        <v>27.98214554375609</v>
      </c>
      <c r="G20" s="232">
        <v>24.54971223185197</v>
      </c>
      <c r="H20" s="232">
        <v>38.92961945312797</v>
      </c>
      <c r="I20" s="232">
        <v>22.126883548816011</v>
      </c>
      <c r="J20" s="232">
        <v>18.766669341334769</v>
      </c>
      <c r="K20" s="232">
        <v>16.546234205370819</v>
      </c>
      <c r="L20" s="232">
        <v>26.852087369167371</v>
      </c>
      <c r="M20" s="232">
        <v>14.091768910523649</v>
      </c>
      <c r="N20" s="232">
        <v>15.972734875889151</v>
      </c>
      <c r="O20" s="232">
        <v>16.561401020432012</v>
      </c>
      <c r="P20" s="232">
        <v>11.53928551109281</v>
      </c>
      <c r="Q20" s="232">
        <v>11.29163393769778</v>
      </c>
      <c r="R20" s="232">
        <v>11.59426081997923</v>
      </c>
      <c r="S20" s="232">
        <v>10.68589351714159</v>
      </c>
      <c r="T20" s="232">
        <v>10.509683504396479</v>
      </c>
      <c r="U20" s="232">
        <v>9.5182125727727787</v>
      </c>
      <c r="V20" s="232">
        <v>9.0239401525568184</v>
      </c>
      <c r="W20" s="232">
        <v>10.11903531399166</v>
      </c>
      <c r="DA20" s="71" t="s">
        <v>2410</v>
      </c>
    </row>
    <row r="21" spans="1:105" ht="12" customHeight="1" x14ac:dyDescent="0.25">
      <c r="A21" s="59" t="s">
        <v>70</v>
      </c>
      <c r="B21" s="232">
        <v>0.25719497608545439</v>
      </c>
      <c r="C21" s="232">
        <v>0.25673063509848593</v>
      </c>
      <c r="D21" s="232">
        <v>0.5148345856700729</v>
      </c>
      <c r="E21" s="232">
        <v>1.529273880301913</v>
      </c>
      <c r="F21" s="232">
        <v>0.91339780443639218</v>
      </c>
      <c r="G21" s="232">
        <v>0.89873496202889824</v>
      </c>
      <c r="H21" s="232">
        <v>0.87287717329417436</v>
      </c>
      <c r="I21" s="232">
        <v>0.85194738132236314</v>
      </c>
      <c r="J21" s="232">
        <v>0.85832910121421302</v>
      </c>
      <c r="K21" s="232">
        <v>0.58478691392235904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3.194208101003214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185.6232333209245</v>
      </c>
      <c r="C22" s="232">
        <v>193.3894165806141</v>
      </c>
      <c r="D22" s="232">
        <v>196.11250592419299</v>
      </c>
      <c r="E22" s="232">
        <v>243.8052665753506</v>
      </c>
      <c r="F22" s="232">
        <v>252.3936588511645</v>
      </c>
      <c r="G22" s="232">
        <v>240.4769626244186</v>
      </c>
      <c r="H22" s="232">
        <v>220.1511779719342</v>
      </c>
      <c r="I22" s="232">
        <v>211.02955026275811</v>
      </c>
      <c r="J22" s="232">
        <v>204.9762183935938</v>
      </c>
      <c r="K22" s="232">
        <v>174.42745832285749</v>
      </c>
      <c r="L22" s="232">
        <v>210.3842412205336</v>
      </c>
      <c r="M22" s="232">
        <v>203.24329830801679</v>
      </c>
      <c r="N22" s="232">
        <v>209.14090003238871</v>
      </c>
      <c r="O22" s="232">
        <v>232.8872657388977</v>
      </c>
      <c r="P22" s="232">
        <v>184.00906200804849</v>
      </c>
      <c r="Q22" s="232">
        <v>195.93594449119311</v>
      </c>
      <c r="R22" s="232">
        <v>198.47495604377801</v>
      </c>
      <c r="S22" s="232">
        <v>212.40711189789499</v>
      </c>
      <c r="T22" s="232">
        <v>206.44709125465599</v>
      </c>
      <c r="U22" s="232">
        <v>198.46617132953531</v>
      </c>
      <c r="V22" s="232">
        <v>196.92264527334029</v>
      </c>
      <c r="W22" s="232">
        <v>213.79589580838299</v>
      </c>
      <c r="DA22" s="71" t="s">
        <v>2412</v>
      </c>
    </row>
    <row r="23" spans="1:105" ht="12" customHeight="1" x14ac:dyDescent="0.25">
      <c r="A23" s="60" t="s">
        <v>2413</v>
      </c>
      <c r="B23" s="331">
        <v>262.32882462364552</v>
      </c>
      <c r="C23" s="331">
        <v>270.14776782227511</v>
      </c>
      <c r="D23" s="331">
        <v>265.22194446940972</v>
      </c>
      <c r="E23" s="331">
        <v>245.6873050904976</v>
      </c>
      <c r="F23" s="331">
        <v>257.44597477753342</v>
      </c>
      <c r="G23" s="331">
        <v>268.28692831122481</v>
      </c>
      <c r="H23" s="331">
        <v>261.23282817824378</v>
      </c>
      <c r="I23" s="331">
        <v>275.12848693046283</v>
      </c>
      <c r="J23" s="331">
        <v>259.08407032585632</v>
      </c>
      <c r="K23" s="331">
        <v>222.84201361386121</v>
      </c>
      <c r="L23" s="331">
        <v>244.50372731836879</v>
      </c>
      <c r="M23" s="331">
        <v>256.12750235808591</v>
      </c>
      <c r="N23" s="331">
        <v>251.4613228709689</v>
      </c>
      <c r="O23" s="331">
        <v>251.55372248731629</v>
      </c>
      <c r="P23" s="331">
        <v>271.2652232772395</v>
      </c>
      <c r="Q23" s="331">
        <v>266.48684759038912</v>
      </c>
      <c r="R23" s="331">
        <v>241.30499031192181</v>
      </c>
      <c r="S23" s="331">
        <v>233.0800531388316</v>
      </c>
      <c r="T23" s="331">
        <v>238.8134861670849</v>
      </c>
      <c r="U23" s="331">
        <v>223.69936822418919</v>
      </c>
      <c r="V23" s="331">
        <v>183.4850059499783</v>
      </c>
      <c r="W23" s="331">
        <v>183.9595335471536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249.61256457818948</v>
      </c>
      <c r="C24" s="263">
        <f t="shared" si="1"/>
        <v>257.52937695690508</v>
      </c>
      <c r="D24" s="263">
        <f t="shared" si="1"/>
        <v>256.33624861251388</v>
      </c>
      <c r="E24" s="263">
        <f t="shared" si="1"/>
        <v>269.79514607127976</v>
      </c>
      <c r="F24" s="263">
        <f t="shared" si="1"/>
        <v>279.81631270360384</v>
      </c>
      <c r="G24" s="263">
        <f t="shared" si="1"/>
        <v>276.91855684594384</v>
      </c>
      <c r="H24" s="263">
        <f t="shared" si="1"/>
        <v>269.00595223079847</v>
      </c>
      <c r="I24" s="263">
        <f t="shared" si="1"/>
        <v>263.68780852356122</v>
      </c>
      <c r="J24" s="263">
        <f t="shared" si="1"/>
        <v>249.70710470395755</v>
      </c>
      <c r="K24" s="263">
        <f t="shared" si="1"/>
        <v>213.44956654337676</v>
      </c>
      <c r="L24" s="263">
        <f t="shared" si="1"/>
        <v>247.86467697388886</v>
      </c>
      <c r="M24" s="263">
        <f t="shared" si="1"/>
        <v>243.5004214740124</v>
      </c>
      <c r="N24" s="263">
        <f t="shared" si="1"/>
        <v>246.42232247074932</v>
      </c>
      <c r="O24" s="263">
        <f t="shared" si="1"/>
        <v>258.14659066137267</v>
      </c>
      <c r="P24" s="263">
        <f t="shared" si="1"/>
        <v>237.46887806567676</v>
      </c>
      <c r="Q24" s="263">
        <f t="shared" si="1"/>
        <v>241.26186215904426</v>
      </c>
      <c r="R24" s="263">
        <f t="shared" si="1"/>
        <v>253.68095617983761</v>
      </c>
      <c r="S24" s="263">
        <f t="shared" si="1"/>
        <v>256.20646404155605</v>
      </c>
      <c r="T24" s="263">
        <f t="shared" si="1"/>
        <v>249.10533214071648</v>
      </c>
      <c r="U24" s="263">
        <f t="shared" si="1"/>
        <v>242.96720270673862</v>
      </c>
      <c r="V24" s="263">
        <f t="shared" si="1"/>
        <v>221.01701579874515</v>
      </c>
      <c r="W24" s="263">
        <f t="shared" si="1"/>
        <v>229.88351837756932</v>
      </c>
      <c r="DA24" s="70"/>
    </row>
    <row r="25" spans="1:105" ht="12" customHeight="1" x14ac:dyDescent="0.25">
      <c r="A25" s="60" t="s">
        <v>2416</v>
      </c>
      <c r="B25" s="264">
        <v>180.90410015981939</v>
      </c>
      <c r="C25" s="264">
        <v>186.6751898776883</v>
      </c>
      <c r="D25" s="264">
        <v>186.0944985572778</v>
      </c>
      <c r="E25" s="264">
        <v>200.92309968756251</v>
      </c>
      <c r="F25" s="264">
        <v>208.18020946723189</v>
      </c>
      <c r="G25" s="264">
        <v>204.96412901683931</v>
      </c>
      <c r="H25" s="264">
        <v>198.39267432304641</v>
      </c>
      <c r="I25" s="264">
        <v>193.0904212387041</v>
      </c>
      <c r="J25" s="264">
        <v>183.13290331248831</v>
      </c>
      <c r="K25" s="264">
        <v>156.76900592499101</v>
      </c>
      <c r="L25" s="264">
        <v>182.85659275645861</v>
      </c>
      <c r="M25" s="264">
        <v>178.54343217305521</v>
      </c>
      <c r="N25" s="264">
        <v>182.07088868001489</v>
      </c>
      <c r="O25" s="264">
        <v>191.44653255102961</v>
      </c>
      <c r="P25" s="264">
        <v>173.09171392011069</v>
      </c>
      <c r="Q25" s="264">
        <v>176.12949441629911</v>
      </c>
      <c r="R25" s="264">
        <v>187.17712448900801</v>
      </c>
      <c r="S25" s="264">
        <v>189.64148178884349</v>
      </c>
      <c r="T25" s="264">
        <v>183.74166308932399</v>
      </c>
      <c r="U25" s="264">
        <v>179.61773251564151</v>
      </c>
      <c r="V25" s="264">
        <v>164.8541571659087</v>
      </c>
      <c r="W25" s="264">
        <v>172.16235870662899</v>
      </c>
      <c r="DA25" s="72" t="s">
        <v>2417</v>
      </c>
    </row>
    <row r="26" spans="1:105" ht="12" customHeight="1" x14ac:dyDescent="0.25">
      <c r="A26" s="60" t="s">
        <v>2418</v>
      </c>
      <c r="B26" s="264">
        <v>68.708464418370085</v>
      </c>
      <c r="C26" s="264">
        <v>70.854187079216771</v>
      </c>
      <c r="D26" s="264">
        <v>70.241750055236068</v>
      </c>
      <c r="E26" s="264">
        <v>68.872046383717219</v>
      </c>
      <c r="F26" s="264">
        <v>71.636103236371966</v>
      </c>
      <c r="G26" s="264">
        <v>71.954427829104503</v>
      </c>
      <c r="H26" s="264">
        <v>70.613277907752092</v>
      </c>
      <c r="I26" s="264">
        <v>70.597387284857106</v>
      </c>
      <c r="J26" s="264">
        <v>66.574201391469231</v>
      </c>
      <c r="K26" s="264">
        <v>56.680560618385748</v>
      </c>
      <c r="L26" s="264">
        <v>65.008084217430252</v>
      </c>
      <c r="M26" s="264">
        <v>64.95698930095719</v>
      </c>
      <c r="N26" s="264">
        <v>64.351433790734433</v>
      </c>
      <c r="O26" s="264">
        <v>66.700058110343093</v>
      </c>
      <c r="P26" s="264">
        <v>64.37716414556607</v>
      </c>
      <c r="Q26" s="264">
        <v>65.132367742745146</v>
      </c>
      <c r="R26" s="264">
        <v>66.503831690829614</v>
      </c>
      <c r="S26" s="264">
        <v>66.564982252712568</v>
      </c>
      <c r="T26" s="264">
        <v>65.363669051392492</v>
      </c>
      <c r="U26" s="264">
        <v>63.349470191097119</v>
      </c>
      <c r="V26" s="264">
        <v>56.162858632836461</v>
      </c>
      <c r="W26" s="264">
        <v>57.721159670940331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718.60600991253887</v>
      </c>
      <c r="C27" s="263">
        <f t="shared" si="2"/>
        <v>741.07833715509969</v>
      </c>
      <c r="D27" s="263">
        <f t="shared" si="2"/>
        <v>736.76793117520833</v>
      </c>
      <c r="E27" s="263">
        <f t="shared" si="2"/>
        <v>756.46890303689725</v>
      </c>
      <c r="F27" s="263">
        <f t="shared" si="2"/>
        <v>784.41642598982594</v>
      </c>
      <c r="G27" s="263">
        <f t="shared" si="2"/>
        <v>777.12487396003826</v>
      </c>
      <c r="H27" s="263">
        <f t="shared" si="2"/>
        <v>760.97997869254687</v>
      </c>
      <c r="I27" s="263">
        <f t="shared" si="2"/>
        <v>746.28654215124084</v>
      </c>
      <c r="J27" s="263">
        <f t="shared" si="2"/>
        <v>704.77916183228353</v>
      </c>
      <c r="K27" s="263">
        <f t="shared" si="2"/>
        <v>600.61184372856928</v>
      </c>
      <c r="L27" s="263">
        <f t="shared" si="2"/>
        <v>697.71388778603114</v>
      </c>
      <c r="M27" s="263">
        <f t="shared" si="2"/>
        <v>685.39452424779893</v>
      </c>
      <c r="N27" s="263">
        <f t="shared" si="2"/>
        <v>688.10085686365062</v>
      </c>
      <c r="O27" s="263">
        <f t="shared" si="2"/>
        <v>719.99128389344492</v>
      </c>
      <c r="P27" s="263">
        <f t="shared" si="2"/>
        <v>668.29002931937725</v>
      </c>
      <c r="Q27" s="263">
        <f t="shared" si="2"/>
        <v>679.37792411497298</v>
      </c>
      <c r="R27" s="263">
        <f t="shared" si="2"/>
        <v>722.42353579119595</v>
      </c>
      <c r="S27" s="263">
        <f t="shared" si="2"/>
        <v>729.13671651987829</v>
      </c>
      <c r="T27" s="263">
        <f t="shared" si="2"/>
        <v>706.20486131186351</v>
      </c>
      <c r="U27" s="263">
        <f t="shared" si="2"/>
        <v>691.92315826234721</v>
      </c>
      <c r="V27" s="263">
        <f t="shared" si="2"/>
        <v>629.25028952652679</v>
      </c>
      <c r="W27" s="263">
        <f t="shared" si="2"/>
        <v>653.27345658392073</v>
      </c>
      <c r="DA27" s="70"/>
    </row>
    <row r="28" spans="1:105" ht="12" customHeight="1" x14ac:dyDescent="0.25">
      <c r="A28" s="60" t="s">
        <v>2421</v>
      </c>
      <c r="B28" s="331">
        <v>343.8505461644736</v>
      </c>
      <c r="C28" s="331">
        <v>355.1529545518494</v>
      </c>
      <c r="D28" s="331">
        <v>357.8794390760516</v>
      </c>
      <c r="E28" s="331">
        <v>405.48703862190058</v>
      </c>
      <c r="F28" s="331">
        <v>416.63646202192098</v>
      </c>
      <c r="G28" s="331">
        <v>393.85783351543142</v>
      </c>
      <c r="H28" s="331">
        <v>387.79022415219862</v>
      </c>
      <c r="I28" s="331">
        <v>353.24584653629381</v>
      </c>
      <c r="J28" s="331">
        <v>334.65906136677478</v>
      </c>
      <c r="K28" s="331">
        <v>282.26610999448161</v>
      </c>
      <c r="L28" s="331">
        <v>348.42284875978999</v>
      </c>
      <c r="M28" s="331">
        <v>319.49809230767607</v>
      </c>
      <c r="N28" s="331">
        <v>328.87039561940929</v>
      </c>
      <c r="O28" s="331">
        <v>360.62882319727879</v>
      </c>
      <c r="P28" s="331">
        <v>280.76828178046361</v>
      </c>
      <c r="Q28" s="331">
        <v>298.68242755727442</v>
      </c>
      <c r="R28" s="331">
        <v>377.702121059879</v>
      </c>
      <c r="S28" s="331">
        <v>396.16521203583312</v>
      </c>
      <c r="T28" s="331">
        <v>365.04273821602789</v>
      </c>
      <c r="U28" s="331">
        <v>372.3526322277911</v>
      </c>
      <c r="V28" s="331">
        <v>367.12885245512911</v>
      </c>
      <c r="W28" s="331">
        <v>390.47412294512981</v>
      </c>
      <c r="DA28" s="72" t="s">
        <v>2422</v>
      </c>
    </row>
    <row r="29" spans="1:105" ht="12" customHeight="1" x14ac:dyDescent="0.25">
      <c r="A29" s="59" t="s">
        <v>30</v>
      </c>
      <c r="B29" s="232">
        <v>6.5141174290309616</v>
      </c>
      <c r="C29" s="232">
        <v>5.9821891831984439</v>
      </c>
      <c r="D29" s="232">
        <v>6.6840542880245497</v>
      </c>
      <c r="E29" s="232">
        <v>11.443893970788171</v>
      </c>
      <c r="F29" s="232">
        <v>12.321006448536179</v>
      </c>
      <c r="G29" s="232">
        <v>11.528707206775451</v>
      </c>
      <c r="H29" s="232">
        <v>11.217661817197261</v>
      </c>
      <c r="I29" s="232">
        <v>13.51204867788257</v>
      </c>
      <c r="J29" s="232">
        <v>11.007451224764161</v>
      </c>
      <c r="K29" s="232">
        <v>6.2284919565918599</v>
      </c>
      <c r="L29" s="232">
        <v>7.1279294565444369</v>
      </c>
      <c r="M29" s="232">
        <v>6.684645201004658</v>
      </c>
      <c r="N29" s="232">
        <v>5.2824884020276039</v>
      </c>
      <c r="O29" s="232">
        <v>2.7830913901317489</v>
      </c>
      <c r="P29" s="232">
        <v>0</v>
      </c>
      <c r="Q29" s="232">
        <v>1.2748659604701309</v>
      </c>
      <c r="R29" s="232">
        <v>76.267513243713765</v>
      </c>
      <c r="S29" s="232">
        <v>76.140078426794631</v>
      </c>
      <c r="T29" s="232">
        <v>53.787644858550813</v>
      </c>
      <c r="U29" s="232">
        <v>73.035772871709185</v>
      </c>
      <c r="V29" s="232">
        <v>65.255884665949324</v>
      </c>
      <c r="W29" s="232">
        <v>68.803092188588025</v>
      </c>
      <c r="DA29" s="71" t="s">
        <v>2423</v>
      </c>
    </row>
    <row r="30" spans="1:105" ht="12" customHeight="1" x14ac:dyDescent="0.25">
      <c r="A30" s="59" t="s">
        <v>33</v>
      </c>
      <c r="B30" s="232">
        <v>33.554230074418172</v>
      </c>
      <c r="C30" s="232">
        <v>37.358304422471498</v>
      </c>
      <c r="D30" s="232">
        <v>33.152675949977009</v>
      </c>
      <c r="E30" s="232">
        <v>2.9950746417444609</v>
      </c>
      <c r="F30" s="232">
        <v>2.473738145731962</v>
      </c>
      <c r="G30" s="232">
        <v>2.4356837110853471</v>
      </c>
      <c r="H30" s="232">
        <v>5.2101700516351386</v>
      </c>
      <c r="I30" s="232">
        <v>5.4361104399874991</v>
      </c>
      <c r="J30" s="232">
        <v>2.7927289475210721</v>
      </c>
      <c r="K30" s="232">
        <v>2.3826474062458098</v>
      </c>
      <c r="L30" s="232">
        <v>2.385878460815702</v>
      </c>
      <c r="M30" s="232">
        <v>2.334779651613454</v>
      </c>
      <c r="N30" s="232">
        <v>1.997000205556158</v>
      </c>
      <c r="O30" s="232">
        <v>1.4904935795331771</v>
      </c>
      <c r="P30" s="232">
        <v>1.4134996102617789</v>
      </c>
      <c r="Q30" s="232">
        <v>1.368163841246014</v>
      </c>
      <c r="R30" s="232">
        <v>1.335726582226388</v>
      </c>
      <c r="S30" s="232">
        <v>1.320840158986047</v>
      </c>
      <c r="T30" s="232">
        <v>1.316843701687795</v>
      </c>
      <c r="U30" s="232">
        <v>2.1963109242132481</v>
      </c>
      <c r="V30" s="232">
        <v>3.1004056078935238</v>
      </c>
      <c r="W30" s="232">
        <v>1.7925577245780591</v>
      </c>
      <c r="DA30" s="71" t="s">
        <v>2424</v>
      </c>
    </row>
    <row r="31" spans="1:105" ht="12" customHeight="1" x14ac:dyDescent="0.25">
      <c r="A31" s="59" t="s">
        <v>160</v>
      </c>
      <c r="B31" s="232">
        <v>38.238729665295843</v>
      </c>
      <c r="C31" s="232">
        <v>35.175107780875649</v>
      </c>
      <c r="D31" s="232">
        <v>37.146508109674109</v>
      </c>
      <c r="E31" s="232">
        <v>40.570155072721391</v>
      </c>
      <c r="F31" s="232">
        <v>39.974493633937293</v>
      </c>
      <c r="G31" s="232">
        <v>35.071017474074253</v>
      </c>
      <c r="H31" s="232">
        <v>55.613742075897093</v>
      </c>
      <c r="I31" s="232">
        <v>31.609833641165739</v>
      </c>
      <c r="J31" s="232">
        <v>26.809527630478229</v>
      </c>
      <c r="K31" s="232">
        <v>23.63747743624403</v>
      </c>
      <c r="L31" s="232">
        <v>38.360124813096242</v>
      </c>
      <c r="M31" s="232">
        <v>20.131098443605222</v>
      </c>
      <c r="N31" s="232">
        <v>22.818192679841651</v>
      </c>
      <c r="O31" s="232">
        <v>23.659144314902871</v>
      </c>
      <c r="P31" s="232">
        <v>16.484693587275441</v>
      </c>
      <c r="Q31" s="232">
        <v>16.13090562528253</v>
      </c>
      <c r="R31" s="232">
        <v>16.56322974282746</v>
      </c>
      <c r="S31" s="232">
        <v>15.26556216734512</v>
      </c>
      <c r="T31" s="232">
        <v>15.01383357770926</v>
      </c>
      <c r="U31" s="232">
        <v>13.597446532532549</v>
      </c>
      <c r="V31" s="232">
        <v>12.891343075081171</v>
      </c>
      <c r="W31" s="232">
        <v>14.455764734273799</v>
      </c>
      <c r="DA31" s="71" t="s">
        <v>2425</v>
      </c>
    </row>
    <row r="32" spans="1:105" ht="12" customHeight="1" x14ac:dyDescent="0.25">
      <c r="A32" s="59" t="s">
        <v>70</v>
      </c>
      <c r="B32" s="232">
        <v>0.36742139440779198</v>
      </c>
      <c r="C32" s="232">
        <v>0.36675805014069418</v>
      </c>
      <c r="D32" s="232">
        <v>0.73547797952867588</v>
      </c>
      <c r="E32" s="232">
        <v>2.1846769718598771</v>
      </c>
      <c r="F32" s="232">
        <v>1.304854006337703</v>
      </c>
      <c r="G32" s="232">
        <v>1.283907088612712</v>
      </c>
      <c r="H32" s="232">
        <v>1.246967390420249</v>
      </c>
      <c r="I32" s="232">
        <v>1.2170676876033759</v>
      </c>
      <c r="J32" s="232">
        <v>1.2261844303060181</v>
      </c>
      <c r="K32" s="232">
        <v>0.83540987703194147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4.5631544300045919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265.17604760132082</v>
      </c>
      <c r="C33" s="232">
        <v>276.27059511516308</v>
      </c>
      <c r="D33" s="232">
        <v>280.16072274884732</v>
      </c>
      <c r="E33" s="232">
        <v>348.29323796478673</v>
      </c>
      <c r="F33" s="232">
        <v>360.56236978737792</v>
      </c>
      <c r="G33" s="232">
        <v>343.53851803488362</v>
      </c>
      <c r="H33" s="232">
        <v>314.50168281704879</v>
      </c>
      <c r="I33" s="232">
        <v>301.47078608965461</v>
      </c>
      <c r="J33" s="232">
        <v>292.82316913370539</v>
      </c>
      <c r="K33" s="232">
        <v>249.182083318368</v>
      </c>
      <c r="L33" s="232">
        <v>300.54891602933372</v>
      </c>
      <c r="M33" s="232">
        <v>290.34756901145278</v>
      </c>
      <c r="N33" s="232">
        <v>298.77271433198388</v>
      </c>
      <c r="O33" s="232">
        <v>332.69609391271098</v>
      </c>
      <c r="P33" s="232">
        <v>262.87008858292643</v>
      </c>
      <c r="Q33" s="232">
        <v>279.90849213027582</v>
      </c>
      <c r="R33" s="232">
        <v>283.53565149111142</v>
      </c>
      <c r="S33" s="232">
        <v>303.43873128270729</v>
      </c>
      <c r="T33" s="232">
        <v>294.92441607808013</v>
      </c>
      <c r="U33" s="232">
        <v>283.52310189933621</v>
      </c>
      <c r="V33" s="232">
        <v>281.31806467620049</v>
      </c>
      <c r="W33" s="232">
        <v>305.42270829769001</v>
      </c>
      <c r="DA33" s="71" t="s">
        <v>2427</v>
      </c>
    </row>
    <row r="34" spans="1:105" ht="12" customHeight="1" x14ac:dyDescent="0.25">
      <c r="A34" s="60" t="s">
        <v>2428</v>
      </c>
      <c r="B34" s="331">
        <v>374.75546374806521</v>
      </c>
      <c r="C34" s="331">
        <v>385.92538260325028</v>
      </c>
      <c r="D34" s="331">
        <v>378.88849209915668</v>
      </c>
      <c r="E34" s="331">
        <v>350.98186441499661</v>
      </c>
      <c r="F34" s="331">
        <v>367.77996396790491</v>
      </c>
      <c r="G34" s="331">
        <v>383.26704044460689</v>
      </c>
      <c r="H34" s="331">
        <v>373.18975454034819</v>
      </c>
      <c r="I34" s="331">
        <v>393.04069561494703</v>
      </c>
      <c r="J34" s="331">
        <v>370.12010046550881</v>
      </c>
      <c r="K34" s="331">
        <v>318.34573373408762</v>
      </c>
      <c r="L34" s="331">
        <v>349.29103902624121</v>
      </c>
      <c r="M34" s="331">
        <v>365.89643194012291</v>
      </c>
      <c r="N34" s="331">
        <v>359.23046124424133</v>
      </c>
      <c r="O34" s="331">
        <v>359.36246069616618</v>
      </c>
      <c r="P34" s="331">
        <v>387.52174753891359</v>
      </c>
      <c r="Q34" s="331">
        <v>380.69549655769862</v>
      </c>
      <c r="R34" s="331">
        <v>344.72141473131688</v>
      </c>
      <c r="S34" s="331">
        <v>332.97150448404523</v>
      </c>
      <c r="T34" s="331">
        <v>341.16212309583563</v>
      </c>
      <c r="U34" s="331">
        <v>319.57052603455611</v>
      </c>
      <c r="V34" s="331">
        <v>262.12143707139762</v>
      </c>
      <c r="W34" s="331">
        <v>262.79933363879093</v>
      </c>
      <c r="DA34" s="72" t="s">
        <v>2429</v>
      </c>
    </row>
    <row r="35" spans="1:105" ht="12" customHeight="1" x14ac:dyDescent="0.25">
      <c r="A35" s="57" t="s">
        <v>2430</v>
      </c>
      <c r="B35" s="263">
        <v>483.23629944179157</v>
      </c>
      <c r="C35" s="263">
        <v>496.51876254873969</v>
      </c>
      <c r="D35" s="263">
        <v>493.75567472611851</v>
      </c>
      <c r="E35" s="263">
        <v>712.03571852934522</v>
      </c>
      <c r="F35" s="263">
        <v>732.27171034211869</v>
      </c>
      <c r="G35" s="263">
        <v>707.4968347766395</v>
      </c>
      <c r="H35" s="263">
        <v>646.60550601477826</v>
      </c>
      <c r="I35" s="263">
        <v>610.71790910981736</v>
      </c>
      <c r="J35" s="263">
        <v>585.84304472705981</v>
      </c>
      <c r="K35" s="263">
        <v>528.89401072487885</v>
      </c>
      <c r="L35" s="263">
        <v>605.18087911448401</v>
      </c>
      <c r="M35" s="263">
        <v>577.04226344654171</v>
      </c>
      <c r="N35" s="263">
        <v>679.2735532000529</v>
      </c>
      <c r="O35" s="263">
        <v>691.67644006778551</v>
      </c>
      <c r="P35" s="263">
        <v>592.57127811417308</v>
      </c>
      <c r="Q35" s="263">
        <v>569.89406880085971</v>
      </c>
      <c r="R35" s="263">
        <v>614.44084209311109</v>
      </c>
      <c r="S35" s="263">
        <v>596.02586044177428</v>
      </c>
      <c r="T35" s="263">
        <v>582.5963442742368</v>
      </c>
      <c r="U35" s="263">
        <v>564.47251487493349</v>
      </c>
      <c r="V35" s="263">
        <v>508.48541763916751</v>
      </c>
      <c r="W35" s="263">
        <v>538.0929428025903</v>
      </c>
      <c r="DA35" s="70" t="s">
        <v>2431</v>
      </c>
    </row>
    <row r="36" spans="1:105" ht="12" customHeight="1" x14ac:dyDescent="0.25">
      <c r="A36" s="46" t="s">
        <v>30</v>
      </c>
      <c r="B36" s="231">
        <v>6.0333090550805553</v>
      </c>
      <c r="C36" s="231">
        <v>5.5690574083359818</v>
      </c>
      <c r="D36" s="231">
        <v>6.1755427920402122</v>
      </c>
      <c r="E36" s="231">
        <v>5.86421086014807</v>
      </c>
      <c r="F36" s="231">
        <v>6.4260001294897391</v>
      </c>
      <c r="G36" s="231">
        <v>6.4043791758228847</v>
      </c>
      <c r="H36" s="231">
        <v>6.9331563381016741</v>
      </c>
      <c r="I36" s="231">
        <v>9.1913401194767292</v>
      </c>
      <c r="J36" s="231">
        <v>7.2905143452380141</v>
      </c>
      <c r="K36" s="231">
        <v>3.7817270443844282</v>
      </c>
      <c r="L36" s="231">
        <v>4.3055637759791408</v>
      </c>
      <c r="M36" s="231">
        <v>4.3748821780637828</v>
      </c>
      <c r="N36" s="231">
        <v>2.6527877733020229</v>
      </c>
      <c r="O36" s="231">
        <v>1.4273860813152</v>
      </c>
      <c r="P36" s="231">
        <v>0</v>
      </c>
      <c r="Q36" s="231">
        <v>0.86170465137921726</v>
      </c>
      <c r="R36" s="231">
        <v>46.573774347213778</v>
      </c>
      <c r="S36" s="231">
        <v>48.478805625381639</v>
      </c>
      <c r="T36" s="231">
        <v>34.62832962178679</v>
      </c>
      <c r="U36" s="231">
        <v>46.897741578057413</v>
      </c>
      <c r="V36" s="231">
        <v>40.64160827765329</v>
      </c>
      <c r="W36" s="231">
        <v>40.987709745390212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31.0775853137113</v>
      </c>
      <c r="C38" s="231">
        <v>34.778328741452327</v>
      </c>
      <c r="D38" s="231">
        <v>30.63047668037931</v>
      </c>
      <c r="E38" s="231">
        <v>1.5347703575291249</v>
      </c>
      <c r="F38" s="231">
        <v>1.2901739570703561</v>
      </c>
      <c r="G38" s="231">
        <v>1.3530608209911339</v>
      </c>
      <c r="H38" s="231">
        <v>3.2201829672475402</v>
      </c>
      <c r="I38" s="231">
        <v>3.697821194409229</v>
      </c>
      <c r="J38" s="231">
        <v>1.849695269006296</v>
      </c>
      <c r="K38" s="231">
        <v>1.4466619201291571</v>
      </c>
      <c r="L38" s="231">
        <v>1.441169127360725</v>
      </c>
      <c r="M38" s="231">
        <v>1.5280371030035389</v>
      </c>
      <c r="N38" s="231">
        <v>1.0028640529617801</v>
      </c>
      <c r="O38" s="231">
        <v>0.76444122433744843</v>
      </c>
      <c r="P38" s="231">
        <v>0.89163363761903525</v>
      </c>
      <c r="Q38" s="231">
        <v>0.92476635380223404</v>
      </c>
      <c r="R38" s="231">
        <v>0.8156792556143081</v>
      </c>
      <c r="S38" s="231">
        <v>0.84098617512257245</v>
      </c>
      <c r="T38" s="231">
        <v>0.84778015253013317</v>
      </c>
      <c r="U38" s="231">
        <v>1.4102955045022301</v>
      </c>
      <c r="V38" s="231">
        <v>1.9309441725122769</v>
      </c>
      <c r="W38" s="231">
        <v>1.067871128749198</v>
      </c>
      <c r="DA38" s="73" t="s">
        <v>2434</v>
      </c>
    </row>
    <row r="39" spans="1:105" ht="12" customHeight="1" x14ac:dyDescent="0.25">
      <c r="A39" s="46" t="s">
        <v>160</v>
      </c>
      <c r="B39" s="231">
        <v>35.416321007084854</v>
      </c>
      <c r="C39" s="231">
        <v>32.745904313137437</v>
      </c>
      <c r="D39" s="231">
        <v>34.320464873716567</v>
      </c>
      <c r="E39" s="231">
        <v>20.78942225283118</v>
      </c>
      <c r="F39" s="231">
        <v>20.848629723628349</v>
      </c>
      <c r="G39" s="231">
        <v>19.48250484268339</v>
      </c>
      <c r="H39" s="231">
        <v>34.372472146374179</v>
      </c>
      <c r="I39" s="231">
        <v>21.502048952177152</v>
      </c>
      <c r="J39" s="231">
        <v>17.756630648458231</v>
      </c>
      <c r="K39" s="231">
        <v>14.351866921344451</v>
      </c>
      <c r="L39" s="231">
        <v>23.171099664245968</v>
      </c>
      <c r="M39" s="231">
        <v>13.17514709569619</v>
      </c>
      <c r="N39" s="231">
        <v>11.45895985814175</v>
      </c>
      <c r="O39" s="231">
        <v>12.13425236794733</v>
      </c>
      <c r="P39" s="231">
        <v>10.398522363607491</v>
      </c>
      <c r="Q39" s="231">
        <v>10.9031669518725</v>
      </c>
      <c r="R39" s="231">
        <v>10.11455719079825</v>
      </c>
      <c r="S39" s="231">
        <v>9.7196671761303133</v>
      </c>
      <c r="T39" s="231">
        <v>9.6658624742316785</v>
      </c>
      <c r="U39" s="231">
        <v>8.7311944343259871</v>
      </c>
      <c r="V39" s="231">
        <v>8.0287765327572487</v>
      </c>
      <c r="W39" s="231">
        <v>8.6116578518303566</v>
      </c>
      <c r="DA39" s="73" t="s">
        <v>2435</v>
      </c>
    </row>
    <row r="40" spans="1:105" ht="12" customHeight="1" x14ac:dyDescent="0.25">
      <c r="A40" s="46" t="s">
        <v>70</v>
      </c>
      <c r="B40" s="231">
        <v>0.34030194420990367</v>
      </c>
      <c r="C40" s="231">
        <v>0.34142962946398298</v>
      </c>
      <c r="D40" s="231">
        <v>0.67952406420758982</v>
      </c>
      <c r="E40" s="231">
        <v>1.119497127201514</v>
      </c>
      <c r="F40" s="231">
        <v>0.68054440590666898</v>
      </c>
      <c r="G40" s="231">
        <v>0.71323069226445301</v>
      </c>
      <c r="H40" s="231">
        <v>0.77069713877845536</v>
      </c>
      <c r="I40" s="231">
        <v>0.82788948825343278</v>
      </c>
      <c r="J40" s="231">
        <v>0.81213307209045194</v>
      </c>
      <c r="K40" s="231">
        <v>0.50723227181403963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2.8419495928074552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0.95924333619781765</v>
      </c>
      <c r="N41" s="231">
        <v>0.9592433361983681</v>
      </c>
      <c r="O41" s="231">
        <v>0.95924333619792612</v>
      </c>
      <c r="P41" s="231">
        <v>0.94350816852876407</v>
      </c>
      <c r="Q41" s="231">
        <v>1.832244196043302</v>
      </c>
      <c r="R41" s="231">
        <v>1.8869303525342049</v>
      </c>
      <c r="S41" s="231">
        <v>0</v>
      </c>
      <c r="T41" s="231">
        <v>0.94350816852896635</v>
      </c>
      <c r="U41" s="231">
        <v>0.94350816852822461</v>
      </c>
      <c r="V41" s="231">
        <v>0.94350816852869934</v>
      </c>
      <c r="W41" s="231">
        <v>0.94350816852837227</v>
      </c>
      <c r="DA41" s="73" t="s">
        <v>2437</v>
      </c>
    </row>
    <row r="42" spans="1:105" ht="12" customHeight="1" x14ac:dyDescent="0.25">
      <c r="A42" s="46" t="s">
        <v>162</v>
      </c>
      <c r="B42" s="231">
        <v>245.6033478999656</v>
      </c>
      <c r="C42" s="231">
        <v>257.19126515635821</v>
      </c>
      <c r="D42" s="231">
        <v>258.84657087304379</v>
      </c>
      <c r="E42" s="231">
        <v>178.4763991874496</v>
      </c>
      <c r="F42" s="231">
        <v>188.05069574637639</v>
      </c>
      <c r="G42" s="231">
        <v>190.84107970949509</v>
      </c>
      <c r="H42" s="231">
        <v>194.38002064065259</v>
      </c>
      <c r="I42" s="231">
        <v>205.07034847881039</v>
      </c>
      <c r="J42" s="231">
        <v>193.9442175664127</v>
      </c>
      <c r="K42" s="231">
        <v>151.29482867258281</v>
      </c>
      <c r="L42" s="231">
        <v>181.54395798314081</v>
      </c>
      <c r="M42" s="231">
        <v>190.02301048400309</v>
      </c>
      <c r="N42" s="231">
        <v>150.03925106052759</v>
      </c>
      <c r="O42" s="231">
        <v>170.6324756142692</v>
      </c>
      <c r="P42" s="231">
        <v>165.81809545814099</v>
      </c>
      <c r="Q42" s="231">
        <v>189.19514451562819</v>
      </c>
      <c r="R42" s="231">
        <v>173.14482786057931</v>
      </c>
      <c r="S42" s="231">
        <v>193.20110481906221</v>
      </c>
      <c r="T42" s="231">
        <v>189.87148294597989</v>
      </c>
      <c r="U42" s="231">
        <v>182.0558972880373</v>
      </c>
      <c r="V42" s="231">
        <v>175.20593957963081</v>
      </c>
      <c r="W42" s="231">
        <v>181.9478880839178</v>
      </c>
      <c r="DA42" s="73" t="s">
        <v>2438</v>
      </c>
    </row>
    <row r="43" spans="1:105" ht="12" customHeight="1" x14ac:dyDescent="0.25">
      <c r="A43" s="46" t="s">
        <v>36</v>
      </c>
      <c r="B43" s="231">
        <v>12.38177128116183</v>
      </c>
      <c r="C43" s="231">
        <v>11.04901117798169</v>
      </c>
      <c r="D43" s="231">
        <v>10.576096302659741</v>
      </c>
      <c r="E43" s="231">
        <v>0</v>
      </c>
      <c r="F43" s="231">
        <v>0</v>
      </c>
      <c r="G43" s="231">
        <v>0</v>
      </c>
      <c r="H43" s="231">
        <v>9.3938091143466043</v>
      </c>
      <c r="I43" s="231">
        <v>8.3619948409206959</v>
      </c>
      <c r="J43" s="231">
        <v>9.0498710232044601</v>
      </c>
      <c r="K43" s="231">
        <v>7.8890799655957098</v>
      </c>
      <c r="L43" s="231">
        <v>8.3619948409222538</v>
      </c>
      <c r="M43" s="231">
        <v>37.231298366229368</v>
      </c>
      <c r="N43" s="231">
        <v>36.758383490928857</v>
      </c>
      <c r="O43" s="231">
        <v>31.36285468610555</v>
      </c>
      <c r="P43" s="231">
        <v>35.877042132381924</v>
      </c>
      <c r="Q43" s="231">
        <v>39.746345657751007</v>
      </c>
      <c r="R43" s="231">
        <v>39.85382631121459</v>
      </c>
      <c r="S43" s="231">
        <v>37.274290627629988</v>
      </c>
      <c r="T43" s="231">
        <v>32.437661220956223</v>
      </c>
      <c r="U43" s="231">
        <v>27.21410146169535</v>
      </c>
      <c r="V43" s="231">
        <v>20.031556319841929</v>
      </c>
      <c r="W43" s="231">
        <v>14.28873602749548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2.651160791055295</v>
      </c>
      <c r="F44" s="231">
        <v>4.4186586414410716</v>
      </c>
      <c r="G44" s="231">
        <v>5.13516766981627</v>
      </c>
      <c r="H44" s="231">
        <v>6.2339638864919271</v>
      </c>
      <c r="I44" s="231">
        <v>3.821496130692847</v>
      </c>
      <c r="J44" s="231">
        <v>2.8423043852070942</v>
      </c>
      <c r="K44" s="231">
        <v>2.507910576092971</v>
      </c>
      <c r="L44" s="231">
        <v>5.7084264832286609</v>
      </c>
      <c r="M44" s="231">
        <v>6.0189165950024401</v>
      </c>
      <c r="N44" s="231">
        <v>10.222613929480801</v>
      </c>
      <c r="O44" s="231">
        <v>6.8071367153801727</v>
      </c>
      <c r="P44" s="231">
        <v>4.7769561478888196</v>
      </c>
      <c r="Q44" s="231">
        <v>5.4218400687834452</v>
      </c>
      <c r="R44" s="231">
        <v>5.7323301805603961</v>
      </c>
      <c r="S44" s="231">
        <v>5.7801375752276138</v>
      </c>
      <c r="T44" s="231">
        <v>5.3262252794457581</v>
      </c>
      <c r="U44" s="231">
        <v>7.5952708512351812</v>
      </c>
      <c r="V44" s="231">
        <v>8.1207222699830925</v>
      </c>
      <c r="W44" s="231">
        <v>8.0013757523536118</v>
      </c>
      <c r="DA44" s="73" t="s">
        <v>2440</v>
      </c>
    </row>
    <row r="45" spans="1:105" ht="12" customHeight="1" x14ac:dyDescent="0.25">
      <c r="A45" s="46" t="s">
        <v>79</v>
      </c>
      <c r="B45" s="231">
        <v>152.38366294057761</v>
      </c>
      <c r="C45" s="231">
        <v>154.84376612201021</v>
      </c>
      <c r="D45" s="231">
        <v>152.52699914007121</v>
      </c>
      <c r="E45" s="231">
        <v>501.60025795313038</v>
      </c>
      <c r="F45" s="231">
        <v>510.55700773820621</v>
      </c>
      <c r="G45" s="231">
        <v>483.56741186556633</v>
      </c>
      <c r="H45" s="231">
        <v>391.30120378278531</v>
      </c>
      <c r="I45" s="231">
        <v>358.24496990507703</v>
      </c>
      <c r="J45" s="231">
        <v>352.29767841744263</v>
      </c>
      <c r="K45" s="231">
        <v>347.11470335293529</v>
      </c>
      <c r="L45" s="231">
        <v>380.64866723960643</v>
      </c>
      <c r="M45" s="231">
        <v>323.73172828834549</v>
      </c>
      <c r="N45" s="231">
        <v>466.1794496985118</v>
      </c>
      <c r="O45" s="231">
        <v>467.5886500422327</v>
      </c>
      <c r="P45" s="231">
        <v>373.86552020600612</v>
      </c>
      <c r="Q45" s="231">
        <v>321.00885640559989</v>
      </c>
      <c r="R45" s="231">
        <v>336.31891659459632</v>
      </c>
      <c r="S45" s="231">
        <v>300.73086844321978</v>
      </c>
      <c r="T45" s="231">
        <v>308.87549441077738</v>
      </c>
      <c r="U45" s="231">
        <v>289.62450558855181</v>
      </c>
      <c r="V45" s="231">
        <v>250.7404127254527</v>
      </c>
      <c r="W45" s="231">
        <v>282.24419604432518</v>
      </c>
      <c r="DA45" s="73" t="s">
        <v>2441</v>
      </c>
    </row>
    <row r="46" spans="1:105" ht="12" customHeight="1" x14ac:dyDescent="0.25">
      <c r="A46" s="57" t="s">
        <v>2442</v>
      </c>
      <c r="B46" s="263">
        <v>323.33395020409432</v>
      </c>
      <c r="C46" s="263">
        <v>333.43146860807877</v>
      </c>
      <c r="D46" s="263">
        <v>330.54941202464022</v>
      </c>
      <c r="E46" s="263">
        <v>324.103747688081</v>
      </c>
      <c r="F46" s="263">
        <v>337.11107405351498</v>
      </c>
      <c r="G46" s="263">
        <v>338.6090721369622</v>
      </c>
      <c r="H46" s="263">
        <v>332.29777838942158</v>
      </c>
      <c r="I46" s="263">
        <v>332.22299898756262</v>
      </c>
      <c r="J46" s="263">
        <v>313.29035948926702</v>
      </c>
      <c r="K46" s="263">
        <v>266.73204996887392</v>
      </c>
      <c r="L46" s="263">
        <v>305.92039631731859</v>
      </c>
      <c r="M46" s="263">
        <v>305.67994965156299</v>
      </c>
      <c r="N46" s="263">
        <v>302.83027666227957</v>
      </c>
      <c r="O46" s="263">
        <v>313.88262640161429</v>
      </c>
      <c r="P46" s="263">
        <v>302.95136068501682</v>
      </c>
      <c r="Q46" s="263">
        <v>306.5052599658593</v>
      </c>
      <c r="R46" s="263">
        <v>312.95920795684509</v>
      </c>
      <c r="S46" s="263">
        <v>313.24697530688252</v>
      </c>
      <c r="T46" s="263">
        <v>307.59373671243509</v>
      </c>
      <c r="U46" s="263">
        <v>298.11515384045703</v>
      </c>
      <c r="V46" s="263">
        <v>264.29580533099499</v>
      </c>
      <c r="W46" s="263">
        <v>271.62898668677798</v>
      </c>
      <c r="DA46" s="70" t="s">
        <v>2443</v>
      </c>
    </row>
    <row r="47" spans="1:105" ht="12" customHeight="1" x14ac:dyDescent="0.25">
      <c r="A47" s="41" t="s">
        <v>2444</v>
      </c>
      <c r="B47" s="352">
        <v>218.94742104233609</v>
      </c>
      <c r="C47" s="352">
        <v>225.78501298739599</v>
      </c>
      <c r="D47" s="352">
        <v>223.83341200072681</v>
      </c>
      <c r="E47" s="352">
        <v>219.46869378136449</v>
      </c>
      <c r="F47" s="352">
        <v>228.27667871635231</v>
      </c>
      <c r="G47" s="352">
        <v>229.2910566277659</v>
      </c>
      <c r="H47" s="352">
        <v>225.0173282160342</v>
      </c>
      <c r="I47" s="352">
        <v>224.9666909192897</v>
      </c>
      <c r="J47" s="352">
        <v>212.14634653831891</v>
      </c>
      <c r="K47" s="352">
        <v>180.61912277741681</v>
      </c>
      <c r="L47" s="352">
        <v>207.15573411219879</v>
      </c>
      <c r="M47" s="352">
        <v>206.99291428665251</v>
      </c>
      <c r="N47" s="352">
        <v>205.06324203471681</v>
      </c>
      <c r="O47" s="352">
        <v>212.54740344231971</v>
      </c>
      <c r="P47" s="352">
        <v>205.14523476851721</v>
      </c>
      <c r="Q47" s="352">
        <v>207.5517778540594</v>
      </c>
      <c r="R47" s="352">
        <v>211.92210539707099</v>
      </c>
      <c r="S47" s="352">
        <v>212.11696869277841</v>
      </c>
      <c r="T47" s="352">
        <v>208.2888460659712</v>
      </c>
      <c r="U47" s="352">
        <v>201.8703698322021</v>
      </c>
      <c r="V47" s="352">
        <v>178.96940588206721</v>
      </c>
      <c r="W47" s="352">
        <v>183.93511129243609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0.99999999999999989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0.99999999999999978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</v>
      </c>
      <c r="J51" s="234">
        <f t="shared" si="3"/>
        <v>1.0000000000000002</v>
      </c>
      <c r="K51" s="234">
        <f t="shared" si="3"/>
        <v>0.99999999999999978</v>
      </c>
      <c r="L51" s="234">
        <f t="shared" si="3"/>
        <v>1</v>
      </c>
      <c r="M51" s="234">
        <f t="shared" si="3"/>
        <v>1.0000000000000002</v>
      </c>
      <c r="N51" s="234">
        <f t="shared" si="3"/>
        <v>0.99999999999999967</v>
      </c>
      <c r="O51" s="234">
        <f t="shared" si="3"/>
        <v>0.99999999999999989</v>
      </c>
      <c r="P51" s="234">
        <f t="shared" si="3"/>
        <v>1</v>
      </c>
      <c r="Q51" s="234">
        <f t="shared" si="3"/>
        <v>1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0.99999999999999989</v>
      </c>
      <c r="U51" s="234">
        <f t="shared" si="3"/>
        <v>1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2.3101762569318899E-2</v>
      </c>
      <c r="C52" s="301">
        <f t="shared" si="4"/>
        <v>2.3114578504018619E-2</v>
      </c>
      <c r="D52" s="301">
        <f t="shared" si="4"/>
        <v>2.3065055909698075E-2</v>
      </c>
      <c r="E52" s="301">
        <f t="shared" si="4"/>
        <v>2.0867339807724501E-2</v>
      </c>
      <c r="F52" s="301">
        <f t="shared" si="4"/>
        <v>2.0951259012673123E-2</v>
      </c>
      <c r="G52" s="301">
        <f t="shared" si="4"/>
        <v>2.127753189724441E-2</v>
      </c>
      <c r="H52" s="301">
        <f t="shared" si="4"/>
        <v>2.163327704991919E-2</v>
      </c>
      <c r="I52" s="301">
        <f t="shared" si="4"/>
        <v>2.2098079436242542E-2</v>
      </c>
      <c r="J52" s="301">
        <f t="shared" si="4"/>
        <v>2.20019909800496E-2</v>
      </c>
      <c r="K52" s="301">
        <f t="shared" si="4"/>
        <v>2.1726217768680174E-2</v>
      </c>
      <c r="L52" s="301">
        <f t="shared" si="4"/>
        <v>2.1596044302374707E-2</v>
      </c>
      <c r="M52" s="301">
        <f t="shared" si="4"/>
        <v>2.1992054592577477E-2</v>
      </c>
      <c r="N52" s="301">
        <f t="shared" si="4"/>
        <v>2.1043792508292084E-2</v>
      </c>
      <c r="O52" s="301">
        <f t="shared" si="4"/>
        <v>2.1025760409456168E-2</v>
      </c>
      <c r="P52" s="301">
        <f t="shared" si="4"/>
        <v>2.2014248264184445E-2</v>
      </c>
      <c r="Q52" s="301">
        <f t="shared" si="4"/>
        <v>2.2188438679554959E-2</v>
      </c>
      <c r="R52" s="301">
        <f t="shared" si="4"/>
        <v>2.1527448404977854E-2</v>
      </c>
      <c r="S52" s="301">
        <f t="shared" si="4"/>
        <v>2.1568194209689112E-2</v>
      </c>
      <c r="T52" s="301">
        <f t="shared" si="4"/>
        <v>2.1729572708761212E-2</v>
      </c>
      <c r="U52" s="301">
        <f t="shared" si="4"/>
        <v>2.1620519785686597E-2</v>
      </c>
      <c r="V52" s="301">
        <f t="shared" si="4"/>
        <v>2.1268702715944082E-2</v>
      </c>
      <c r="W52" s="301">
        <f t="shared" si="4"/>
        <v>2.1029921180896957E-2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3.1418397094273701E-2</v>
      </c>
      <c r="C53" s="235">
        <f t="shared" si="5"/>
        <v>3.1435826765465323E-2</v>
      </c>
      <c r="D53" s="235">
        <f t="shared" si="5"/>
        <v>3.1368476037189383E-2</v>
      </c>
      <c r="E53" s="235">
        <f t="shared" si="5"/>
        <v>2.8379582138505333E-2</v>
      </c>
      <c r="F53" s="235">
        <f t="shared" si="5"/>
        <v>2.8493712257235439E-2</v>
      </c>
      <c r="G53" s="235">
        <f t="shared" si="5"/>
        <v>2.8937443380252396E-2</v>
      </c>
      <c r="H53" s="235">
        <f t="shared" si="5"/>
        <v>2.9421256787890093E-2</v>
      </c>
      <c r="I53" s="235">
        <f t="shared" si="5"/>
        <v>3.0053388033289857E-2</v>
      </c>
      <c r="J53" s="235">
        <f t="shared" si="5"/>
        <v>2.9922707732867447E-2</v>
      </c>
      <c r="K53" s="235">
        <f t="shared" si="5"/>
        <v>2.9547656165405018E-2</v>
      </c>
      <c r="L53" s="235">
        <f t="shared" si="5"/>
        <v>2.9370620251229596E-2</v>
      </c>
      <c r="M53" s="235">
        <f t="shared" si="5"/>
        <v>2.9909194245905369E-2</v>
      </c>
      <c r="N53" s="235">
        <f t="shared" si="5"/>
        <v>2.8619557811277244E-2</v>
      </c>
      <c r="O53" s="235">
        <f t="shared" si="5"/>
        <v>2.8595034156860391E-2</v>
      </c>
      <c r="P53" s="235">
        <f t="shared" si="5"/>
        <v>2.9939377639290849E-2</v>
      </c>
      <c r="Q53" s="235">
        <f t="shared" si="5"/>
        <v>3.0176276604194748E-2</v>
      </c>
      <c r="R53" s="235">
        <f t="shared" si="5"/>
        <v>2.9277329830769885E-2</v>
      </c>
      <c r="S53" s="235">
        <f t="shared" si="5"/>
        <v>2.9332744125177196E-2</v>
      </c>
      <c r="T53" s="235">
        <f t="shared" si="5"/>
        <v>2.9552218883915248E-2</v>
      </c>
      <c r="U53" s="235">
        <f t="shared" si="5"/>
        <v>2.9403906908533783E-2</v>
      </c>
      <c r="V53" s="235">
        <f t="shared" si="5"/>
        <v>2.8925435693683939E-2</v>
      </c>
      <c r="W53" s="235">
        <f t="shared" si="5"/>
        <v>2.8600692806019859E-2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3.8810961116455739E-2</v>
      </c>
      <c r="C54" s="235">
        <f t="shared" si="6"/>
        <v>3.883249188675128E-2</v>
      </c>
      <c r="D54" s="235">
        <f t="shared" si="6"/>
        <v>3.8749293928292745E-2</v>
      </c>
      <c r="E54" s="235">
        <f t="shared" si="6"/>
        <v>3.5057130876977149E-2</v>
      </c>
      <c r="F54" s="235">
        <f t="shared" si="6"/>
        <v>3.5198115141290856E-2</v>
      </c>
      <c r="G54" s="235">
        <f t="shared" si="6"/>
        <v>3.5746253587370609E-2</v>
      </c>
      <c r="H54" s="235">
        <f t="shared" si="6"/>
        <v>3.6343905443864261E-2</v>
      </c>
      <c r="I54" s="235">
        <f t="shared" si="6"/>
        <v>3.7124773452887477E-2</v>
      </c>
      <c r="J54" s="235">
        <f t="shared" si="6"/>
        <v>3.6963344846483316E-2</v>
      </c>
      <c r="K54" s="235">
        <f t="shared" si="6"/>
        <v>3.6500045851382681E-2</v>
      </c>
      <c r="L54" s="235">
        <f t="shared" si="6"/>
        <v>3.6281354427989493E-2</v>
      </c>
      <c r="M54" s="235">
        <f t="shared" si="6"/>
        <v>3.6946651715530167E-2</v>
      </c>
      <c r="N54" s="235">
        <f t="shared" si="6"/>
        <v>3.5353571413930723E-2</v>
      </c>
      <c r="O54" s="235">
        <f t="shared" si="6"/>
        <v>3.532327748788635E-2</v>
      </c>
      <c r="P54" s="235">
        <f t="shared" si="6"/>
        <v>3.6983937083829882E-2</v>
      </c>
      <c r="Q54" s="235">
        <f t="shared" si="6"/>
        <v>3.7276576981652348E-2</v>
      </c>
      <c r="R54" s="235">
        <f t="shared" si="6"/>
        <v>3.6166113320362799E-2</v>
      </c>
      <c r="S54" s="235">
        <f t="shared" si="6"/>
        <v>3.6234566272277717E-2</v>
      </c>
      <c r="T54" s="235">
        <f t="shared" si="6"/>
        <v>3.6505682150718831E-2</v>
      </c>
      <c r="U54" s="235">
        <f t="shared" si="6"/>
        <v>3.6322473239953475E-2</v>
      </c>
      <c r="V54" s="235">
        <f t="shared" si="6"/>
        <v>3.5731420562786061E-2</v>
      </c>
      <c r="W54" s="235">
        <f t="shared" si="6"/>
        <v>3.5330267583906887E-2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2.4025833072091649E-2</v>
      </c>
      <c r="C55" s="235">
        <f t="shared" si="7"/>
        <v>2.4039161644179362E-2</v>
      </c>
      <c r="D55" s="235">
        <f t="shared" si="7"/>
        <v>2.3987658146085999E-2</v>
      </c>
      <c r="E55" s="235">
        <f t="shared" si="7"/>
        <v>2.1702033400033481E-2</v>
      </c>
      <c r="F55" s="235">
        <f t="shared" si="7"/>
        <v>2.1789309373180042E-2</v>
      </c>
      <c r="G55" s="235">
        <f t="shared" si="7"/>
        <v>2.2128633173134189E-2</v>
      </c>
      <c r="H55" s="235">
        <f t="shared" si="7"/>
        <v>2.2498608131915961E-2</v>
      </c>
      <c r="I55" s="235">
        <f t="shared" si="7"/>
        <v>2.2982002613692244E-2</v>
      </c>
      <c r="J55" s="235">
        <f t="shared" si="7"/>
        <v>2.2882070619251578E-2</v>
      </c>
      <c r="K55" s="235">
        <f t="shared" si="7"/>
        <v>2.2595266479427379E-2</v>
      </c>
      <c r="L55" s="235">
        <f t="shared" si="7"/>
        <v>2.2459886074469689E-2</v>
      </c>
      <c r="M55" s="235">
        <f t="shared" si="7"/>
        <v>2.2871736776280575E-2</v>
      </c>
      <c r="N55" s="235">
        <f t="shared" si="7"/>
        <v>2.1885544208623771E-2</v>
      </c>
      <c r="O55" s="235">
        <f t="shared" si="7"/>
        <v>2.1866790825834415E-2</v>
      </c>
      <c r="P55" s="235">
        <f t="shared" si="7"/>
        <v>2.2894818194751813E-2</v>
      </c>
      <c r="Q55" s="235">
        <f t="shared" si="7"/>
        <v>2.3075976226737158E-2</v>
      </c>
      <c r="R55" s="235">
        <f t="shared" si="7"/>
        <v>2.2388546341176974E-2</v>
      </c>
      <c r="S55" s="235">
        <f t="shared" si="7"/>
        <v>2.2430921978076675E-2</v>
      </c>
      <c r="T55" s="235">
        <f t="shared" si="7"/>
        <v>2.2598755617111655E-2</v>
      </c>
      <c r="U55" s="235">
        <f t="shared" si="7"/>
        <v>2.2485340577114064E-2</v>
      </c>
      <c r="V55" s="235">
        <f t="shared" si="7"/>
        <v>2.2119450824581839E-2</v>
      </c>
      <c r="W55" s="235">
        <f t="shared" si="7"/>
        <v>2.1871118028132838E-2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2.6370693120202307E-2</v>
      </c>
      <c r="C56" s="302">
        <f t="shared" si="8"/>
        <v>2.6374590570412498E-2</v>
      </c>
      <c r="D56" s="302">
        <f t="shared" si="8"/>
        <v>2.6409655063404421E-2</v>
      </c>
      <c r="E56" s="302">
        <f t="shared" si="8"/>
        <v>2.5139560644099501E-2</v>
      </c>
      <c r="F56" s="302">
        <f t="shared" si="8"/>
        <v>2.517099776320237E-2</v>
      </c>
      <c r="G56" s="302">
        <f t="shared" si="8"/>
        <v>2.5219334954985351E-2</v>
      </c>
      <c r="H56" s="302">
        <f t="shared" si="8"/>
        <v>2.5570477703623709E-2</v>
      </c>
      <c r="I56" s="302">
        <f t="shared" si="8"/>
        <v>2.5606749377499686E-2</v>
      </c>
      <c r="J56" s="302">
        <f t="shared" si="8"/>
        <v>2.5558515466354948E-2</v>
      </c>
      <c r="K56" s="302">
        <f t="shared" si="8"/>
        <v>2.528640460610249E-2</v>
      </c>
      <c r="L56" s="302">
        <f t="shared" si="8"/>
        <v>2.5468113060454982E-2</v>
      </c>
      <c r="M56" s="302">
        <f t="shared" si="8"/>
        <v>2.5501158768668958E-2</v>
      </c>
      <c r="N56" s="302">
        <f t="shared" si="8"/>
        <v>2.4736504735689863E-2</v>
      </c>
      <c r="O56" s="302">
        <f t="shared" si="8"/>
        <v>2.4973197922439964E-2</v>
      </c>
      <c r="P56" s="302">
        <f t="shared" si="8"/>
        <v>2.516478183421738E-2</v>
      </c>
      <c r="Q56" s="302">
        <f t="shared" si="8"/>
        <v>2.547785054995828E-2</v>
      </c>
      <c r="R56" s="302">
        <f t="shared" si="8"/>
        <v>2.5207500962466003E-2</v>
      </c>
      <c r="S56" s="302">
        <f t="shared" si="8"/>
        <v>2.5479168999728369E-2</v>
      </c>
      <c r="T56" s="302">
        <f t="shared" si="8"/>
        <v>2.5567605885934395E-2</v>
      </c>
      <c r="U56" s="302">
        <f t="shared" si="8"/>
        <v>2.5555258900335682E-2</v>
      </c>
      <c r="V56" s="302">
        <f t="shared" si="8"/>
        <v>2.5745195121754317E-2</v>
      </c>
      <c r="W56" s="302">
        <f t="shared" si="8"/>
        <v>2.5760368859117578E-2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0.17251383525399913</v>
      </c>
      <c r="C57" s="303">
        <f t="shared" si="9"/>
        <v>0.17261669173072919</v>
      </c>
      <c r="D57" s="303">
        <f t="shared" si="9"/>
        <v>0.17273809048506289</v>
      </c>
      <c r="E57" s="303">
        <f t="shared" si="9"/>
        <v>0.16364901379449931</v>
      </c>
      <c r="F57" s="303">
        <f t="shared" si="9"/>
        <v>0.16380345711411881</v>
      </c>
      <c r="G57" s="303">
        <f t="shared" si="9"/>
        <v>0.16407890455098403</v>
      </c>
      <c r="H57" s="303">
        <f t="shared" si="9"/>
        <v>0.16645903878336724</v>
      </c>
      <c r="I57" s="303">
        <f t="shared" si="9"/>
        <v>0.16678989048160847</v>
      </c>
      <c r="J57" s="303">
        <f t="shared" si="9"/>
        <v>0.16630575701014944</v>
      </c>
      <c r="K57" s="303">
        <f t="shared" si="9"/>
        <v>0.16437739549884961</v>
      </c>
      <c r="L57" s="303">
        <f t="shared" si="9"/>
        <v>0.16549406418680446</v>
      </c>
      <c r="M57" s="303">
        <f t="shared" si="9"/>
        <v>0.16568330899020361</v>
      </c>
      <c r="N57" s="303">
        <f t="shared" si="9"/>
        <v>0.16066308198268814</v>
      </c>
      <c r="O57" s="303">
        <f t="shared" si="9"/>
        <v>0.16205071431565485</v>
      </c>
      <c r="P57" s="303">
        <f t="shared" si="9"/>
        <v>0.16316808310226583</v>
      </c>
      <c r="Q57" s="303">
        <f t="shared" si="9"/>
        <v>0.16524925863084911</v>
      </c>
      <c r="R57" s="303">
        <f t="shared" si="9"/>
        <v>0.16696905409042526</v>
      </c>
      <c r="S57" s="303">
        <f t="shared" si="9"/>
        <v>0.16868448705949884</v>
      </c>
      <c r="T57" s="303">
        <f t="shared" si="9"/>
        <v>0.16762688652822058</v>
      </c>
      <c r="U57" s="303">
        <f t="shared" si="9"/>
        <v>0.16860840568700747</v>
      </c>
      <c r="V57" s="303">
        <f t="shared" si="9"/>
        <v>0.17014274370468355</v>
      </c>
      <c r="W57" s="303">
        <f t="shared" si="9"/>
        <v>0.1699400811975062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8.2547286906541881E-2</v>
      </c>
      <c r="C58" s="304">
        <f t="shared" si="10"/>
        <v>8.272449078524842E-2</v>
      </c>
      <c r="D58" s="304">
        <f t="shared" si="10"/>
        <v>8.3906218381757255E-2</v>
      </c>
      <c r="E58" s="304">
        <f t="shared" si="10"/>
        <v>8.7720134575960812E-2</v>
      </c>
      <c r="F58" s="304">
        <f t="shared" si="10"/>
        <v>8.700288593889173E-2</v>
      </c>
      <c r="G58" s="304">
        <f t="shared" si="10"/>
        <v>8.3157500213226931E-2</v>
      </c>
      <c r="H58" s="304">
        <f t="shared" si="10"/>
        <v>8.4826394608788575E-2</v>
      </c>
      <c r="I58" s="304">
        <f t="shared" si="10"/>
        <v>7.8948008210137796E-2</v>
      </c>
      <c r="J58" s="304">
        <f t="shared" si="10"/>
        <v>7.8969032506883252E-2</v>
      </c>
      <c r="K58" s="304">
        <f t="shared" si="10"/>
        <v>7.7251503584156986E-2</v>
      </c>
      <c r="L58" s="304">
        <f t="shared" si="10"/>
        <v>8.2644067011154593E-2</v>
      </c>
      <c r="M58" s="304">
        <f t="shared" si="10"/>
        <v>7.7233621333185426E-2</v>
      </c>
      <c r="N58" s="304">
        <f t="shared" si="10"/>
        <v>7.6787190142316761E-2</v>
      </c>
      <c r="O58" s="304">
        <f t="shared" si="10"/>
        <v>8.1167869263514394E-2</v>
      </c>
      <c r="P58" s="304">
        <f t="shared" si="10"/>
        <v>6.8551707079474056E-2</v>
      </c>
      <c r="Q58" s="304">
        <f t="shared" si="10"/>
        <v>7.2650358464619563E-2</v>
      </c>
      <c r="R58" s="304">
        <f t="shared" si="10"/>
        <v>8.7295835139489436E-2</v>
      </c>
      <c r="S58" s="304">
        <f t="shared" si="10"/>
        <v>9.1652119649169E-2</v>
      </c>
      <c r="T58" s="304">
        <f t="shared" si="10"/>
        <v>8.6647630183710675E-2</v>
      </c>
      <c r="U58" s="304">
        <f t="shared" si="10"/>
        <v>9.07351964211673E-2</v>
      </c>
      <c r="V58" s="304">
        <f t="shared" si="10"/>
        <v>9.9267829176317532E-2</v>
      </c>
      <c r="W58" s="304">
        <f t="shared" si="10"/>
        <v>0.10157645851067275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8.9966548347457237E-2</v>
      </c>
      <c r="C59" s="304">
        <f t="shared" si="11"/>
        <v>8.9892200945480782E-2</v>
      </c>
      <c r="D59" s="304">
        <f t="shared" si="11"/>
        <v>8.883187210330562E-2</v>
      </c>
      <c r="E59" s="304">
        <f t="shared" si="11"/>
        <v>7.5928879218538498E-2</v>
      </c>
      <c r="F59" s="304">
        <f t="shared" si="11"/>
        <v>7.6800571175227081E-2</v>
      </c>
      <c r="G59" s="304">
        <f t="shared" si="11"/>
        <v>8.0921404337757116E-2</v>
      </c>
      <c r="H59" s="304">
        <f t="shared" si="11"/>
        <v>8.1632644174578675E-2</v>
      </c>
      <c r="I59" s="304">
        <f t="shared" si="11"/>
        <v>8.7841882271470675E-2</v>
      </c>
      <c r="J59" s="304">
        <f t="shared" si="11"/>
        <v>8.7336724503266169E-2</v>
      </c>
      <c r="K59" s="304">
        <f t="shared" si="11"/>
        <v>8.7125891914692638E-2</v>
      </c>
      <c r="L59" s="304">
        <f t="shared" si="11"/>
        <v>8.284999717564985E-2</v>
      </c>
      <c r="M59" s="304">
        <f t="shared" si="11"/>
        <v>8.8449687657018189E-2</v>
      </c>
      <c r="N59" s="304">
        <f t="shared" si="11"/>
        <v>8.3875891840371378E-2</v>
      </c>
      <c r="O59" s="304">
        <f t="shared" si="11"/>
        <v>8.088284505214044E-2</v>
      </c>
      <c r="P59" s="304">
        <f t="shared" si="11"/>
        <v>9.4616376022791784E-2</v>
      </c>
      <c r="Q59" s="304">
        <f t="shared" si="11"/>
        <v>9.2598900166229542E-2</v>
      </c>
      <c r="R59" s="304">
        <f t="shared" si="11"/>
        <v>7.9673218950935806E-2</v>
      </c>
      <c r="S59" s="304">
        <f t="shared" si="11"/>
        <v>7.7032367410329844E-2</v>
      </c>
      <c r="T59" s="304">
        <f t="shared" si="11"/>
        <v>8.0979256344509906E-2</v>
      </c>
      <c r="U59" s="304">
        <f t="shared" si="11"/>
        <v>7.7873209265840154E-2</v>
      </c>
      <c r="V59" s="304">
        <f t="shared" si="11"/>
        <v>7.0874914528366001E-2</v>
      </c>
      <c r="W59" s="304">
        <f t="shared" si="11"/>
        <v>6.8363622686833478E-2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8.5605464407026086E-2</v>
      </c>
      <c r="C60" s="303">
        <f t="shared" si="12"/>
        <v>8.5693406572970213E-2</v>
      </c>
      <c r="D60" s="303">
        <f t="shared" si="12"/>
        <v>8.5855749597727335E-2</v>
      </c>
      <c r="E60" s="303">
        <f t="shared" si="12"/>
        <v>8.3379330699437329E-2</v>
      </c>
      <c r="F60" s="303">
        <f t="shared" si="12"/>
        <v>8.3474028515508558E-2</v>
      </c>
      <c r="G60" s="303">
        <f t="shared" si="12"/>
        <v>8.3524898690419153E-2</v>
      </c>
      <c r="H60" s="303">
        <f t="shared" si="12"/>
        <v>8.4061667641239221E-2</v>
      </c>
      <c r="I60" s="303">
        <f t="shared" si="12"/>
        <v>8.4189149917445819E-2</v>
      </c>
      <c r="J60" s="303">
        <f t="shared" si="12"/>
        <v>8.4175768053236844E-2</v>
      </c>
      <c r="K60" s="303">
        <f t="shared" si="12"/>
        <v>8.3453669989362669E-2</v>
      </c>
      <c r="L60" s="303">
        <f t="shared" si="12"/>
        <v>8.3988853717925638E-2</v>
      </c>
      <c r="M60" s="303">
        <f t="shared" si="12"/>
        <v>8.4089119776046356E-2</v>
      </c>
      <c r="N60" s="303">
        <f t="shared" si="12"/>
        <v>8.2195113867333844E-2</v>
      </c>
      <c r="O60" s="303">
        <f t="shared" si="12"/>
        <v>8.3002670311328478E-2</v>
      </c>
      <c r="P60" s="303">
        <f t="shared" si="12"/>
        <v>8.2828327160128737E-2</v>
      </c>
      <c r="Q60" s="303">
        <f t="shared" si="12"/>
        <v>8.3833717461070253E-2</v>
      </c>
      <c r="R60" s="303">
        <f t="shared" si="12"/>
        <v>8.3759471112771225E-2</v>
      </c>
      <c r="S60" s="303">
        <f t="shared" si="12"/>
        <v>8.4675587658266757E-2</v>
      </c>
      <c r="T60" s="303">
        <f t="shared" si="12"/>
        <v>8.4469118021642406E-2</v>
      </c>
      <c r="U60" s="303">
        <f t="shared" si="12"/>
        <v>8.4580640398392165E-2</v>
      </c>
      <c r="V60" s="303">
        <f t="shared" si="12"/>
        <v>8.5372436962620563E-2</v>
      </c>
      <c r="W60" s="303">
        <f t="shared" si="12"/>
        <v>8.5430038928955884E-2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6.20416665863208E-2</v>
      </c>
      <c r="C61" s="304">
        <f t="shared" si="13"/>
        <v>6.2116536498871208E-2</v>
      </c>
      <c r="D61" s="304">
        <f t="shared" si="13"/>
        <v>6.2329392569835287E-2</v>
      </c>
      <c r="E61" s="304">
        <f t="shared" si="13"/>
        <v>6.2094644095558323E-2</v>
      </c>
      <c r="F61" s="304">
        <f t="shared" si="13"/>
        <v>6.2103744322581977E-2</v>
      </c>
      <c r="G61" s="304">
        <f t="shared" si="13"/>
        <v>6.1821816155229845E-2</v>
      </c>
      <c r="H61" s="304">
        <f t="shared" si="13"/>
        <v>6.1995725050321644E-2</v>
      </c>
      <c r="I61" s="304">
        <f t="shared" si="13"/>
        <v>6.1649108892478412E-2</v>
      </c>
      <c r="J61" s="304">
        <f t="shared" si="13"/>
        <v>6.1733737253586239E-2</v>
      </c>
      <c r="K61" s="304">
        <f t="shared" si="13"/>
        <v>6.1292927865308884E-2</v>
      </c>
      <c r="L61" s="304">
        <f t="shared" si="13"/>
        <v>6.1960888529503426E-2</v>
      </c>
      <c r="M61" s="304">
        <f t="shared" si="13"/>
        <v>6.1657224091617314E-2</v>
      </c>
      <c r="N61" s="304">
        <f t="shared" si="13"/>
        <v>6.0730445508875908E-2</v>
      </c>
      <c r="O61" s="304">
        <f t="shared" si="13"/>
        <v>6.1556394693683181E-2</v>
      </c>
      <c r="P61" s="304">
        <f t="shared" si="13"/>
        <v>6.0373793930660606E-2</v>
      </c>
      <c r="Q61" s="304">
        <f t="shared" si="13"/>
        <v>6.1201510007924176E-2</v>
      </c>
      <c r="R61" s="304">
        <f t="shared" si="13"/>
        <v>6.1801473739693809E-2</v>
      </c>
      <c r="S61" s="304">
        <f t="shared" si="13"/>
        <v>6.2676029564383853E-2</v>
      </c>
      <c r="T61" s="304">
        <f t="shared" si="13"/>
        <v>6.2304953858705964E-2</v>
      </c>
      <c r="U61" s="304">
        <f t="shared" si="13"/>
        <v>6.2527710216991841E-2</v>
      </c>
      <c r="V61" s="304">
        <f t="shared" si="13"/>
        <v>6.3678360192357591E-2</v>
      </c>
      <c r="W61" s="304">
        <f t="shared" si="13"/>
        <v>6.3979519324440987E-2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2.3563797820705286E-2</v>
      </c>
      <c r="C62" s="304">
        <f t="shared" si="14"/>
        <v>2.3576870074098998E-2</v>
      </c>
      <c r="D62" s="304">
        <f t="shared" si="14"/>
        <v>2.3526357027892044E-2</v>
      </c>
      <c r="E62" s="304">
        <f t="shared" si="14"/>
        <v>2.1284686603878993E-2</v>
      </c>
      <c r="F62" s="304">
        <f t="shared" si="14"/>
        <v>2.1370284192926588E-2</v>
      </c>
      <c r="G62" s="304">
        <f t="shared" si="14"/>
        <v>2.1703082535189305E-2</v>
      </c>
      <c r="H62" s="304">
        <f t="shared" si="14"/>
        <v>2.206594259091758E-2</v>
      </c>
      <c r="I62" s="304">
        <f t="shared" si="14"/>
        <v>2.2540041024967396E-2</v>
      </c>
      <c r="J62" s="304">
        <f t="shared" si="14"/>
        <v>2.2442030799650594E-2</v>
      </c>
      <c r="K62" s="304">
        <f t="shared" si="14"/>
        <v>2.2160742124053782E-2</v>
      </c>
      <c r="L62" s="304">
        <f t="shared" si="14"/>
        <v>2.2027965188422208E-2</v>
      </c>
      <c r="M62" s="304">
        <f t="shared" si="14"/>
        <v>2.2431895684429038E-2</v>
      </c>
      <c r="N62" s="304">
        <f t="shared" si="14"/>
        <v>2.146466835845794E-2</v>
      </c>
      <c r="O62" s="304">
        <f t="shared" si="14"/>
        <v>2.14462756176453E-2</v>
      </c>
      <c r="P62" s="304">
        <f t="shared" si="14"/>
        <v>2.2454533229468138E-2</v>
      </c>
      <c r="Q62" s="304">
        <f t="shared" si="14"/>
        <v>2.2632207453146078E-2</v>
      </c>
      <c r="R62" s="304">
        <f t="shared" si="14"/>
        <v>2.195799737307742E-2</v>
      </c>
      <c r="S62" s="304">
        <f t="shared" si="14"/>
        <v>2.1999558093882904E-2</v>
      </c>
      <c r="T62" s="304">
        <f t="shared" si="14"/>
        <v>2.2164164162936442E-2</v>
      </c>
      <c r="U62" s="304">
        <f t="shared" si="14"/>
        <v>2.2052930181400338E-2</v>
      </c>
      <c r="V62" s="304">
        <f t="shared" si="14"/>
        <v>2.1694076770262968E-2</v>
      </c>
      <c r="W62" s="304">
        <f t="shared" si="14"/>
        <v>2.1450519604514894E-2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0.24644833607714173</v>
      </c>
      <c r="C63" s="303">
        <f t="shared" si="15"/>
        <v>0.2465952739010418</v>
      </c>
      <c r="D63" s="303">
        <f t="shared" si="15"/>
        <v>0.24676870069294704</v>
      </c>
      <c r="E63" s="303">
        <f t="shared" si="15"/>
        <v>0.23378430542071338</v>
      </c>
      <c r="F63" s="303">
        <f t="shared" si="15"/>
        <v>0.23400493873445544</v>
      </c>
      <c r="G63" s="303">
        <f t="shared" si="15"/>
        <v>0.23439843507283434</v>
      </c>
      <c r="H63" s="303">
        <f t="shared" si="15"/>
        <v>0.23779862683338179</v>
      </c>
      <c r="I63" s="303">
        <f t="shared" si="15"/>
        <v>0.23827127211658364</v>
      </c>
      <c r="J63" s="303">
        <f t="shared" si="15"/>
        <v>0.23757965287164187</v>
      </c>
      <c r="K63" s="303">
        <f t="shared" si="15"/>
        <v>0.23482485071264242</v>
      </c>
      <c r="L63" s="303">
        <f t="shared" si="15"/>
        <v>0.23642009169543488</v>
      </c>
      <c r="M63" s="303">
        <f t="shared" si="15"/>
        <v>0.23669044141457671</v>
      </c>
      <c r="N63" s="303">
        <f t="shared" si="15"/>
        <v>0.22951868854669741</v>
      </c>
      <c r="O63" s="303">
        <f t="shared" si="15"/>
        <v>0.23150102045093551</v>
      </c>
      <c r="P63" s="303">
        <f t="shared" si="15"/>
        <v>0.23309726157466554</v>
      </c>
      <c r="Q63" s="303">
        <f t="shared" si="15"/>
        <v>0.23607036947264146</v>
      </c>
      <c r="R63" s="303">
        <f t="shared" si="15"/>
        <v>0.23852722012917896</v>
      </c>
      <c r="S63" s="303">
        <f t="shared" si="15"/>
        <v>0.24097783865642697</v>
      </c>
      <c r="T63" s="303">
        <f t="shared" si="15"/>
        <v>0.23946698075460085</v>
      </c>
      <c r="U63" s="303">
        <f t="shared" si="15"/>
        <v>0.24086915098143927</v>
      </c>
      <c r="V63" s="303">
        <f t="shared" si="15"/>
        <v>0.24306106243526227</v>
      </c>
      <c r="W63" s="303">
        <f t="shared" si="15"/>
        <v>0.24277154456786604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0.11792469558077416</v>
      </c>
      <c r="C64" s="304">
        <f t="shared" si="16"/>
        <v>0.11817784397892636</v>
      </c>
      <c r="D64" s="304">
        <f t="shared" si="16"/>
        <v>0.11986602625965329</v>
      </c>
      <c r="E64" s="304">
        <f t="shared" si="16"/>
        <v>0.12531447796565837</v>
      </c>
      <c r="F64" s="304">
        <f t="shared" si="16"/>
        <v>0.1242898370555596</v>
      </c>
      <c r="G64" s="304">
        <f t="shared" si="16"/>
        <v>0.11879642887603847</v>
      </c>
      <c r="H64" s="304">
        <f t="shared" si="16"/>
        <v>0.12118056372684084</v>
      </c>
      <c r="I64" s="304">
        <f t="shared" si="16"/>
        <v>0.1127828688716255</v>
      </c>
      <c r="J64" s="304">
        <f t="shared" si="16"/>
        <v>0.11281290358126171</v>
      </c>
      <c r="K64" s="304">
        <f t="shared" si="16"/>
        <v>0.11035929083451</v>
      </c>
      <c r="L64" s="304">
        <f t="shared" si="16"/>
        <v>0.11806295287307794</v>
      </c>
      <c r="M64" s="304">
        <f t="shared" si="16"/>
        <v>0.11033374476169355</v>
      </c>
      <c r="N64" s="304">
        <f t="shared" si="16"/>
        <v>0.10969598591759543</v>
      </c>
      <c r="O64" s="304">
        <f t="shared" si="16"/>
        <v>0.11595409894787774</v>
      </c>
      <c r="P64" s="304">
        <f t="shared" si="16"/>
        <v>9.7931010113534389E-2</v>
      </c>
      <c r="Q64" s="304">
        <f t="shared" si="16"/>
        <v>0.1037862263780279</v>
      </c>
      <c r="R64" s="304">
        <f t="shared" si="16"/>
        <v>0.12470833591355635</v>
      </c>
      <c r="S64" s="304">
        <f t="shared" si="16"/>
        <v>0.13093159949881289</v>
      </c>
      <c r="T64" s="304">
        <f t="shared" si="16"/>
        <v>0.12378232883387241</v>
      </c>
      <c r="U64" s="304">
        <f t="shared" si="16"/>
        <v>0.12962170917309615</v>
      </c>
      <c r="V64" s="304">
        <f t="shared" si="16"/>
        <v>0.1418111845375965</v>
      </c>
      <c r="W64" s="304">
        <f t="shared" si="16"/>
        <v>0.14510922644381818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0.12852364049636755</v>
      </c>
      <c r="C65" s="304">
        <f t="shared" si="17"/>
        <v>0.12841742992211544</v>
      </c>
      <c r="D65" s="304">
        <f t="shared" si="17"/>
        <v>0.12690267443329373</v>
      </c>
      <c r="E65" s="304">
        <f t="shared" si="17"/>
        <v>0.108469827455055</v>
      </c>
      <c r="F65" s="304">
        <f t="shared" si="17"/>
        <v>0.10971510167889582</v>
      </c>
      <c r="G65" s="304">
        <f t="shared" si="17"/>
        <v>0.11560200619679588</v>
      </c>
      <c r="H65" s="304">
        <f t="shared" si="17"/>
        <v>0.11661806310654094</v>
      </c>
      <c r="I65" s="304">
        <f t="shared" si="17"/>
        <v>0.12548840324495814</v>
      </c>
      <c r="J65" s="304">
        <f t="shared" si="17"/>
        <v>0.12476674929038017</v>
      </c>
      <c r="K65" s="304">
        <f t="shared" si="17"/>
        <v>0.1244655598781324</v>
      </c>
      <c r="L65" s="304">
        <f t="shared" si="17"/>
        <v>0.11835713882235696</v>
      </c>
      <c r="M65" s="304">
        <f t="shared" si="17"/>
        <v>0.12635669665288318</v>
      </c>
      <c r="N65" s="304">
        <f t="shared" si="17"/>
        <v>0.119822702629102</v>
      </c>
      <c r="O65" s="304">
        <f t="shared" si="17"/>
        <v>0.11554692150305779</v>
      </c>
      <c r="P65" s="304">
        <f t="shared" si="17"/>
        <v>0.13516625146113112</v>
      </c>
      <c r="Q65" s="304">
        <f t="shared" si="17"/>
        <v>0.13228414309461359</v>
      </c>
      <c r="R65" s="304">
        <f t="shared" si="17"/>
        <v>0.11381888421562258</v>
      </c>
      <c r="S65" s="304">
        <f t="shared" si="17"/>
        <v>0.11004623915761409</v>
      </c>
      <c r="T65" s="304">
        <f t="shared" si="17"/>
        <v>0.11568465192072845</v>
      </c>
      <c r="U65" s="304">
        <f t="shared" si="17"/>
        <v>0.11124744180834313</v>
      </c>
      <c r="V65" s="304">
        <f t="shared" si="17"/>
        <v>0.10124987789766574</v>
      </c>
      <c r="W65" s="304">
        <f t="shared" si="17"/>
        <v>9.7662318124047839E-2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0.16572750615319742</v>
      </c>
      <c r="C66" s="303">
        <f t="shared" si="18"/>
        <v>0.16521759456326895</v>
      </c>
      <c r="D66" s="303">
        <f t="shared" si="18"/>
        <v>0.16537561036021595</v>
      </c>
      <c r="E66" s="303">
        <f t="shared" si="18"/>
        <v>0.22005237125127697</v>
      </c>
      <c r="F66" s="303">
        <f t="shared" si="18"/>
        <v>0.21844927137949161</v>
      </c>
      <c r="G66" s="303">
        <f t="shared" si="18"/>
        <v>0.21339704395970172</v>
      </c>
      <c r="H66" s="303">
        <f t="shared" si="18"/>
        <v>0.20205774887454897</v>
      </c>
      <c r="I66" s="303">
        <f t="shared" si="18"/>
        <v>0.19498748120060058</v>
      </c>
      <c r="J66" s="303">
        <f t="shared" si="18"/>
        <v>0.19748652449040821</v>
      </c>
      <c r="K66" s="303">
        <f t="shared" si="18"/>
        <v>0.20678489511673392</v>
      </c>
      <c r="L66" s="303">
        <f t="shared" si="18"/>
        <v>0.20506531608046161</v>
      </c>
      <c r="M66" s="303">
        <f t="shared" si="18"/>
        <v>0.19927265716037276</v>
      </c>
      <c r="N66" s="303">
        <f t="shared" si="18"/>
        <v>0.22657430744316703</v>
      </c>
      <c r="O66" s="303">
        <f t="shared" si="18"/>
        <v>0.22239686129486561</v>
      </c>
      <c r="P66" s="303">
        <f t="shared" si="18"/>
        <v>0.20668682182328685</v>
      </c>
      <c r="Q66" s="303">
        <f t="shared" si="18"/>
        <v>0.19802689873584731</v>
      </c>
      <c r="R66" s="303">
        <f t="shared" si="18"/>
        <v>0.2028738804000739</v>
      </c>
      <c r="S66" s="303">
        <f t="shared" si="18"/>
        <v>0.1969850377555088</v>
      </c>
      <c r="T66" s="303">
        <f t="shared" si="18"/>
        <v>0.19755257320497266</v>
      </c>
      <c r="U66" s="303">
        <f t="shared" si="18"/>
        <v>0.19650161117852255</v>
      </c>
      <c r="V66" s="303">
        <f t="shared" si="18"/>
        <v>0.19641310922115021</v>
      </c>
      <c r="W66" s="303">
        <f t="shared" si="18"/>
        <v>0.19996779836786741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0.11088846033273068</v>
      </c>
      <c r="C67" s="303">
        <f t="shared" si="19"/>
        <v>0.11094997681928935</v>
      </c>
      <c r="D67" s="303">
        <f t="shared" si="19"/>
        <v>0.11071226836655076</v>
      </c>
      <c r="E67" s="303">
        <f t="shared" si="19"/>
        <v>0.10016323107707761</v>
      </c>
      <c r="F67" s="303">
        <f t="shared" si="19"/>
        <v>0.10056604326083096</v>
      </c>
      <c r="G67" s="303">
        <f t="shared" si="19"/>
        <v>0.10213215310677315</v>
      </c>
      <c r="H67" s="303">
        <f t="shared" si="19"/>
        <v>0.10383972983961214</v>
      </c>
      <c r="I67" s="303">
        <f t="shared" si="19"/>
        <v>0.10607078129396415</v>
      </c>
      <c r="J67" s="303">
        <f t="shared" si="19"/>
        <v>0.10560955670423811</v>
      </c>
      <c r="K67" s="303">
        <f t="shared" si="19"/>
        <v>0.10428584528966478</v>
      </c>
      <c r="L67" s="303">
        <f t="shared" si="19"/>
        <v>0.10366101265139854</v>
      </c>
      <c r="M67" s="303">
        <f t="shared" si="19"/>
        <v>0.10556186204437186</v>
      </c>
      <c r="N67" s="303">
        <f t="shared" si="19"/>
        <v>0.10101020403980203</v>
      </c>
      <c r="O67" s="303">
        <f t="shared" si="19"/>
        <v>0.10092364996538956</v>
      </c>
      <c r="P67" s="303">
        <f t="shared" si="19"/>
        <v>0.10566839166808537</v>
      </c>
      <c r="Q67" s="303">
        <f t="shared" si="19"/>
        <v>0.10650450566186381</v>
      </c>
      <c r="R67" s="303">
        <f t="shared" si="19"/>
        <v>0.10333175234389369</v>
      </c>
      <c r="S67" s="303">
        <f t="shared" si="19"/>
        <v>0.10352733220650774</v>
      </c>
      <c r="T67" s="303">
        <f t="shared" si="19"/>
        <v>0.10430194900205379</v>
      </c>
      <c r="U67" s="303">
        <f t="shared" si="19"/>
        <v>0.1037784949712957</v>
      </c>
      <c r="V67" s="303">
        <f t="shared" si="19"/>
        <v>0.10208977303653156</v>
      </c>
      <c r="W67" s="303">
        <f t="shared" si="19"/>
        <v>0.10094362166830537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7.5088750803562643E-2</v>
      </c>
      <c r="C68" s="237">
        <f t="shared" si="20"/>
        <v>7.513040704187321E-2</v>
      </c>
      <c r="D68" s="237">
        <f t="shared" si="20"/>
        <v>7.4969441412825522E-2</v>
      </c>
      <c r="E68" s="237">
        <f t="shared" si="20"/>
        <v>6.7826100889655391E-2</v>
      </c>
      <c r="F68" s="237">
        <f t="shared" si="20"/>
        <v>6.8098867448012662E-2</v>
      </c>
      <c r="G68" s="237">
        <f t="shared" si="20"/>
        <v>6.9159367626300816E-2</v>
      </c>
      <c r="H68" s="237">
        <f t="shared" si="20"/>
        <v>7.0315662910637594E-2</v>
      </c>
      <c r="I68" s="237">
        <f t="shared" si="20"/>
        <v>7.1826432076185498E-2</v>
      </c>
      <c r="J68" s="237">
        <f t="shared" si="20"/>
        <v>7.1514111225318755E-2</v>
      </c>
      <c r="K68" s="237">
        <f t="shared" si="20"/>
        <v>7.0617752521748747E-2</v>
      </c>
      <c r="L68" s="237">
        <f t="shared" si="20"/>
        <v>7.0194643551456201E-2</v>
      </c>
      <c r="M68" s="237">
        <f t="shared" si="20"/>
        <v>7.1481814515466285E-2</v>
      </c>
      <c r="N68" s="237">
        <f t="shared" si="20"/>
        <v>6.8399633442497582E-2</v>
      </c>
      <c r="O68" s="237">
        <f t="shared" si="20"/>
        <v>6.8341022859348635E-2</v>
      </c>
      <c r="P68" s="237">
        <f t="shared" si="20"/>
        <v>7.1553951655293241E-2</v>
      </c>
      <c r="Q68" s="237">
        <f t="shared" si="20"/>
        <v>7.2120130995630555E-2</v>
      </c>
      <c r="R68" s="237">
        <f t="shared" si="20"/>
        <v>6.9971683063903653E-2</v>
      </c>
      <c r="S68" s="237">
        <f t="shared" si="20"/>
        <v>7.0104121078841841E-2</v>
      </c>
      <c r="T68" s="237">
        <f t="shared" si="20"/>
        <v>7.0628657242068238E-2</v>
      </c>
      <c r="U68" s="237">
        <f t="shared" si="20"/>
        <v>7.0274197371719471E-2</v>
      </c>
      <c r="V68" s="237">
        <f t="shared" si="20"/>
        <v>6.9130669721001556E-2</v>
      </c>
      <c r="W68" s="237">
        <f t="shared" si="20"/>
        <v>6.8354546811425027E-2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42.781759830658068</v>
      </c>
      <c r="C72" s="322">
        <f t="shared" si="21"/>
        <v>41.849956359804892</v>
      </c>
      <c r="D72" s="322">
        <f t="shared" si="21"/>
        <v>40.087486950549078</v>
      </c>
      <c r="E72" s="322">
        <f t="shared" si="21"/>
        <v>42.374816256102029</v>
      </c>
      <c r="F72" s="322">
        <f t="shared" si="21"/>
        <v>43.406404274449294</v>
      </c>
      <c r="G72" s="322">
        <f t="shared" si="21"/>
        <v>41.600578697608569</v>
      </c>
      <c r="H72" s="322">
        <f t="shared" si="21"/>
        <v>37.812095297740441</v>
      </c>
      <c r="I72" s="322">
        <f t="shared" si="21"/>
        <v>36.616735261600489</v>
      </c>
      <c r="J72" s="322">
        <f t="shared" si="21"/>
        <v>37.010976722049875</v>
      </c>
      <c r="K72" s="322">
        <f t="shared" si="21"/>
        <v>39.228951495008786</v>
      </c>
      <c r="L72" s="322">
        <f t="shared" si="21"/>
        <v>34.919438571294478</v>
      </c>
      <c r="M72" s="322">
        <f t="shared" si="21"/>
        <v>31.582175967024089</v>
      </c>
      <c r="N72" s="322">
        <f t="shared" si="21"/>
        <v>32.239641144314447</v>
      </c>
      <c r="O72" s="322">
        <f t="shared" si="21"/>
        <v>32.415197771677271</v>
      </c>
      <c r="P72" s="322">
        <f t="shared" si="21"/>
        <v>28.370332708784442</v>
      </c>
      <c r="Q72" s="322">
        <f t="shared" si="21"/>
        <v>26.923559010773875</v>
      </c>
      <c r="R72" s="322">
        <f t="shared" si="21"/>
        <v>26.860660608271434</v>
      </c>
      <c r="S72" s="322">
        <f t="shared" si="21"/>
        <v>26.100317336551139</v>
      </c>
      <c r="T72" s="322">
        <f t="shared" si="21"/>
        <v>26.838077894969626</v>
      </c>
      <c r="U72" s="322">
        <f t="shared" si="21"/>
        <v>26.400231990026469</v>
      </c>
      <c r="V72" s="322">
        <f t="shared" si="21"/>
        <v>29.232020814124258</v>
      </c>
      <c r="W72" s="322">
        <f t="shared" si="21"/>
        <v>28.974596433988172</v>
      </c>
      <c r="DA72" s="95"/>
    </row>
    <row r="73" spans="1:105" ht="12" customHeight="1" x14ac:dyDescent="0.25">
      <c r="A73" s="55" t="s">
        <v>92</v>
      </c>
      <c r="B73" s="332">
        <f>IF(B$6=0,0,B$6/TRE!B$5*1000)</f>
        <v>0.98833405790548745</v>
      </c>
      <c r="C73" s="332">
        <f>IF(C$6=0,0,C$6/TRE!C$5*1000)</f>
        <v>0.96734410166846341</v>
      </c>
      <c r="D73" s="332">
        <f>IF(D$6=0,0,D$6/TRE!D$5*1000)</f>
        <v>0.92462012779370628</v>
      </c>
      <c r="E73" s="332">
        <f>IF(E$6=0,0,E$6/TRE!E$5*1000)</f>
        <v>0.88424969010596921</v>
      </c>
      <c r="F73" s="332">
        <f>IF(F$6=0,0,F$6/TRE!F$5*1000)</f>
        <v>0.90941881876278907</v>
      </c>
      <c r="G73" s="332">
        <f>IF(G$6=0,0,G$6/TRE!G$5*1000)</f>
        <v>0.88515764018219256</v>
      </c>
      <c r="H73" s="332">
        <f>IF(H$6=0,0,H$6/TRE!H$5*1000)</f>
        <v>0.81799953341396547</v>
      </c>
      <c r="I73" s="332">
        <f>IF(I$6=0,0,I$6/TRE!I$5*1000)</f>
        <v>0.80915952450671103</v>
      </c>
      <c r="J73" s="332">
        <f>IF(J$6=0,0,J$6/TRE!J$5*1000)</f>
        <v>0.81431517600136694</v>
      </c>
      <c r="K73" s="332">
        <f>IF(K$6=0,0,K$6/TRE!K$5*1000)</f>
        <v>0.85229674301755276</v>
      </c>
      <c r="L73" s="332">
        <f>IF(L$6=0,0,L$6/TRE!L$5*1000)</f>
        <v>0.75412174239972785</v>
      </c>
      <c r="M73" s="332">
        <f>IF(M$6=0,0,M$6/TRE!M$5*1000)</f>
        <v>0.69455693801918206</v>
      </c>
      <c r="N73" s="332">
        <f>IF(N$6=0,0,N$6/TRE!N$5*1000)</f>
        <v>0.67844431878274969</v>
      </c>
      <c r="O73" s="332">
        <f>IF(O$6=0,0,O$6/TRE!O$5*1000)</f>
        <v>0.68155418197242368</v>
      </c>
      <c r="P73" s="332">
        <f>IF(P$6=0,0,P$6/TRE!P$5*1000)</f>
        <v>0.62455154758869302</v>
      </c>
      <c r="Q73" s="332">
        <f>IF(Q$6=0,0,Q$6/TRE!Q$5*1000)</f>
        <v>0.59739173814593549</v>
      </c>
      <c r="R73" s="332">
        <f>IF(R$6=0,0,R$6/TRE!R$5*1000)</f>
        <v>0.57824148536818432</v>
      </c>
      <c r="S73" s="332">
        <f>IF(S$6=0,0,S$6/TRE!S$5*1000)</f>
        <v>0.56293671324925065</v>
      </c>
      <c r="T73" s="332">
        <f>IF(T$6=0,0,T$6/TRE!T$5*1000)</f>
        <v>0.58317996498213964</v>
      </c>
      <c r="U73" s="332">
        <f>IF(U$6=0,0,U$6/TRE!U$5*1000)</f>
        <v>0.57078673808708358</v>
      </c>
      <c r="V73" s="332">
        <f>IF(V$6=0,0,V$6/TRE!V$5*1000)</f>
        <v>0.62172716048189858</v>
      </c>
      <c r="W73" s="332">
        <f>IF(W$6=0,0,W$6/TRE!W$5*1000)</f>
        <v>0.6093334792550692</v>
      </c>
      <c r="DA73" s="67"/>
    </row>
    <row r="74" spans="1:105" ht="12" customHeight="1" x14ac:dyDescent="0.25">
      <c r="A74" s="202" t="s">
        <v>93</v>
      </c>
      <c r="B74" s="333">
        <f>IF(B$7=0,0,B$7/TRE!B$5*1000)</f>
        <v>1.3441343187514627</v>
      </c>
      <c r="C74" s="333">
        <f>IF(C$7=0,0,C$7/TRE!C$5*1000)</f>
        <v>1.3155879782691104</v>
      </c>
      <c r="D74" s="333">
        <f>IF(D$7=0,0,D$7/TRE!D$5*1000)</f>
        <v>1.2574833737994406</v>
      </c>
      <c r="E74" s="333">
        <f>IF(E$7=0,0,E$7/TRE!E$5*1000)</f>
        <v>1.2025795785441185</v>
      </c>
      <c r="F74" s="333">
        <f>IF(F$7=0,0,F$7/TRE!F$5*1000)</f>
        <v>1.2368095935173928</v>
      </c>
      <c r="G74" s="333">
        <f>IF(G$7=0,0,G$7/TRE!G$5*1000)</f>
        <v>1.2038143906477818</v>
      </c>
      <c r="H74" s="333">
        <f>IF(H$7=0,0,H$7/TRE!H$5*1000)</f>
        <v>1.112479365442993</v>
      </c>
      <c r="I74" s="333">
        <f>IF(I$7=0,0,I$7/TRE!I$5*1000)</f>
        <v>1.1004569533291271</v>
      </c>
      <c r="J74" s="333">
        <f>IF(J$7=0,0,J$7/TRE!J$5*1000)</f>
        <v>1.1074686393618587</v>
      </c>
      <c r="K74" s="333">
        <f>IF(K$7=0,0,K$7/TRE!K$5*1000)</f>
        <v>1.1591235705038712</v>
      </c>
      <c r="L74" s="333">
        <f>IF(L$7=0,0,L$7/TRE!L$5*1000)</f>
        <v>1.0256055696636297</v>
      </c>
      <c r="M74" s="333">
        <f>IF(M$7=0,0,M$7/TRE!M$5*1000)</f>
        <v>0.94459743570608756</v>
      </c>
      <c r="N74" s="333">
        <f>IF(N$7=0,0,N$7/TRE!N$5*1000)</f>
        <v>0.92268427354453986</v>
      </c>
      <c r="O74" s="333">
        <f>IF(O$7=0,0,O$7/TRE!O$5*1000)</f>
        <v>0.92691368748249625</v>
      </c>
      <c r="P74" s="333">
        <f>IF(P$7=0,0,P$7/TRE!P$5*1000)</f>
        <v>0.8493901047206226</v>
      </c>
      <c r="Q74" s="333">
        <f>IF(Q$7=0,0,Q$7/TRE!Q$5*1000)</f>
        <v>0.81245276387847243</v>
      </c>
      <c r="R74" s="333">
        <f>IF(R$7=0,0,R$7/TRE!R$5*1000)</f>
        <v>0.78640842010073064</v>
      </c>
      <c r="S74" s="333">
        <f>IF(S$7=0,0,S$7/TRE!S$5*1000)</f>
        <v>0.76559393001898091</v>
      </c>
      <c r="T74" s="333">
        <f>IF(T$7=0,0,T$7/TRE!T$5*1000)</f>
        <v>0.79312475237570979</v>
      </c>
      <c r="U74" s="333">
        <f>IF(U$7=0,0,U$7/TRE!U$5*1000)</f>
        <v>0.77626996379843383</v>
      </c>
      <c r="V74" s="333">
        <f>IF(V$7=0,0,V$7/TRE!V$5*1000)</f>
        <v>0.84554893825538169</v>
      </c>
      <c r="W74" s="333">
        <f>IF(W$7=0,0,W$7/TRE!W$5*1000)</f>
        <v>0.8286935317868942</v>
      </c>
      <c r="DA74" s="174"/>
    </row>
    <row r="75" spans="1:105" ht="12" customHeight="1" x14ac:dyDescent="0.25">
      <c r="A75" s="202" t="s">
        <v>94</v>
      </c>
      <c r="B75" s="333">
        <f>IF(B$8=0,0,B$8/TRE!B$5*1000)</f>
        <v>1.6604012172812184</v>
      </c>
      <c r="C75" s="333">
        <f>IF(C$8=0,0,C$8/TRE!C$5*1000)</f>
        <v>1.6251380908030186</v>
      </c>
      <c r="D75" s="333">
        <f>IF(D$8=0,0,D$8/TRE!D$5*1000)</f>
        <v>1.5533618146934256</v>
      </c>
      <c r="E75" s="333">
        <f>IF(E$8=0,0,E$8/TRE!E$5*1000)</f>
        <v>1.4855394793780279</v>
      </c>
      <c r="F75" s="333">
        <f>IF(F$8=0,0,F$8/TRE!F$5*1000)</f>
        <v>1.5278236155214859</v>
      </c>
      <c r="G75" s="333">
        <f>IF(G$8=0,0,G$8/TRE!G$5*1000)</f>
        <v>1.4870648355060838</v>
      </c>
      <c r="H75" s="333">
        <f>IF(H$8=0,0,H$8/TRE!H$5*1000)</f>
        <v>1.3742392161354628</v>
      </c>
      <c r="I75" s="333">
        <f>IF(I$8=0,0,I$8/TRE!I$5*1000)</f>
        <v>1.3593880011712749</v>
      </c>
      <c r="J75" s="333">
        <f>IF(J$8=0,0,J$8/TRE!J$5*1000)</f>
        <v>1.3680494956822962</v>
      </c>
      <c r="K75" s="333">
        <f>IF(K$8=0,0,K$8/TRE!K$5*1000)</f>
        <v>1.431858528269488</v>
      </c>
      <c r="L75" s="333">
        <f>IF(L$8=0,0,L$8/TRE!L$5*1000)</f>
        <v>1.2669245272315421</v>
      </c>
      <c r="M75" s="333">
        <f>IF(M$8=0,0,M$8/TRE!M$5*1000)</f>
        <v>1.1668556558722258</v>
      </c>
      <c r="N75" s="333">
        <f>IF(N$8=0,0,N$8/TRE!N$5*1000)</f>
        <v>1.1397864555550203</v>
      </c>
      <c r="O75" s="333">
        <f>IF(O$8=0,0,O$8/TRE!O$5*1000)</f>
        <v>1.1450110257136712</v>
      </c>
      <c r="P75" s="333">
        <f>IF(P$8=0,0,P$8/TRE!P$5*1000)</f>
        <v>1.0492465999490048</v>
      </c>
      <c r="Q75" s="333">
        <f>IF(Q$8=0,0,Q$8/TRE!Q$5*1000)</f>
        <v>1.0036181200851719</v>
      </c>
      <c r="R75" s="333">
        <f>IF(R$8=0,0,R$8/TRE!R$5*1000)</f>
        <v>0.97144569541854964</v>
      </c>
      <c r="S75" s="333">
        <f>IF(S$8=0,0,S$8/TRE!S$5*1000)</f>
        <v>0.94573367825874133</v>
      </c>
      <c r="T75" s="333">
        <f>IF(T$8=0,0,T$8/TRE!T$5*1000)</f>
        <v>0.97974234116999415</v>
      </c>
      <c r="U75" s="333">
        <f>IF(U$8=0,0,U$8/TRE!U$5*1000)</f>
        <v>0.95892171998630016</v>
      </c>
      <c r="V75" s="333">
        <f>IF(V$8=0,0,V$8/TRE!V$5*1000)</f>
        <v>1.0445016296095897</v>
      </c>
      <c r="W75" s="333">
        <f>IF(W$8=0,0,W$8/TRE!W$5*1000)</f>
        <v>1.0236802451485163</v>
      </c>
      <c r="DA75" s="174"/>
    </row>
    <row r="76" spans="1:105" ht="12" customHeight="1" x14ac:dyDescent="0.25">
      <c r="A76" s="202" t="s">
        <v>95</v>
      </c>
      <c r="B76" s="333">
        <f>IF(B$9=0,0,B$9/TRE!B$5*1000)</f>
        <v>1.0278674202217066</v>
      </c>
      <c r="C76" s="333">
        <f>IF(C$9=0,0,C$9/TRE!C$5*1000)</f>
        <v>1.006037865735202</v>
      </c>
      <c r="D76" s="333">
        <f>IF(D$9=0,0,D$9/TRE!D$5*1000)</f>
        <v>0.96160493290545446</v>
      </c>
      <c r="E76" s="333">
        <f>IF(E$9=0,0,E$9/TRE!E$5*1000)</f>
        <v>0.91961967771020803</v>
      </c>
      <c r="F76" s="333">
        <f>IF(F$9=0,0,F$9/TRE!F$5*1000)</f>
        <v>0.9457955715133004</v>
      </c>
      <c r="G76" s="333">
        <f>IF(G$9=0,0,G$9/TRE!G$5*1000)</f>
        <v>0.92056394578948042</v>
      </c>
      <c r="H76" s="333">
        <f>IF(H$9=0,0,H$9/TRE!H$5*1000)</f>
        <v>0.85071951475052432</v>
      </c>
      <c r="I76" s="333">
        <f>IF(I$9=0,0,I$9/TRE!I$5*1000)</f>
        <v>0.84152590548697959</v>
      </c>
      <c r="J76" s="333">
        <f>IF(J$9=0,0,J$9/TRE!J$5*1000)</f>
        <v>0.8468877830414212</v>
      </c>
      <c r="K76" s="333">
        <f>IF(K$9=0,0,K$9/TRE!K$5*1000)</f>
        <v>0.88638861273825476</v>
      </c>
      <c r="L76" s="333">
        <f>IF(L$9=0,0,L$9/TRE!L$5*1000)</f>
        <v>0.78428661209571671</v>
      </c>
      <c r="M76" s="333">
        <f>IF(M$9=0,0,M$9/TRE!M$5*1000)</f>
        <v>0.72233921553994918</v>
      </c>
      <c r="N76" s="333">
        <f>IF(N$9=0,0,N$9/TRE!N$5*1000)</f>
        <v>0.70558209153405982</v>
      </c>
      <c r="O76" s="333">
        <f>IF(O$9=0,0,O$9/TRE!O$5*1000)</f>
        <v>0.70881634925132064</v>
      </c>
      <c r="P76" s="333">
        <f>IF(P$9=0,0,P$9/TRE!P$5*1000)</f>
        <v>0.64953360949224048</v>
      </c>
      <c r="Q76" s="333">
        <f>IF(Q$9=0,0,Q$9/TRE!Q$5*1000)</f>
        <v>0.62128740767177293</v>
      </c>
      <c r="R76" s="333">
        <f>IF(R$9=0,0,R$9/TRE!R$5*1000)</f>
        <v>0.60137114478291176</v>
      </c>
      <c r="S76" s="333">
        <f>IF(S$9=0,0,S$9/TRE!S$5*1000)</f>
        <v>0.58545418177922059</v>
      </c>
      <c r="T76" s="333">
        <f>IF(T$9=0,0,T$9/TRE!T$5*1000)</f>
        <v>0.60650716358142498</v>
      </c>
      <c r="U76" s="333">
        <f>IF(U$9=0,0,U$9/TRE!U$5*1000)</f>
        <v>0.59361820761056694</v>
      </c>
      <c r="V76" s="333">
        <f>IF(V$9=0,0,V$9/TRE!V$5*1000)</f>
        <v>0.64659624690117445</v>
      </c>
      <c r="W76" s="333">
        <f>IF(W$9=0,0,W$9/TRE!W$5*1000)</f>
        <v>0.6337068184252721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1.1281846596364822</v>
      </c>
      <c r="C77" s="334">
        <f>IF(C$10=0,0,C$10/TRE!C$5*1000)</f>
        <v>1.1037754643794848</v>
      </c>
      <c r="D77" s="334">
        <f>IF(D$10=0,0,D$10/TRE!D$5*1000)</f>
        <v>1.0586967027227268</v>
      </c>
      <c r="E77" s="334">
        <f>IF(E$10=0,0,E$10/TRE!E$5*1000)</f>
        <v>1.0652842630528505</v>
      </c>
      <c r="F77" s="334">
        <f>IF(F$10=0,0,F$10/TRE!F$5*1000)</f>
        <v>1.0925825049008211</v>
      </c>
      <c r="G77" s="334">
        <f>IF(G$10=0,0,G$10/TRE!G$5*1000)</f>
        <v>1.0491389284962187</v>
      </c>
      <c r="H77" s="334">
        <f>IF(H$10=0,0,H$10/TRE!H$5*1000)</f>
        <v>0.96687333973816669</v>
      </c>
      <c r="I77" s="334">
        <f>IF(I$10=0,0,I$10/TRE!I$5*1000)</f>
        <v>0.9376355628660592</v>
      </c>
      <c r="J77" s="334">
        <f>IF(J$10=0,0,J$10/TRE!J$5*1000)</f>
        <v>0.94594562097541446</v>
      </c>
      <c r="K77" s="334">
        <f>IF(K$10=0,0,K$10/TRE!K$5*1000)</f>
        <v>0.9919591397759614</v>
      </c>
      <c r="L77" s="334">
        <f>IF(L$10=0,0,L$10/TRE!L$5*1000)</f>
        <v>0.88933220954134051</v>
      </c>
      <c r="M77" s="334">
        <f>IF(M$10=0,0,M$10/TRE!M$5*1000)</f>
        <v>0.80538208359512209</v>
      </c>
      <c r="N77" s="334">
        <f>IF(N$10=0,0,N$10/TRE!N$5*1000)</f>
        <v>0.79749603584327622</v>
      </c>
      <c r="O77" s="334">
        <f>IF(O$10=0,0,O$10/TRE!O$5*1000)</f>
        <v>0.80951114964713133</v>
      </c>
      <c r="P77" s="334">
        <f>IF(P$10=0,0,P$10/TRE!P$5*1000)</f>
        <v>0.71393323318072188</v>
      </c>
      <c r="Q77" s="334">
        <f>IF(Q$10=0,0,Q$10/TRE!Q$5*1000)</f>
        <v>0.68595441274947933</v>
      </c>
      <c r="R77" s="334">
        <f>IF(R$10=0,0,R$10/TRE!R$5*1000)</f>
        <v>0.67709012813547476</v>
      </c>
      <c r="S77" s="334">
        <f>IF(S$10=0,0,S$10/TRE!S$5*1000)</f>
        <v>0.66501439636452675</v>
      </c>
      <c r="T77" s="334">
        <f>IF(T$10=0,0,T$10/TRE!T$5*1000)</f>
        <v>0.68618539835459125</v>
      </c>
      <c r="U77" s="334">
        <f>IF(U$10=0,0,U$10/TRE!U$5*1000)</f>
        <v>0.67466476353405069</v>
      </c>
      <c r="V77" s="334">
        <f>IF(V$10=0,0,V$10/TRE!V$5*1000)</f>
        <v>0.75258407966281249</v>
      </c>
      <c r="W77" s="334">
        <f>IF(W$10=0,0,W$10/TRE!W$5*1000)</f>
        <v>0.7463962916836081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7.3804454673023026</v>
      </c>
      <c r="C78" s="350">
        <f>IF(C$16=0,0,C$16/TRE!C$5*1000)</f>
        <v>7.2240010159049106</v>
      </c>
      <c r="D78" s="350">
        <f>IF(D$16=0,0,D$16/TRE!D$5*1000)</f>
        <v>6.9246359481827229</v>
      </c>
      <c r="E78" s="350">
        <f>IF(E$16=0,0,E$16/TRE!E$5*1000)</f>
        <v>6.9345968900342152</v>
      </c>
      <c r="F78" s="350">
        <f>IF(F$16=0,0,F$16/TRE!F$5*1000)</f>
        <v>7.1101190810478592</v>
      </c>
      <c r="G78" s="350">
        <f>IF(G$16=0,0,G$16/TRE!G$5*1000)</f>
        <v>6.8257773813906164</v>
      </c>
      <c r="H78" s="350">
        <f>IF(H$16=0,0,H$16/TRE!H$5*1000)</f>
        <v>6.2941650376469527</v>
      </c>
      <c r="I78" s="350">
        <f>IF(I$16=0,0,I$16/TRE!I$5*1000)</f>
        <v>6.1073012640763977</v>
      </c>
      <c r="J78" s="350">
        <f>IF(J$16=0,0,J$16/TRE!J$5*1000)</f>
        <v>6.1551385014455224</v>
      </c>
      <c r="K78" s="350">
        <f>IF(K$16=0,0,K$16/TRE!K$5*1000)</f>
        <v>6.4483528749002481</v>
      </c>
      <c r="L78" s="350">
        <f>IF(L$16=0,0,L$16/TRE!L$5*1000)</f>
        <v>5.7789598082849842</v>
      </c>
      <c r="M78" s="350">
        <f>IF(M$16=0,0,M$16/TRE!M$5*1000)</f>
        <v>5.2326394193274339</v>
      </c>
      <c r="N78" s="350">
        <f>IF(N$16=0,0,N$16/TRE!N$5*1000)</f>
        <v>5.1797201082614395</v>
      </c>
      <c r="O78" s="350">
        <f>IF(O$16=0,0,O$16/TRE!O$5*1000)</f>
        <v>5.2529059535835243</v>
      </c>
      <c r="P78" s="350">
        <f>IF(P$16=0,0,P$16/TRE!P$5*1000)</f>
        <v>4.6291328050658702</v>
      </c>
      <c r="Q78" s="350">
        <f>IF(Q$16=0,0,Q$16/TRE!Q$5*1000)</f>
        <v>4.4490981662343003</v>
      </c>
      <c r="R78" s="350">
        <f>IF(R$16=0,0,R$16/TRE!R$5*1000)</f>
        <v>4.4848990940070266</v>
      </c>
      <c r="S78" s="350">
        <f>IF(S$16=0,0,S$16/TRE!S$5*1000)</f>
        <v>4.4027186420062741</v>
      </c>
      <c r="T78" s="350">
        <f>IF(T$16=0,0,T$16/TRE!T$5*1000)</f>
        <v>4.4987834379356189</v>
      </c>
      <c r="U78" s="350">
        <f>IF(U$16=0,0,U$16/TRE!U$5*1000)</f>
        <v>4.4513010256054946</v>
      </c>
      <c r="V78" s="350">
        <f>IF(V$16=0,0,V$16/TRE!V$5*1000)</f>
        <v>4.9736162253475182</v>
      </c>
      <c r="W78" s="350">
        <f>IF(W$16=0,0,W$16/TRE!W$5*1000)</f>
        <v>4.9239452706569242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3.6623524184533376</v>
      </c>
      <c r="C79" s="350">
        <f>IF(C$24=0,0,C$24/TRE!C$5*1000)</f>
        <v>3.5862653254018215</v>
      </c>
      <c r="D79" s="350">
        <f>IF(D$24=0,0,D$24/TRE!D$5*1000)</f>
        <v>3.4417412416285029</v>
      </c>
      <c r="E79" s="350">
        <f>IF(E$24=0,0,E$24/TRE!E$5*1000)</f>
        <v>3.533183817945424</v>
      </c>
      <c r="F79" s="350">
        <f>IF(F$24=0,0,F$24/TRE!F$5*1000)</f>
        <v>3.6233074281610733</v>
      </c>
      <c r="G79" s="350">
        <f>IF(G$24=0,0,G$24/TRE!G$5*1000)</f>
        <v>3.4746841211805646</v>
      </c>
      <c r="H79" s="350">
        <f>IF(H$24=0,0,H$24/TRE!H$5*1000)</f>
        <v>3.1785477877375206</v>
      </c>
      <c r="I79" s="350">
        <f>IF(I$24=0,0,I$24/TRE!I$5*1000)</f>
        <v>3.0827318144263085</v>
      </c>
      <c r="J79" s="350">
        <f>IF(J$24=0,0,J$24/TRE!J$5*1000)</f>
        <v>3.1154273919790176</v>
      </c>
      <c r="K79" s="350">
        <f>IF(K$24=0,0,K$24/TRE!K$5*1000)</f>
        <v>3.2737999720931792</v>
      </c>
      <c r="L79" s="350">
        <f>IF(L$24=0,0,L$24/TRE!L$5*1000)</f>
        <v>2.9328436180765429</v>
      </c>
      <c r="M79" s="350">
        <f>IF(M$24=0,0,M$24/TRE!M$5*1000)</f>
        <v>2.6557173776792609</v>
      </c>
      <c r="N79" s="350">
        <f>IF(N$24=0,0,N$24/TRE!N$5*1000)</f>
        <v>2.6499409748989078</v>
      </c>
      <c r="O79" s="350">
        <f>IF(O$24=0,0,O$24/TRE!O$5*1000)</f>
        <v>2.6905479737190379</v>
      </c>
      <c r="P79" s="350">
        <f>IF(P$24=0,0,P$24/TRE!P$5*1000)</f>
        <v>2.349867199244899</v>
      </c>
      <c r="Q79" s="350">
        <f>IF(Q$24=0,0,Q$24/TRE!Q$5*1000)</f>
        <v>2.2571020391556691</v>
      </c>
      <c r="R79" s="350">
        <f>IF(R$24=0,0,R$24/TRE!R$5*1000)</f>
        <v>2.2498347262884626</v>
      </c>
      <c r="S79" s="350">
        <f>IF(S$24=0,0,S$24/TRE!S$5*1000)</f>
        <v>2.2100597085397156</v>
      </c>
      <c r="T79" s="350">
        <f>IF(T$24=0,0,T$24/TRE!T$5*1000)</f>
        <v>2.2669887691842217</v>
      </c>
      <c r="U79" s="350">
        <f>IF(U$24=0,0,U$24/TRE!U$5*1000)</f>
        <v>2.2329485283825581</v>
      </c>
      <c r="V79" s="350">
        <f>IF(V$24=0,0,V$24/TRE!V$5*1000)</f>
        <v>2.4956088542438355</v>
      </c>
      <c r="W79" s="350">
        <f>IF(W$24=0,0,W$24/TRE!W$5*1000)</f>
        <v>2.475300901306396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10.543493524717581</v>
      </c>
      <c r="C80" s="350">
        <f>IF(C$27=0,0,C$27/TRE!C$5*1000)</f>
        <v>10.320001451292734</v>
      </c>
      <c r="D80" s="350">
        <f>IF(D$27=0,0,D$27/TRE!D$5*1000)</f>
        <v>9.8923370688324628</v>
      </c>
      <c r="E80" s="350">
        <f>IF(E$27=0,0,E$27/TRE!E$5*1000)</f>
        <v>9.9065669857631669</v>
      </c>
      <c r="F80" s="350">
        <f>IF(F$27=0,0,F$27/TRE!F$5*1000)</f>
        <v>10.157312972925512</v>
      </c>
      <c r="G80" s="350">
        <f>IF(G$27=0,0,G$27/TRE!G$5*1000)</f>
        <v>9.751110544843737</v>
      </c>
      <c r="H80" s="350">
        <f>IF(H$27=0,0,H$27/TRE!H$5*1000)</f>
        <v>8.9916643394956477</v>
      </c>
      <c r="I80" s="350">
        <f>IF(I$27=0,0,I$27/TRE!I$5*1000)</f>
        <v>8.7247160915377151</v>
      </c>
      <c r="J80" s="350">
        <f>IF(J$27=0,0,J$27/TRE!J$5*1000)</f>
        <v>8.7930550020650244</v>
      </c>
      <c r="K80" s="350">
        <f>IF(K$27=0,0,K$27/TRE!K$5*1000)</f>
        <v>9.2119326784289299</v>
      </c>
      <c r="L80" s="350">
        <f>IF(L$27=0,0,L$27/TRE!L$5*1000)</f>
        <v>8.2556568689785479</v>
      </c>
      <c r="M80" s="350">
        <f>IF(M$27=0,0,M$27/TRE!M$5*1000)</f>
        <v>7.4751991704677669</v>
      </c>
      <c r="N80" s="350">
        <f>IF(N$27=0,0,N$27/TRE!N$5*1000)</f>
        <v>7.3996001546592005</v>
      </c>
      <c r="O80" s="350">
        <f>IF(O$27=0,0,O$27/TRE!O$5*1000)</f>
        <v>7.5041513622621787</v>
      </c>
      <c r="P80" s="350">
        <f>IF(P$27=0,0,P$27/TRE!P$5*1000)</f>
        <v>6.6130468643798155</v>
      </c>
      <c r="Q80" s="350">
        <f>IF(Q$27=0,0,Q$27/TRE!Q$5*1000)</f>
        <v>6.3558545231918542</v>
      </c>
      <c r="R80" s="350">
        <f>IF(R$27=0,0,R$27/TRE!R$5*1000)</f>
        <v>6.4069987057243249</v>
      </c>
      <c r="S80" s="350">
        <f>IF(S$27=0,0,S$27/TRE!S$5*1000)</f>
        <v>6.2895980600089647</v>
      </c>
      <c r="T80" s="350">
        <f>IF(T$27=0,0,T$27/TRE!T$5*1000)</f>
        <v>6.4268334827651694</v>
      </c>
      <c r="U80" s="350">
        <f>IF(U$27=0,0,U$27/TRE!U$5*1000)</f>
        <v>6.3590014651507083</v>
      </c>
      <c r="V80" s="350">
        <f>IF(V$27=0,0,V$27/TRE!V$5*1000)</f>
        <v>7.1051660362107434</v>
      </c>
      <c r="W80" s="350">
        <f>IF(W$27=0,0,W$27/TRE!W$5*1000)</f>
        <v>7.0342075295098914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7.0901143655799999</v>
      </c>
      <c r="C81" s="350">
        <f>IF(C$35=0,0,C$35/TRE!C$5*1000)</f>
        <v>6.9143491223447446</v>
      </c>
      <c r="D81" s="350">
        <f>IF(D$35=0,0,D$35/TRE!D$5*1000)</f>
        <v>6.6294926222542436</v>
      </c>
      <c r="E81" s="350">
        <f>IF(E$35=0,0,E$35/TRE!E$5*1000)</f>
        <v>9.3246787984924104</v>
      </c>
      <c r="F81" s="350">
        <f>IF(F$35=0,0,F$35/TRE!F$5*1000)</f>
        <v>9.4820973869571006</v>
      </c>
      <c r="G81" s="350">
        <f>IF(G$35=0,0,G$35/TRE!G$5*1000)</f>
        <v>8.8774405210826064</v>
      </c>
      <c r="H81" s="350">
        <f>IF(H$35=0,0,H$35/TRE!H$5*1000)</f>
        <v>7.6402268560913518</v>
      </c>
      <c r="I81" s="350">
        <f>IF(I$35=0,0,I$35/TRE!I$5*1000)</f>
        <v>7.1398049784486952</v>
      </c>
      <c r="J81" s="350">
        <f>IF(J$35=0,0,J$35/TRE!J$5*1000)</f>
        <v>7.3091691608330294</v>
      </c>
      <c r="K81" s="350">
        <f>IF(K$35=0,0,K$35/TRE!K$5*1000)</f>
        <v>8.111954620434835</v>
      </c>
      <c r="L81" s="350">
        <f>IF(L$35=0,0,L$35/TRE!L$5*1000)</f>
        <v>7.1607657079747664</v>
      </c>
      <c r="M81" s="350">
        <f>IF(M$35=0,0,M$35/TRE!M$5*1000)</f>
        <v>6.2934641238553546</v>
      </c>
      <c r="N81" s="350">
        <f>IF(N$35=0,0,N$35/TRE!N$5*1000)</f>
        <v>7.3046743644892809</v>
      </c>
      <c r="O81" s="350">
        <f>IF(O$35=0,0,O$35/TRE!O$5*1000)</f>
        <v>7.2090382426733468</v>
      </c>
      <c r="P81" s="350">
        <f>IF(P$35=0,0,P$35/TRE!P$5*1000)</f>
        <v>5.863773901647896</v>
      </c>
      <c r="Q81" s="350">
        <f>IF(Q$35=0,0,Q$35/TRE!Q$5*1000)</f>
        <v>5.3315888938351277</v>
      </c>
      <c r="R81" s="350">
        <f>IF(R$35=0,0,R$35/TRE!R$5*1000)</f>
        <v>5.4493264477094341</v>
      </c>
      <c r="S81" s="350">
        <f>IF(S$35=0,0,S$35/TRE!S$5*1000)</f>
        <v>5.141371995971288</v>
      </c>
      <c r="T81" s="350">
        <f>IF(T$35=0,0,T$35/TRE!T$5*1000)</f>
        <v>5.3019313480267458</v>
      </c>
      <c r="U81" s="350">
        <f>IF(U$35=0,0,U$35/TRE!U$5*1000)</f>
        <v>5.1876881215269739</v>
      </c>
      <c r="V81" s="350">
        <f>IF(V$35=0,0,V$35/TRE!V$5*1000)</f>
        <v>5.7415520969195253</v>
      </c>
      <c r="W81" s="350">
        <f>IF(W$35=0,0,W$35/TRE!W$5*1000)</f>
        <v>5.793986257502076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4.7440034779463378</v>
      </c>
      <c r="C82" s="350">
        <f>IF(C$46=0,0,C$46/TRE!C$5*1000)</f>
        <v>4.6432516880086245</v>
      </c>
      <c r="D82" s="350">
        <f>IF(D$46=0,0,D$46/TRE!D$5*1000)</f>
        <v>4.43817661340979</v>
      </c>
      <c r="E82" s="350">
        <f>IF(E$46=0,0,E$46/TRE!E$5*1000)</f>
        <v>4.2443985125086527</v>
      </c>
      <c r="F82" s="350">
        <f>IF(F$46=0,0,F$46/TRE!F$5*1000)</f>
        <v>4.3652103300613865</v>
      </c>
      <c r="G82" s="350">
        <f>IF(G$46=0,0,G$46/TRE!G$5*1000)</f>
        <v>4.2487566728745234</v>
      </c>
      <c r="H82" s="350">
        <f>IF(H$46=0,0,H$46/TRE!H$5*1000)</f>
        <v>3.9263977603870353</v>
      </c>
      <c r="I82" s="350">
        <f>IF(I$46=0,0,I$46/TRE!I$5*1000)</f>
        <v>3.8839657176322113</v>
      </c>
      <c r="J82" s="350">
        <f>IF(J$46=0,0,J$46/TRE!J$5*1000)</f>
        <v>3.9087128448065624</v>
      </c>
      <c r="K82" s="350">
        <f>IF(K$46=0,0,K$46/TRE!K$5*1000)</f>
        <v>4.0910243664842509</v>
      </c>
      <c r="L82" s="350">
        <f>IF(L$46=0,0,L$46/TRE!L$5*1000)</f>
        <v>3.6197843635186921</v>
      </c>
      <c r="M82" s="350">
        <f>IF(M$46=0,0,M$46/TRE!M$5*1000)</f>
        <v>3.3338733024920724</v>
      </c>
      <c r="N82" s="350">
        <f>IF(N$46=0,0,N$46/TRE!N$5*1000)</f>
        <v>3.2565327301571996</v>
      </c>
      <c r="O82" s="350">
        <f>IF(O$46=0,0,O$46/TRE!O$5*1000)</f>
        <v>3.2714600734676327</v>
      </c>
      <c r="P82" s="350">
        <f>IF(P$46=0,0,P$46/TRE!P$5*1000)</f>
        <v>2.9978474284257275</v>
      </c>
      <c r="Q82" s="350">
        <f>IF(Q$46=0,0,Q$46/TRE!Q$5*1000)</f>
        <v>2.8674803431004907</v>
      </c>
      <c r="R82" s="350">
        <f>IF(R$46=0,0,R$46/TRE!R$5*1000)</f>
        <v>2.7755591297672839</v>
      </c>
      <c r="S82" s="350">
        <f>IF(S$46=0,0,S$46/TRE!S$5*1000)</f>
        <v>2.7020962235964032</v>
      </c>
      <c r="T82" s="350">
        <f>IF(T$46=0,0,T$46/TRE!T$5*1000)</f>
        <v>2.7992638319142689</v>
      </c>
      <c r="U82" s="350">
        <f>IF(U$46=0,0,U$46/TRE!U$5*1000)</f>
        <v>2.7397763428180015</v>
      </c>
      <c r="V82" s="350">
        <f>IF(V$46=0,0,V$46/TRE!V$5*1000)</f>
        <v>2.9842903703131127</v>
      </c>
      <c r="W82" s="350">
        <f>IF(W$46=0,0,W$46/TRE!W$5*1000)</f>
        <v>2.9248007004243317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3.21242890286215</v>
      </c>
      <c r="C83" s="335">
        <f>IF(C$47=0,0,C$47/TRE!C$5*1000)</f>
        <v>3.1442042559967724</v>
      </c>
      <c r="D83" s="335">
        <f>IF(D$47=0,0,D$47/TRE!D$5*1000)</f>
        <v>3.0053365043265963</v>
      </c>
      <c r="E83" s="335">
        <f>IF(E$47=0,0,E$47/TRE!E$5*1000)</f>
        <v>2.8741185625669856</v>
      </c>
      <c r="F83" s="335">
        <f>IF(F$47=0,0,F$47/TRE!F$5*1000)</f>
        <v>2.9559269710805731</v>
      </c>
      <c r="G83" s="335">
        <f>IF(G$47=0,0,G$47/TRE!G$5*1000)</f>
        <v>2.8770697156147693</v>
      </c>
      <c r="H83" s="335">
        <f>IF(H$47=0,0,H$47/TRE!H$5*1000)</f>
        <v>2.6587825469008215</v>
      </c>
      <c r="I83" s="335">
        <f>IF(I$47=0,0,I$47/TRE!I$5*1000)</f>
        <v>2.6300494481190144</v>
      </c>
      <c r="J83" s="335">
        <f>IF(J$47=0,0,J$47/TRE!J$5*1000)</f>
        <v>2.6468071058583575</v>
      </c>
      <c r="K83" s="335">
        <f>IF(K$47=0,0,K$47/TRE!K$5*1000)</f>
        <v>2.7702603883622161</v>
      </c>
      <c r="L83" s="335">
        <f>IF(L$47=0,0,L$47/TRE!L$5*1000)</f>
        <v>2.4511575435289874</v>
      </c>
      <c r="M83" s="335">
        <f>IF(M$47=0,0,M$47/TRE!M$5*1000)</f>
        <v>2.2575512444696328</v>
      </c>
      <c r="N83" s="335">
        <f>IF(N$47=0,0,N$47/TRE!N$5*1000)</f>
        <v>2.2051796365887721</v>
      </c>
      <c r="O83" s="335">
        <f>IF(O$47=0,0,O$47/TRE!O$5*1000)</f>
        <v>2.2152877719045034</v>
      </c>
      <c r="P83" s="335">
        <f>IF(P$47=0,0,P$47/TRE!P$5*1000)</f>
        <v>2.0300094150889465</v>
      </c>
      <c r="Q83" s="335">
        <f>IF(Q$47=0,0,Q$47/TRE!Q$5*1000)</f>
        <v>1.9417306027256012</v>
      </c>
      <c r="R83" s="335">
        <f>IF(R$47=0,0,R$47/TRE!R$5*1000)</f>
        <v>1.8794856309690497</v>
      </c>
      <c r="S83" s="335">
        <f>IF(S$47=0,0,S$47/TRE!S$5*1000)</f>
        <v>1.8297398067577759</v>
      </c>
      <c r="T83" s="335">
        <f>IF(T$47=0,0,T$47/TRE!T$5*1000)</f>
        <v>1.895537404679738</v>
      </c>
      <c r="U83" s="335">
        <f>IF(U$47=0,0,U$47/TRE!U$5*1000)</f>
        <v>1.8552551135263022</v>
      </c>
      <c r="V83" s="335">
        <f>IF(V$47=0,0,V$47/TRE!V$5*1000)</f>
        <v>2.0208291761786676</v>
      </c>
      <c r="W83" s="335">
        <f>IF(W$47=0,0,W$47/TRE!W$5*1000)</f>
        <v>1.9805454082891931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DE: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1654.614037083375</v>
      </c>
      <c r="C5" s="225">
        <v>1705.402927760869</v>
      </c>
      <c r="D5" s="225">
        <v>1692.9225654354721</v>
      </c>
      <c r="E5" s="225">
        <v>1871.232546523732</v>
      </c>
      <c r="F5" s="225">
        <v>1938.1388548201689</v>
      </c>
      <c r="G5" s="225">
        <v>1917.764607948448</v>
      </c>
      <c r="H5" s="225">
        <v>1838.6403001941301</v>
      </c>
      <c r="I5" s="225">
        <v>1802.5380304455659</v>
      </c>
      <c r="J5" s="225">
        <v>1709.599376890593</v>
      </c>
      <c r="K5" s="225">
        <v>1481.2174408076639</v>
      </c>
      <c r="L5" s="225">
        <v>1701.6703241567891</v>
      </c>
      <c r="M5" s="225">
        <v>1670.4722304565189</v>
      </c>
      <c r="N5" s="225">
        <v>1746.7630098982249</v>
      </c>
      <c r="O5" s="225">
        <v>1806.654467188466</v>
      </c>
      <c r="P5" s="225">
        <v>1668.491378217057</v>
      </c>
      <c r="Q5" s="225">
        <v>1664.9572546069669</v>
      </c>
      <c r="R5" s="225">
        <v>1726.2657905103069</v>
      </c>
      <c r="S5" s="225">
        <v>1716.751391546539</v>
      </c>
      <c r="T5" s="225">
        <v>1682.8137414359101</v>
      </c>
      <c r="U5" s="225">
        <v>1630.5638846893651</v>
      </c>
      <c r="V5" s="225">
        <v>1461.8516485826881</v>
      </c>
      <c r="W5" s="225">
        <v>1520.937242264122</v>
      </c>
      <c r="DA5" s="89" t="s">
        <v>2446</v>
      </c>
    </row>
    <row r="6" spans="1:105" ht="12" customHeight="1" x14ac:dyDescent="0.25">
      <c r="A6" s="55" t="s">
        <v>92</v>
      </c>
      <c r="B6" s="261">
        <v>32.656211771364461</v>
      </c>
      <c r="C6" s="261">
        <v>33.676044978355627</v>
      </c>
      <c r="D6" s="261">
        <v>33.384961873514897</v>
      </c>
      <c r="E6" s="261">
        <v>32.733960085892711</v>
      </c>
      <c r="F6" s="261">
        <v>34.047679242513119</v>
      </c>
      <c r="G6" s="261">
        <v>34.198974652770133</v>
      </c>
      <c r="H6" s="261">
        <v>33.561544079702003</v>
      </c>
      <c r="I6" s="261">
        <v>33.553991479730072</v>
      </c>
      <c r="J6" s="261">
        <v>31.64182517471637</v>
      </c>
      <c r="K6" s="261">
        <v>26.9395103870024</v>
      </c>
      <c r="L6" s="261">
        <v>30.89747068321191</v>
      </c>
      <c r="M6" s="261">
        <v>30.873185954584809</v>
      </c>
      <c r="N6" s="261">
        <v>30.585373540953508</v>
      </c>
      <c r="O6" s="261">
        <v>31.701643185483821</v>
      </c>
      <c r="P6" s="261">
        <v>30.597602833566121</v>
      </c>
      <c r="Q6" s="261">
        <v>30.956540976176989</v>
      </c>
      <c r="R6" s="261">
        <v>31.60837939964588</v>
      </c>
      <c r="S6" s="261">
        <v>31.63744344169211</v>
      </c>
      <c r="T6" s="261">
        <v>31.066475386473069</v>
      </c>
      <c r="U6" s="261">
        <v>30.109153678176231</v>
      </c>
      <c r="V6" s="261">
        <v>26.693453575550311</v>
      </c>
      <c r="W6" s="261">
        <v>27.434093162457629</v>
      </c>
      <c r="DA6" s="67" t="s">
        <v>2447</v>
      </c>
    </row>
    <row r="7" spans="1:105" ht="12" customHeight="1" x14ac:dyDescent="0.25">
      <c r="A7" s="202" t="s">
        <v>93</v>
      </c>
      <c r="B7" s="226">
        <v>11.51622849126395</v>
      </c>
      <c r="C7" s="226">
        <v>11.875873152957</v>
      </c>
      <c r="D7" s="226">
        <v>11.77322255867613</v>
      </c>
      <c r="E7" s="226">
        <v>11.543646471070881</v>
      </c>
      <c r="F7" s="226">
        <v>12.006930151582081</v>
      </c>
      <c r="G7" s="226">
        <v>12.060284549403789</v>
      </c>
      <c r="H7" s="226">
        <v>11.835494357015129</v>
      </c>
      <c r="I7" s="226">
        <v>11.832830929071051</v>
      </c>
      <c r="J7" s="226">
        <v>11.15850457927858</v>
      </c>
      <c r="K7" s="226">
        <v>9.5002310504227641</v>
      </c>
      <c r="L7" s="226">
        <v>10.89600761659718</v>
      </c>
      <c r="M7" s="226">
        <v>10.88744359558715</v>
      </c>
      <c r="N7" s="226">
        <v>10.785946412104691</v>
      </c>
      <c r="O7" s="226">
        <v>11.17959942900316</v>
      </c>
      <c r="P7" s="226">
        <v>10.79025907791539</v>
      </c>
      <c r="Q7" s="226">
        <v>10.916838783285909</v>
      </c>
      <c r="R7" s="226">
        <v>11.1467099109173</v>
      </c>
      <c r="S7" s="226">
        <v>11.15695935905989</v>
      </c>
      <c r="T7" s="226">
        <v>10.95560720495361</v>
      </c>
      <c r="U7" s="226">
        <v>10.61800725277358</v>
      </c>
      <c r="V7" s="226">
        <v>9.4134589997527982</v>
      </c>
      <c r="W7" s="226">
        <v>9.6746458995750011</v>
      </c>
      <c r="DA7" s="174" t="s">
        <v>2448</v>
      </c>
    </row>
    <row r="8" spans="1:105" ht="12" customHeight="1" x14ac:dyDescent="0.25">
      <c r="A8" s="202" t="s">
        <v>94</v>
      </c>
      <c r="B8" s="226">
        <v>76.88933942547304</v>
      </c>
      <c r="C8" s="226">
        <v>79.290545730684272</v>
      </c>
      <c r="D8" s="226">
        <v>78.605187986013277</v>
      </c>
      <c r="E8" s="226">
        <v>77.072398519631747</v>
      </c>
      <c r="F8" s="226">
        <v>80.165561892356664</v>
      </c>
      <c r="G8" s="226">
        <v>80.521788273855336</v>
      </c>
      <c r="H8" s="226">
        <v>79.020952352164457</v>
      </c>
      <c r="I8" s="226">
        <v>79.003169688735767</v>
      </c>
      <c r="J8" s="226">
        <v>74.500957212484124</v>
      </c>
      <c r="K8" s="226">
        <v>63.429315457790381</v>
      </c>
      <c r="L8" s="226">
        <v>72.74836797920544</v>
      </c>
      <c r="M8" s="226">
        <v>72.69118937088011</v>
      </c>
      <c r="N8" s="226">
        <v>72.013532497587619</v>
      </c>
      <c r="O8" s="226">
        <v>74.641799247863403</v>
      </c>
      <c r="P8" s="226">
        <v>72.042326475199175</v>
      </c>
      <c r="Q8" s="226">
        <v>72.88744950640627</v>
      </c>
      <c r="R8" s="226">
        <v>74.422208839288004</v>
      </c>
      <c r="S8" s="226">
        <v>74.490640383326735</v>
      </c>
      <c r="T8" s="226">
        <v>73.146291047702434</v>
      </c>
      <c r="U8" s="226">
        <v>70.892268619015383</v>
      </c>
      <c r="V8" s="226">
        <v>62.849972519113138</v>
      </c>
      <c r="W8" s="226">
        <v>64.593814976663424</v>
      </c>
      <c r="DA8" s="174" t="s">
        <v>2449</v>
      </c>
    </row>
    <row r="9" spans="1:105" ht="12" customHeight="1" x14ac:dyDescent="0.25">
      <c r="A9" s="202" t="s">
        <v>95</v>
      </c>
      <c r="B9" s="226">
        <v>33.652437774668947</v>
      </c>
      <c r="C9" s="226">
        <v>34.703382500869751</v>
      </c>
      <c r="D9" s="226">
        <v>34.403419475718749</v>
      </c>
      <c r="E9" s="226">
        <v>33.732557916437571</v>
      </c>
      <c r="F9" s="226">
        <v>35.086354017500497</v>
      </c>
      <c r="G9" s="226">
        <v>35.242264917849702</v>
      </c>
      <c r="H9" s="226">
        <v>34.585388583079698</v>
      </c>
      <c r="I9" s="226">
        <v>34.577605579883503</v>
      </c>
      <c r="J9" s="226">
        <v>32.60710581570941</v>
      </c>
      <c r="K9" s="226">
        <v>27.761339965758289</v>
      </c>
      <c r="L9" s="226">
        <v>31.840043690346342</v>
      </c>
      <c r="M9" s="226">
        <v>31.81501812018163</v>
      </c>
      <c r="N9" s="226">
        <v>31.518425563509229</v>
      </c>
      <c r="O9" s="226">
        <v>32.668748663301479</v>
      </c>
      <c r="P9" s="226">
        <v>31.531027928766861</v>
      </c>
      <c r="Q9" s="226">
        <v>31.900916009899412</v>
      </c>
      <c r="R9" s="226">
        <v>32.572639727840283</v>
      </c>
      <c r="S9" s="226">
        <v>32.602590411443408</v>
      </c>
      <c r="T9" s="226">
        <v>32.014204131855656</v>
      </c>
      <c r="U9" s="226">
        <v>31.027677910003781</v>
      </c>
      <c r="V9" s="226">
        <v>27.50777682762094</v>
      </c>
      <c r="W9" s="226">
        <v>28.271010719731809</v>
      </c>
      <c r="DA9" s="174" t="s">
        <v>2450</v>
      </c>
    </row>
    <row r="10" spans="1:105" ht="12" customHeight="1" x14ac:dyDescent="0.25">
      <c r="A10" s="56" t="s">
        <v>96</v>
      </c>
      <c r="B10" s="262">
        <v>58.551767211575978</v>
      </c>
      <c r="C10" s="262">
        <v>60.397593139811107</v>
      </c>
      <c r="D10" s="262">
        <v>59.948719420594479</v>
      </c>
      <c r="E10" s="262">
        <v>60.896427000104303</v>
      </c>
      <c r="F10" s="262">
        <v>63.241216841086661</v>
      </c>
      <c r="G10" s="262">
        <v>63.039339194915406</v>
      </c>
      <c r="H10" s="262">
        <v>61.52433590927334</v>
      </c>
      <c r="I10" s="262">
        <v>60.99012389059061</v>
      </c>
      <c r="J10" s="262">
        <v>57.621373374141463</v>
      </c>
      <c r="K10" s="262">
        <v>49.167634111778227</v>
      </c>
      <c r="L10" s="262">
        <v>56.674595621696632</v>
      </c>
      <c r="M10" s="262">
        <v>56.218950706730212</v>
      </c>
      <c r="N10" s="262">
        <v>56.277031696864377</v>
      </c>
      <c r="O10" s="262">
        <v>58.6132190795608</v>
      </c>
      <c r="P10" s="262">
        <v>55.430776152022787</v>
      </c>
      <c r="Q10" s="262">
        <v>56.111849232921941</v>
      </c>
      <c r="R10" s="262">
        <v>58.062949097207508</v>
      </c>
      <c r="S10" s="262">
        <v>58.341072532408923</v>
      </c>
      <c r="T10" s="262">
        <v>57.332525192421947</v>
      </c>
      <c r="U10" s="262">
        <v>55.760934335869742</v>
      </c>
      <c r="V10" s="262">
        <v>50.104776846145498</v>
      </c>
      <c r="W10" s="262">
        <v>51.88241803003018</v>
      </c>
      <c r="DA10" s="68" t="s">
        <v>2451</v>
      </c>
    </row>
    <row r="11" spans="1:105" ht="12" customHeight="1" x14ac:dyDescent="0.25">
      <c r="A11" s="37" t="s">
        <v>160</v>
      </c>
      <c r="B11" s="228">
        <v>2.632590542833551</v>
      </c>
      <c r="C11" s="228">
        <v>2.4275528064663829</v>
      </c>
      <c r="D11" s="228">
        <v>2.5545952633938258</v>
      </c>
      <c r="E11" s="228">
        <v>2.7085151793958682</v>
      </c>
      <c r="F11" s="228">
        <v>2.6656111897885411</v>
      </c>
      <c r="G11" s="228">
        <v>2.3370368807907509</v>
      </c>
      <c r="H11" s="228">
        <v>3.7174897417799411</v>
      </c>
      <c r="I11" s="228">
        <v>2.1199884342897661</v>
      </c>
      <c r="J11" s="228">
        <v>1.7893991119103101</v>
      </c>
      <c r="K11" s="228">
        <v>1.5702225384750179</v>
      </c>
      <c r="L11" s="228">
        <v>2.5438244536415739</v>
      </c>
      <c r="M11" s="228">
        <v>1.334540559755119</v>
      </c>
      <c r="N11" s="228">
        <v>1.509219936461716</v>
      </c>
      <c r="O11" s="228">
        <v>1.558970346424051</v>
      </c>
      <c r="P11" s="228">
        <v>1.0829004034920779</v>
      </c>
      <c r="Q11" s="228">
        <v>1.0612189738252371</v>
      </c>
      <c r="R11" s="228">
        <v>1.1907542738764221</v>
      </c>
      <c r="S11" s="228">
        <v>1.0965550069568519</v>
      </c>
      <c r="T11" s="228">
        <v>1.047721817557147</v>
      </c>
      <c r="U11" s="228">
        <v>0.97491924369318883</v>
      </c>
      <c r="V11" s="228">
        <v>0.92999223924443919</v>
      </c>
      <c r="W11" s="228">
        <v>1.034929302774511</v>
      </c>
      <c r="DA11" s="69" t="s">
        <v>2452</v>
      </c>
    </row>
    <row r="12" spans="1:105" ht="12" customHeight="1" x14ac:dyDescent="0.25">
      <c r="A12" s="37" t="s">
        <v>162</v>
      </c>
      <c r="B12" s="228">
        <v>20.253930120552521</v>
      </c>
      <c r="C12" s="228">
        <v>21.152566326170049</v>
      </c>
      <c r="D12" s="228">
        <v>21.375019028882789</v>
      </c>
      <c r="E12" s="228">
        <v>25.796738555226209</v>
      </c>
      <c r="F12" s="228">
        <v>26.674076010583761</v>
      </c>
      <c r="G12" s="228">
        <v>25.397314176610809</v>
      </c>
      <c r="H12" s="228">
        <v>23.323073840014018</v>
      </c>
      <c r="I12" s="228">
        <v>22.431156636615651</v>
      </c>
      <c r="J12" s="228">
        <v>21.682963825978479</v>
      </c>
      <c r="K12" s="228">
        <v>18.36420132513086</v>
      </c>
      <c r="L12" s="228">
        <v>22.111461318985391</v>
      </c>
      <c r="M12" s="228">
        <v>21.353922016416309</v>
      </c>
      <c r="N12" s="228">
        <v>21.92337317351841</v>
      </c>
      <c r="O12" s="228">
        <v>24.321013920895918</v>
      </c>
      <c r="P12" s="228">
        <v>19.157726164361879</v>
      </c>
      <c r="Q12" s="228">
        <v>20.429488061863079</v>
      </c>
      <c r="R12" s="228">
        <v>22.614133455549641</v>
      </c>
      <c r="S12" s="228">
        <v>24.181530632381929</v>
      </c>
      <c r="T12" s="228">
        <v>22.832857781172361</v>
      </c>
      <c r="U12" s="228">
        <v>22.552510207285462</v>
      </c>
      <c r="V12" s="228">
        <v>22.515102702027949</v>
      </c>
      <c r="W12" s="228">
        <v>24.258619874016581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1.8437063875612721E-2</v>
      </c>
      <c r="U13" s="228">
        <v>1.843706387561473E-2</v>
      </c>
      <c r="V13" s="228">
        <v>3.6874127751225658E-2</v>
      </c>
      <c r="W13" s="228">
        <v>3.6874127751226969E-2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0.52315141022724199</v>
      </c>
      <c r="U14" s="228">
        <v>0.54161591854299362</v>
      </c>
      <c r="V14" s="228">
        <v>0.48307793375359248</v>
      </c>
      <c r="W14" s="228">
        <v>0.54373651071309237</v>
      </c>
      <c r="DA14" s="69" t="s">
        <v>2455</v>
      </c>
    </row>
    <row r="15" spans="1:105" ht="12" customHeight="1" x14ac:dyDescent="0.25">
      <c r="A15" s="37" t="s">
        <v>38</v>
      </c>
      <c r="B15" s="228">
        <v>35.665246548189913</v>
      </c>
      <c r="C15" s="228">
        <v>36.817474007174667</v>
      </c>
      <c r="D15" s="228">
        <v>36.019105128317861</v>
      </c>
      <c r="E15" s="228">
        <v>32.391173265482223</v>
      </c>
      <c r="F15" s="228">
        <v>33.901529640714358</v>
      </c>
      <c r="G15" s="228">
        <v>35.30498813751386</v>
      </c>
      <c r="H15" s="228">
        <v>34.483772327479379</v>
      </c>
      <c r="I15" s="228">
        <v>36.438978819685197</v>
      </c>
      <c r="J15" s="228">
        <v>34.149010436252659</v>
      </c>
      <c r="K15" s="228">
        <v>29.233210248172352</v>
      </c>
      <c r="L15" s="228">
        <v>32.019309849069671</v>
      </c>
      <c r="M15" s="228">
        <v>33.53048813055878</v>
      </c>
      <c r="N15" s="228">
        <v>32.844438586884259</v>
      </c>
      <c r="O15" s="228">
        <v>32.733234812240831</v>
      </c>
      <c r="P15" s="228">
        <v>35.190149584168843</v>
      </c>
      <c r="Q15" s="228">
        <v>34.621142197233631</v>
      </c>
      <c r="R15" s="228">
        <v>34.258061367781437</v>
      </c>
      <c r="S15" s="228">
        <v>33.062986893070139</v>
      </c>
      <c r="T15" s="228">
        <v>32.910357119589591</v>
      </c>
      <c r="U15" s="228">
        <v>31.673451902472479</v>
      </c>
      <c r="V15" s="228">
        <v>26.13972984336829</v>
      </c>
      <c r="W15" s="228">
        <v>26.00825821477477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292.18670636300442</v>
      </c>
      <c r="C16" s="263">
        <f t="shared" si="0"/>
        <v>301.40572189308511</v>
      </c>
      <c r="D16" s="263">
        <f t="shared" si="0"/>
        <v>299.15719749037612</v>
      </c>
      <c r="E16" s="263">
        <f t="shared" si="0"/>
        <v>303.78303996446584</v>
      </c>
      <c r="F16" s="263">
        <f t="shared" si="0"/>
        <v>315.42928827675325</v>
      </c>
      <c r="G16" s="263">
        <f t="shared" si="0"/>
        <v>314.3239137931501</v>
      </c>
      <c r="H16" s="263">
        <f t="shared" si="0"/>
        <v>306.9866919727682</v>
      </c>
      <c r="I16" s="263">
        <f t="shared" si="0"/>
        <v>303.91405576253112</v>
      </c>
      <c r="J16" s="263">
        <f t="shared" si="0"/>
        <v>287.13419135186467</v>
      </c>
      <c r="K16" s="263">
        <f t="shared" si="0"/>
        <v>245.13308146271839</v>
      </c>
      <c r="L16" s="263">
        <f t="shared" si="0"/>
        <v>282.72082063734831</v>
      </c>
      <c r="M16" s="263">
        <f t="shared" si="0"/>
        <v>280.23448250750459</v>
      </c>
      <c r="N16" s="263">
        <f t="shared" si="0"/>
        <v>280.64820861736979</v>
      </c>
      <c r="O16" s="263">
        <f t="shared" si="0"/>
        <v>292.38651710247927</v>
      </c>
      <c r="P16" s="263">
        <f t="shared" si="0"/>
        <v>276.43476856741012</v>
      </c>
      <c r="Q16" s="263">
        <f t="shared" si="0"/>
        <v>279.79880722895609</v>
      </c>
      <c r="R16" s="263">
        <f t="shared" si="0"/>
        <v>287.70742357444158</v>
      </c>
      <c r="S16" s="263">
        <f t="shared" si="0"/>
        <v>289.16067647873467</v>
      </c>
      <c r="T16" s="263">
        <f t="shared" si="0"/>
        <v>282.91312512556749</v>
      </c>
      <c r="U16" s="263">
        <f t="shared" si="0"/>
        <v>274.68325615762353</v>
      </c>
      <c r="V16" s="263">
        <f t="shared" si="0"/>
        <v>247.11425092968449</v>
      </c>
      <c r="W16" s="263">
        <f t="shared" si="0"/>
        <v>255.89293260551841</v>
      </c>
      <c r="DA16" s="70"/>
    </row>
    <row r="17" spans="1:105" ht="12" customHeight="1" x14ac:dyDescent="0.25">
      <c r="A17" s="60" t="s">
        <v>2406</v>
      </c>
      <c r="B17" s="331">
        <v>123.0903639735852</v>
      </c>
      <c r="C17" s="331">
        <v>127.26931309794131</v>
      </c>
      <c r="D17" s="331">
        <v>128.19595906936439</v>
      </c>
      <c r="E17" s="331">
        <v>145.41376917647881</v>
      </c>
      <c r="F17" s="331">
        <v>149.4804156730082</v>
      </c>
      <c r="G17" s="331">
        <v>141.38699634457771</v>
      </c>
      <c r="H17" s="331">
        <v>138.59682547464729</v>
      </c>
      <c r="I17" s="331">
        <v>126.56709096054369</v>
      </c>
      <c r="J17" s="331">
        <v>120.1294074653881</v>
      </c>
      <c r="K17" s="331">
        <v>101.48981432706189</v>
      </c>
      <c r="L17" s="331">
        <v>125.11448039078211</v>
      </c>
      <c r="M17" s="331">
        <v>115.13549311422921</v>
      </c>
      <c r="N17" s="331">
        <v>118.5570239719562</v>
      </c>
      <c r="O17" s="331">
        <v>130.23577195247779</v>
      </c>
      <c r="P17" s="331">
        <v>101.5780514703147</v>
      </c>
      <c r="Q17" s="331">
        <v>108.0222162002337</v>
      </c>
      <c r="R17" s="331">
        <v>132.16297922830441</v>
      </c>
      <c r="S17" s="331">
        <v>138.91800098833679</v>
      </c>
      <c r="T17" s="331">
        <v>128.9746965824761</v>
      </c>
      <c r="U17" s="331">
        <v>130.4873409134523</v>
      </c>
      <c r="V17" s="331">
        <v>128.8403882157603</v>
      </c>
      <c r="W17" s="331">
        <v>137.3131908820713</v>
      </c>
      <c r="DA17" s="72" t="s">
        <v>2457</v>
      </c>
    </row>
    <row r="18" spans="1:105" ht="12" customHeight="1" x14ac:dyDescent="0.25">
      <c r="A18" s="59" t="s">
        <v>30</v>
      </c>
      <c r="B18" s="232">
        <v>1.9708120167191341</v>
      </c>
      <c r="C18" s="232">
        <v>1.80987991957163</v>
      </c>
      <c r="D18" s="232">
        <v>2.0222255209177971</v>
      </c>
      <c r="E18" s="232">
        <v>3.4622900187791159</v>
      </c>
      <c r="F18" s="232">
        <v>3.7276557924227158</v>
      </c>
      <c r="G18" s="232">
        <v>3.4879498178972028</v>
      </c>
      <c r="H18" s="232">
        <v>3.3938446688567798</v>
      </c>
      <c r="I18" s="232">
        <v>4.0879993636875973</v>
      </c>
      <c r="J18" s="232">
        <v>3.330246558119248</v>
      </c>
      <c r="K18" s="232">
        <v>1.884397530106509</v>
      </c>
      <c r="L18" s="232">
        <v>2.1565176219695221</v>
      </c>
      <c r="M18" s="232">
        <v>2.022404298536518</v>
      </c>
      <c r="N18" s="232">
        <v>1.5981891229805729</v>
      </c>
      <c r="O18" s="232">
        <v>0.8420096835919566</v>
      </c>
      <c r="P18" s="232">
        <v>0</v>
      </c>
      <c r="Q18" s="232">
        <v>0.38570400088327511</v>
      </c>
      <c r="R18" s="232">
        <v>23.074335583225238</v>
      </c>
      <c r="S18" s="232">
        <v>23.035780848640101</v>
      </c>
      <c r="T18" s="232">
        <v>16.273169465110861</v>
      </c>
      <c r="U18" s="232">
        <v>22.096589506423161</v>
      </c>
      <c r="V18" s="232">
        <v>19.742825188894749</v>
      </c>
      <c r="W18" s="232">
        <v>20.816014195322101</v>
      </c>
      <c r="DA18" s="71" t="s">
        <v>2458</v>
      </c>
    </row>
    <row r="19" spans="1:105" ht="12" customHeight="1" x14ac:dyDescent="0.25">
      <c r="A19" s="59" t="s">
        <v>33</v>
      </c>
      <c r="B19" s="232">
        <v>11.782533956327731</v>
      </c>
      <c r="C19" s="232">
        <v>13.11833081648294</v>
      </c>
      <c r="D19" s="232">
        <v>11.6415286316328</v>
      </c>
      <c r="E19" s="232">
        <v>1.0517174314482349</v>
      </c>
      <c r="F19" s="232">
        <v>0.86865064811520454</v>
      </c>
      <c r="G19" s="232">
        <v>0.85528787187452893</v>
      </c>
      <c r="H19" s="232">
        <v>1.8295459444451969</v>
      </c>
      <c r="I19" s="232">
        <v>1.9088846833154749</v>
      </c>
      <c r="J19" s="232">
        <v>0.98066394555938885</v>
      </c>
      <c r="K19" s="232">
        <v>0.83666422706718124</v>
      </c>
      <c r="L19" s="232">
        <v>0.83779880861174549</v>
      </c>
      <c r="M19" s="232">
        <v>0.81985551343798957</v>
      </c>
      <c r="N19" s="232">
        <v>0.70124460256049825</v>
      </c>
      <c r="O19" s="232">
        <v>0.52338531307643577</v>
      </c>
      <c r="P19" s="232">
        <v>0.49634895863287709</v>
      </c>
      <c r="Q19" s="232">
        <v>0.48042934919228569</v>
      </c>
      <c r="R19" s="232">
        <v>0.46903903849222478</v>
      </c>
      <c r="S19" s="232">
        <v>0.46381168602642331</v>
      </c>
      <c r="T19" s="232">
        <v>0.46240833408786791</v>
      </c>
      <c r="U19" s="232">
        <v>0.77123235984859206</v>
      </c>
      <c r="V19" s="232">
        <v>1.0887042936874121</v>
      </c>
      <c r="W19" s="232">
        <v>0.62945483212327236</v>
      </c>
      <c r="DA19" s="71" t="s">
        <v>2459</v>
      </c>
    </row>
    <row r="20" spans="1:105" ht="12" customHeight="1" x14ac:dyDescent="0.25">
      <c r="A20" s="59" t="s">
        <v>160</v>
      </c>
      <c r="B20" s="232">
        <v>12.835588852862591</v>
      </c>
      <c r="C20" s="232">
        <v>11.80722333828489</v>
      </c>
      <c r="D20" s="232">
        <v>12.468963001352719</v>
      </c>
      <c r="E20" s="232">
        <v>13.61817808197056</v>
      </c>
      <c r="F20" s="232">
        <v>13.41823249301769</v>
      </c>
      <c r="G20" s="232">
        <v>11.772283360064749</v>
      </c>
      <c r="H20" s="232">
        <v>18.667856754227181</v>
      </c>
      <c r="I20" s="232">
        <v>10.61046828377291</v>
      </c>
      <c r="J20" s="232">
        <v>8.9991502598630024</v>
      </c>
      <c r="K20" s="232">
        <v>7.9343886302217088</v>
      </c>
      <c r="L20" s="232">
        <v>12.87633754455652</v>
      </c>
      <c r="M20" s="232">
        <v>6.7574029012038173</v>
      </c>
      <c r="N20" s="232">
        <v>7.6593794346065467</v>
      </c>
      <c r="O20" s="232">
        <v>7.9416615482455031</v>
      </c>
      <c r="P20" s="232">
        <v>5.5334147107852436</v>
      </c>
      <c r="Q20" s="232">
        <v>5.41465875678308</v>
      </c>
      <c r="R20" s="232">
        <v>5.5597769307536851</v>
      </c>
      <c r="S20" s="232">
        <v>5.1241890434892419</v>
      </c>
      <c r="T20" s="232">
        <v>5.0396913442361884</v>
      </c>
      <c r="U20" s="232">
        <v>4.5642529097604498</v>
      </c>
      <c r="V20" s="232">
        <v>4.3272352643846403</v>
      </c>
      <c r="W20" s="232">
        <v>4.8523644563236159</v>
      </c>
      <c r="DA20" s="71" t="s">
        <v>2460</v>
      </c>
    </row>
    <row r="21" spans="1:105" ht="12" customHeight="1" x14ac:dyDescent="0.25">
      <c r="A21" s="59" t="s">
        <v>70</v>
      </c>
      <c r="B21" s="232">
        <v>0.1149690117890627</v>
      </c>
      <c r="C21" s="232">
        <v>0.1147614462089824</v>
      </c>
      <c r="D21" s="232">
        <v>0.23013677969220381</v>
      </c>
      <c r="E21" s="232">
        <v>0.68360241498154151</v>
      </c>
      <c r="F21" s="232">
        <v>0.40829896658424869</v>
      </c>
      <c r="G21" s="232">
        <v>0.40174451312148662</v>
      </c>
      <c r="H21" s="232">
        <v>0.39018579427274119</v>
      </c>
      <c r="I21" s="232">
        <v>0.38082994472787962</v>
      </c>
      <c r="J21" s="232">
        <v>0.38368264442150352</v>
      </c>
      <c r="K21" s="232">
        <v>0.26140624760295089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1.4278465093305031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96.386460135886665</v>
      </c>
      <c r="C22" s="232">
        <v>100.4191175773929</v>
      </c>
      <c r="D22" s="232">
        <v>101.8331051357689</v>
      </c>
      <c r="E22" s="232">
        <v>126.59798122929941</v>
      </c>
      <c r="F22" s="232">
        <v>131.05757777286831</v>
      </c>
      <c r="G22" s="232">
        <v>124.86973078161969</v>
      </c>
      <c r="H22" s="232">
        <v>114.3153923128454</v>
      </c>
      <c r="I22" s="232">
        <v>109.57890868503981</v>
      </c>
      <c r="J22" s="232">
        <v>106.435664057425</v>
      </c>
      <c r="K22" s="232">
        <v>90.572957692063568</v>
      </c>
      <c r="L22" s="232">
        <v>109.24382641564441</v>
      </c>
      <c r="M22" s="232">
        <v>105.5358304010509</v>
      </c>
      <c r="N22" s="232">
        <v>108.5982108118086</v>
      </c>
      <c r="O22" s="232">
        <v>120.9287154075639</v>
      </c>
      <c r="P22" s="232">
        <v>95.54828780089656</v>
      </c>
      <c r="Q22" s="232">
        <v>101.7414240933751</v>
      </c>
      <c r="R22" s="232">
        <v>103.0598276758332</v>
      </c>
      <c r="S22" s="232">
        <v>110.2942194101811</v>
      </c>
      <c r="T22" s="232">
        <v>107.1994274390412</v>
      </c>
      <c r="U22" s="232">
        <v>103.05526613742011</v>
      </c>
      <c r="V22" s="232">
        <v>102.253776959463</v>
      </c>
      <c r="W22" s="232">
        <v>111.0153573983023</v>
      </c>
      <c r="DA22" s="71" t="s">
        <v>2462</v>
      </c>
    </row>
    <row r="23" spans="1:105" ht="12" customHeight="1" x14ac:dyDescent="0.25">
      <c r="A23" s="60" t="s">
        <v>2413</v>
      </c>
      <c r="B23" s="331">
        <v>169.09634238941919</v>
      </c>
      <c r="C23" s="331">
        <v>174.13640879514381</v>
      </c>
      <c r="D23" s="331">
        <v>170.9612384210117</v>
      </c>
      <c r="E23" s="331">
        <v>158.36927078798701</v>
      </c>
      <c r="F23" s="331">
        <v>165.94887260374509</v>
      </c>
      <c r="G23" s="331">
        <v>172.93691744857239</v>
      </c>
      <c r="H23" s="331">
        <v>168.38986649812091</v>
      </c>
      <c r="I23" s="331">
        <v>177.34696480198741</v>
      </c>
      <c r="J23" s="331">
        <v>167.00478388647659</v>
      </c>
      <c r="K23" s="331">
        <v>143.64326713565649</v>
      </c>
      <c r="L23" s="331">
        <v>157.60634024656619</v>
      </c>
      <c r="M23" s="331">
        <v>165.09898939327539</v>
      </c>
      <c r="N23" s="331">
        <v>162.09118464541359</v>
      </c>
      <c r="O23" s="331">
        <v>162.15074515000151</v>
      </c>
      <c r="P23" s="331">
        <v>174.85671709709541</v>
      </c>
      <c r="Q23" s="331">
        <v>171.77659102872241</v>
      </c>
      <c r="R23" s="331">
        <v>155.5444443461372</v>
      </c>
      <c r="S23" s="331">
        <v>150.24267549039789</v>
      </c>
      <c r="T23" s="331">
        <v>153.93842854309139</v>
      </c>
      <c r="U23" s="331">
        <v>144.1959152441712</v>
      </c>
      <c r="V23" s="331">
        <v>118.2738627139242</v>
      </c>
      <c r="W23" s="331">
        <v>118.5797417234471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118.4788042166056</v>
      </c>
      <c r="C24" s="263">
        <f t="shared" si="1"/>
        <v>122.23293058812374</v>
      </c>
      <c r="D24" s="263">
        <f t="shared" si="1"/>
        <v>121.63609862437781</v>
      </c>
      <c r="E24" s="263">
        <f t="shared" si="1"/>
        <v>127.4792174275275</v>
      </c>
      <c r="F24" s="263">
        <f t="shared" si="1"/>
        <v>132.23637664579783</v>
      </c>
      <c r="G24" s="263">
        <f t="shared" si="1"/>
        <v>130.98084545431317</v>
      </c>
      <c r="H24" s="263">
        <f t="shared" si="1"/>
        <v>127.31502938234539</v>
      </c>
      <c r="I24" s="263">
        <f t="shared" si="1"/>
        <v>124.9463291916619</v>
      </c>
      <c r="J24" s="263">
        <f t="shared" si="1"/>
        <v>118.29159214022411</v>
      </c>
      <c r="K24" s="263">
        <f t="shared" si="1"/>
        <v>101.09122892029913</v>
      </c>
      <c r="L24" s="263">
        <f t="shared" si="1"/>
        <v>117.30331424359167</v>
      </c>
      <c r="M24" s="263">
        <f t="shared" si="1"/>
        <v>115.35538737470858</v>
      </c>
      <c r="N24" s="263">
        <f t="shared" si="1"/>
        <v>116.59080703007135</v>
      </c>
      <c r="O24" s="263">
        <f t="shared" si="1"/>
        <v>122.06134955929016</v>
      </c>
      <c r="P24" s="263">
        <f t="shared" si="1"/>
        <v>112.60858302801228</v>
      </c>
      <c r="Q24" s="263">
        <f t="shared" si="1"/>
        <v>114.37789348182957</v>
      </c>
      <c r="R24" s="263">
        <f t="shared" si="1"/>
        <v>120.0527091692428</v>
      </c>
      <c r="S24" s="263">
        <f t="shared" si="1"/>
        <v>121.18332875317941</v>
      </c>
      <c r="T24" s="263">
        <f t="shared" si="1"/>
        <v>117.89370503494119</v>
      </c>
      <c r="U24" s="263">
        <f t="shared" si="1"/>
        <v>114.94536270496963</v>
      </c>
      <c r="V24" s="263">
        <f t="shared" si="1"/>
        <v>104.40372196860184</v>
      </c>
      <c r="W24" s="263">
        <f t="shared" si="1"/>
        <v>108.51742695647255</v>
      </c>
      <c r="DA24" s="70"/>
    </row>
    <row r="25" spans="1:105" ht="12" customHeight="1" x14ac:dyDescent="0.25">
      <c r="A25" s="60" t="s">
        <v>2416</v>
      </c>
      <c r="B25" s="264">
        <v>80.516579709116684</v>
      </c>
      <c r="C25" s="264">
        <v>83.085169392085433</v>
      </c>
      <c r="D25" s="264">
        <v>82.826715996364058</v>
      </c>
      <c r="E25" s="264">
        <v>89.426611984495182</v>
      </c>
      <c r="F25" s="264">
        <v>92.656597692482705</v>
      </c>
      <c r="G25" s="264">
        <v>91.225188466786918</v>
      </c>
      <c r="H25" s="264">
        <v>88.30037330123686</v>
      </c>
      <c r="I25" s="264">
        <v>85.940452864241806</v>
      </c>
      <c r="J25" s="264">
        <v>81.508572740447988</v>
      </c>
      <c r="K25" s="264">
        <v>69.774560943213558</v>
      </c>
      <c r="L25" s="264">
        <v>81.385592769903468</v>
      </c>
      <c r="M25" s="264">
        <v>79.465896435740675</v>
      </c>
      <c r="N25" s="264">
        <v>81.03589254286122</v>
      </c>
      <c r="O25" s="264">
        <v>85.208792860753093</v>
      </c>
      <c r="P25" s="264">
        <v>77.039452220949215</v>
      </c>
      <c r="Q25" s="264">
        <v>78.391503917091384</v>
      </c>
      <c r="R25" s="264">
        <v>83.308569846278473</v>
      </c>
      <c r="S25" s="264">
        <v>84.405403034628847</v>
      </c>
      <c r="T25" s="264">
        <v>81.779518811056604</v>
      </c>
      <c r="U25" s="264">
        <v>79.944044742434471</v>
      </c>
      <c r="V25" s="264">
        <v>73.373090350642656</v>
      </c>
      <c r="W25" s="264">
        <v>76.625815918298926</v>
      </c>
      <c r="DA25" s="72" t="s">
        <v>2464</v>
      </c>
    </row>
    <row r="26" spans="1:105" ht="12" customHeight="1" x14ac:dyDescent="0.25">
      <c r="A26" s="60" t="s">
        <v>2418</v>
      </c>
      <c r="B26" s="264">
        <v>37.962224507488912</v>
      </c>
      <c r="C26" s="264">
        <v>39.147761196038303</v>
      </c>
      <c r="D26" s="264">
        <v>38.809382628013743</v>
      </c>
      <c r="E26" s="264">
        <v>38.05260544303232</v>
      </c>
      <c r="F26" s="264">
        <v>39.57977895331512</v>
      </c>
      <c r="G26" s="264">
        <v>39.755656987526237</v>
      </c>
      <c r="H26" s="264">
        <v>39.014656081108519</v>
      </c>
      <c r="I26" s="264">
        <v>39.005876327420097</v>
      </c>
      <c r="J26" s="264">
        <v>36.78301939977613</v>
      </c>
      <c r="K26" s="264">
        <v>31.316667977085579</v>
      </c>
      <c r="L26" s="264">
        <v>35.917721473688196</v>
      </c>
      <c r="M26" s="264">
        <v>35.889490938967903</v>
      </c>
      <c r="N26" s="264">
        <v>35.554914487210127</v>
      </c>
      <c r="O26" s="264">
        <v>36.852556698537072</v>
      </c>
      <c r="P26" s="264">
        <v>35.569130807063068</v>
      </c>
      <c r="Q26" s="264">
        <v>35.986389564738197</v>
      </c>
      <c r="R26" s="264">
        <v>36.744139322964337</v>
      </c>
      <c r="S26" s="264">
        <v>36.777925718550563</v>
      </c>
      <c r="T26" s="264">
        <v>36.114186223884587</v>
      </c>
      <c r="U26" s="264">
        <v>35.001317962535147</v>
      </c>
      <c r="V26" s="264">
        <v>31.030631617959191</v>
      </c>
      <c r="W26" s="264">
        <v>31.891611038173622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357.77964044449521</v>
      </c>
      <c r="C27" s="263">
        <f t="shared" si="2"/>
        <v>369.06823088949233</v>
      </c>
      <c r="D27" s="263">
        <f t="shared" si="2"/>
        <v>366.31493570250154</v>
      </c>
      <c r="E27" s="263">
        <f t="shared" si="2"/>
        <v>371.97923260954997</v>
      </c>
      <c r="F27" s="263">
        <f t="shared" si="2"/>
        <v>386.23994482867761</v>
      </c>
      <c r="G27" s="263">
        <f t="shared" si="2"/>
        <v>384.8864250528369</v>
      </c>
      <c r="H27" s="263">
        <f t="shared" si="2"/>
        <v>375.9020718033895</v>
      </c>
      <c r="I27" s="263">
        <f t="shared" si="2"/>
        <v>372.13966011738523</v>
      </c>
      <c r="J27" s="263">
        <f t="shared" si="2"/>
        <v>351.59288736963009</v>
      </c>
      <c r="K27" s="263">
        <f t="shared" si="2"/>
        <v>300.16295689312471</v>
      </c>
      <c r="L27" s="263">
        <f t="shared" si="2"/>
        <v>346.18875996409997</v>
      </c>
      <c r="M27" s="263">
        <f t="shared" si="2"/>
        <v>343.14426429490379</v>
      </c>
      <c r="N27" s="263">
        <f t="shared" si="2"/>
        <v>343.65086769473851</v>
      </c>
      <c r="O27" s="263">
        <f t="shared" si="2"/>
        <v>358.024306656097</v>
      </c>
      <c r="P27" s="263">
        <f t="shared" si="2"/>
        <v>338.49155334784899</v>
      </c>
      <c r="Q27" s="263">
        <f t="shared" si="2"/>
        <v>342.61078436198704</v>
      </c>
      <c r="R27" s="263">
        <f t="shared" si="2"/>
        <v>352.29480437686709</v>
      </c>
      <c r="S27" s="263">
        <f t="shared" si="2"/>
        <v>354.07429772906312</v>
      </c>
      <c r="T27" s="263">
        <f t="shared" si="2"/>
        <v>346.42423484763367</v>
      </c>
      <c r="U27" s="263">
        <f t="shared" si="2"/>
        <v>336.34684427464117</v>
      </c>
      <c r="V27" s="263">
        <f t="shared" si="2"/>
        <v>302.58887868940963</v>
      </c>
      <c r="W27" s="263">
        <f t="shared" si="2"/>
        <v>313.33828482308382</v>
      </c>
      <c r="DA27" s="70"/>
    </row>
    <row r="28" spans="1:105" ht="12" customHeight="1" x14ac:dyDescent="0.25">
      <c r="A28" s="60" t="s">
        <v>2421</v>
      </c>
      <c r="B28" s="331">
        <v>150.72289466153291</v>
      </c>
      <c r="C28" s="331">
        <v>155.83997522196901</v>
      </c>
      <c r="D28" s="331">
        <v>156.97464375840551</v>
      </c>
      <c r="E28" s="331">
        <v>178.05767654262709</v>
      </c>
      <c r="F28" s="331">
        <v>183.03724368123449</v>
      </c>
      <c r="G28" s="331">
        <v>173.12693429948291</v>
      </c>
      <c r="H28" s="331">
        <v>169.7103985403844</v>
      </c>
      <c r="I28" s="331">
        <v>154.98011138025771</v>
      </c>
      <c r="J28" s="331">
        <v>147.09723363108739</v>
      </c>
      <c r="K28" s="331">
        <v>124.27324203313709</v>
      </c>
      <c r="L28" s="331">
        <v>153.20140456014141</v>
      </c>
      <c r="M28" s="331">
        <v>140.98223646640321</v>
      </c>
      <c r="N28" s="331">
        <v>145.1718660881096</v>
      </c>
      <c r="O28" s="331">
        <v>159.47237381936051</v>
      </c>
      <c r="P28" s="331">
        <v>124.381287514671</v>
      </c>
      <c r="Q28" s="331">
        <v>132.27210146967391</v>
      </c>
      <c r="R28" s="331">
        <v>161.83221946322979</v>
      </c>
      <c r="S28" s="331">
        <v>170.1036746795962</v>
      </c>
      <c r="T28" s="331">
        <v>157.92819989690949</v>
      </c>
      <c r="U28" s="331">
        <v>159.7804174450437</v>
      </c>
      <c r="V28" s="331">
        <v>157.76374067235949</v>
      </c>
      <c r="W28" s="331">
        <v>168.13860108008731</v>
      </c>
      <c r="DA28" s="72" t="s">
        <v>2466</v>
      </c>
    </row>
    <row r="29" spans="1:105" ht="12" customHeight="1" x14ac:dyDescent="0.25">
      <c r="A29" s="59" t="s">
        <v>30</v>
      </c>
      <c r="B29" s="232">
        <v>2.4132392041458788</v>
      </c>
      <c r="C29" s="232">
        <v>2.216179493353017</v>
      </c>
      <c r="D29" s="232">
        <v>2.4761945154095479</v>
      </c>
      <c r="E29" s="232">
        <v>4.2395387985050403</v>
      </c>
      <c r="F29" s="232">
        <v>4.5644764805176123</v>
      </c>
      <c r="G29" s="232">
        <v>4.2709589606904528</v>
      </c>
      <c r="H29" s="232">
        <v>4.1557281659470746</v>
      </c>
      <c r="I29" s="232">
        <v>5.0057135065562406</v>
      </c>
      <c r="J29" s="232">
        <v>4.077852928309281</v>
      </c>
      <c r="K29" s="232">
        <v>2.307425547069196</v>
      </c>
      <c r="L29" s="232">
        <v>2.6406338228198232</v>
      </c>
      <c r="M29" s="232">
        <v>2.4764134267794109</v>
      </c>
      <c r="N29" s="232">
        <v>1.9569662730374371</v>
      </c>
      <c r="O29" s="232">
        <v>1.0310322656228039</v>
      </c>
      <c r="P29" s="232">
        <v>0</v>
      </c>
      <c r="Q29" s="232">
        <v>0.47229061332645927</v>
      </c>
      <c r="R29" s="232">
        <v>28.254288469255389</v>
      </c>
      <c r="S29" s="232">
        <v>28.207078590171559</v>
      </c>
      <c r="T29" s="232">
        <v>19.9263299572786</v>
      </c>
      <c r="U29" s="232">
        <v>27.057048375212041</v>
      </c>
      <c r="V29" s="232">
        <v>24.174887986401739</v>
      </c>
      <c r="W29" s="232">
        <v>25.488996973863799</v>
      </c>
      <c r="DA29" s="71" t="s">
        <v>2467</v>
      </c>
    </row>
    <row r="30" spans="1:105" ht="12" customHeight="1" x14ac:dyDescent="0.25">
      <c r="A30" s="59" t="s">
        <v>33</v>
      </c>
      <c r="B30" s="232">
        <v>14.427592599584971</v>
      </c>
      <c r="C30" s="232">
        <v>16.06326222426484</v>
      </c>
      <c r="D30" s="232">
        <v>14.25493301832589</v>
      </c>
      <c r="E30" s="232">
        <v>1.2878172629978391</v>
      </c>
      <c r="F30" s="232">
        <v>1.063653854834945</v>
      </c>
      <c r="G30" s="232">
        <v>1.0472912716830971</v>
      </c>
      <c r="H30" s="232">
        <v>2.2402603401369761</v>
      </c>
      <c r="I30" s="232">
        <v>2.3374098163046662</v>
      </c>
      <c r="J30" s="232">
        <v>1.200812994562517</v>
      </c>
      <c r="K30" s="232">
        <v>1.0244868086536909</v>
      </c>
      <c r="L30" s="232">
        <v>1.025876092177648</v>
      </c>
      <c r="M30" s="232">
        <v>1.0039047103322329</v>
      </c>
      <c r="N30" s="232">
        <v>0.85866686027816108</v>
      </c>
      <c r="O30" s="232">
        <v>0.64087997519563578</v>
      </c>
      <c r="P30" s="232">
        <v>0.60777423506066586</v>
      </c>
      <c r="Q30" s="232">
        <v>0.58828083574565593</v>
      </c>
      <c r="R30" s="232">
        <v>0.57433351652109166</v>
      </c>
      <c r="S30" s="232">
        <v>0.56793267676704895</v>
      </c>
      <c r="T30" s="232">
        <v>0.56621428663820572</v>
      </c>
      <c r="U30" s="232">
        <v>0.94436615491664355</v>
      </c>
      <c r="V30" s="232">
        <v>1.3331072983927501</v>
      </c>
      <c r="W30" s="232">
        <v>0.77076101892645621</v>
      </c>
      <c r="DA30" s="71" t="s">
        <v>2468</v>
      </c>
    </row>
    <row r="31" spans="1:105" ht="12" customHeight="1" x14ac:dyDescent="0.25">
      <c r="A31" s="59" t="s">
        <v>160</v>
      </c>
      <c r="B31" s="232">
        <v>15.71704757493378</v>
      </c>
      <c r="C31" s="232">
        <v>14.45782449585904</v>
      </c>
      <c r="D31" s="232">
        <v>15.268117960840071</v>
      </c>
      <c r="E31" s="232">
        <v>16.675320100372119</v>
      </c>
      <c r="F31" s="232">
        <v>16.43048876696043</v>
      </c>
      <c r="G31" s="232">
        <v>14.41504084905888</v>
      </c>
      <c r="H31" s="232">
        <v>22.858600107216951</v>
      </c>
      <c r="I31" s="232">
        <v>12.9924101433954</v>
      </c>
      <c r="J31" s="232">
        <v>11.019367665138359</v>
      </c>
      <c r="K31" s="232">
        <v>9.7155779145571959</v>
      </c>
      <c r="L31" s="232">
        <v>15.766943932110021</v>
      </c>
      <c r="M31" s="232">
        <v>8.2743708994332454</v>
      </c>
      <c r="N31" s="232">
        <v>9.3788319607427084</v>
      </c>
      <c r="O31" s="232">
        <v>9.7244835284638835</v>
      </c>
      <c r="P31" s="232">
        <v>6.7756098499411159</v>
      </c>
      <c r="Q31" s="232">
        <v>6.6301943960609107</v>
      </c>
      <c r="R31" s="232">
        <v>6.8078901192902217</v>
      </c>
      <c r="S31" s="232">
        <v>6.2745171961092741</v>
      </c>
      <c r="T31" s="232">
        <v>6.1710506255953339</v>
      </c>
      <c r="U31" s="232">
        <v>5.5888811139923904</v>
      </c>
      <c r="V31" s="232">
        <v>5.2986554257771106</v>
      </c>
      <c r="W31" s="232">
        <v>5.9416707628452441</v>
      </c>
      <c r="DA31" s="71" t="s">
        <v>2469</v>
      </c>
    </row>
    <row r="32" spans="1:105" ht="12" customHeight="1" x14ac:dyDescent="0.25">
      <c r="A32" s="59" t="s">
        <v>70</v>
      </c>
      <c r="B32" s="232">
        <v>0.1407783817825258</v>
      </c>
      <c r="C32" s="232">
        <v>0.14052421984773361</v>
      </c>
      <c r="D32" s="232">
        <v>0.28180013839861701</v>
      </c>
      <c r="E32" s="232">
        <v>0.83706418161005103</v>
      </c>
      <c r="F32" s="232">
        <v>0.49995791826642699</v>
      </c>
      <c r="G32" s="232">
        <v>0.49193205688345321</v>
      </c>
      <c r="H32" s="232">
        <v>0.47777852359927492</v>
      </c>
      <c r="I32" s="232">
        <v>0.46632238129944448</v>
      </c>
      <c r="J32" s="232">
        <v>0.46981548296510622</v>
      </c>
      <c r="K32" s="232">
        <v>0.32008928277912341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1.74838348081286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118.0242369010858</v>
      </c>
      <c r="C33" s="232">
        <v>122.96218478864429</v>
      </c>
      <c r="D33" s="232">
        <v>124.69359812543139</v>
      </c>
      <c r="E33" s="232">
        <v>155.0179361991421</v>
      </c>
      <c r="F33" s="232">
        <v>160.47866666065511</v>
      </c>
      <c r="G33" s="232">
        <v>152.90171116116699</v>
      </c>
      <c r="H33" s="232">
        <v>139.97803140348421</v>
      </c>
      <c r="I33" s="232">
        <v>134.17825553270191</v>
      </c>
      <c r="J33" s="232">
        <v>130.32938456011209</v>
      </c>
      <c r="K33" s="232">
        <v>110.90566248007789</v>
      </c>
      <c r="L33" s="232">
        <v>133.76795071303391</v>
      </c>
      <c r="M33" s="232">
        <v>129.2275474298583</v>
      </c>
      <c r="N33" s="232">
        <v>132.97740099405129</v>
      </c>
      <c r="O33" s="232">
        <v>148.07597805007819</v>
      </c>
      <c r="P33" s="232">
        <v>116.99790342966919</v>
      </c>
      <c r="Q33" s="232">
        <v>124.5813356245408</v>
      </c>
      <c r="R33" s="232">
        <v>126.19570735816311</v>
      </c>
      <c r="S33" s="232">
        <v>135.0541462165483</v>
      </c>
      <c r="T33" s="232">
        <v>131.26460502739741</v>
      </c>
      <c r="U33" s="232">
        <v>126.1901218009226</v>
      </c>
      <c r="V33" s="232">
        <v>125.2087064809751</v>
      </c>
      <c r="W33" s="232">
        <v>135.93717232445181</v>
      </c>
      <c r="DA33" s="71" t="s">
        <v>2471</v>
      </c>
    </row>
    <row r="34" spans="1:105" ht="12" customHeight="1" x14ac:dyDescent="0.25">
      <c r="A34" s="60" t="s">
        <v>2428</v>
      </c>
      <c r="B34" s="331">
        <v>207.05674578296231</v>
      </c>
      <c r="C34" s="331">
        <v>213.22825566752331</v>
      </c>
      <c r="D34" s="331">
        <v>209.34029194409601</v>
      </c>
      <c r="E34" s="331">
        <v>193.9215560669229</v>
      </c>
      <c r="F34" s="331">
        <v>203.20270114744309</v>
      </c>
      <c r="G34" s="331">
        <v>211.75949075335399</v>
      </c>
      <c r="H34" s="331">
        <v>206.1916732630051</v>
      </c>
      <c r="I34" s="331">
        <v>217.15954873712749</v>
      </c>
      <c r="J34" s="331">
        <v>204.4956537385427</v>
      </c>
      <c r="K34" s="331">
        <v>175.88971485998761</v>
      </c>
      <c r="L34" s="331">
        <v>192.98735540395859</v>
      </c>
      <c r="M34" s="331">
        <v>202.16202782850061</v>
      </c>
      <c r="N34" s="331">
        <v>198.47900160662891</v>
      </c>
      <c r="O34" s="331">
        <v>198.55193283673651</v>
      </c>
      <c r="P34" s="331">
        <v>214.110265833178</v>
      </c>
      <c r="Q34" s="331">
        <v>210.3386828923131</v>
      </c>
      <c r="R34" s="331">
        <v>190.4625849136373</v>
      </c>
      <c r="S34" s="331">
        <v>183.97062304946689</v>
      </c>
      <c r="T34" s="331">
        <v>188.49603495072421</v>
      </c>
      <c r="U34" s="331">
        <v>176.5664268295975</v>
      </c>
      <c r="V34" s="331">
        <v>144.82513801705011</v>
      </c>
      <c r="W34" s="331">
        <v>145.19968374299651</v>
      </c>
      <c r="DA34" s="72" t="s">
        <v>2472</v>
      </c>
    </row>
    <row r="35" spans="1:105" ht="12" customHeight="1" x14ac:dyDescent="0.25">
      <c r="A35" s="57" t="s">
        <v>2430</v>
      </c>
      <c r="B35" s="263">
        <v>343.53817298817501</v>
      </c>
      <c r="C35" s="263">
        <v>353.10202063022888</v>
      </c>
      <c r="D35" s="263">
        <v>350.98405033348411</v>
      </c>
      <c r="E35" s="263">
        <v>521.86318249670103</v>
      </c>
      <c r="F35" s="263">
        <v>536.28668175128223</v>
      </c>
      <c r="G35" s="263">
        <v>517.58601235914728</v>
      </c>
      <c r="H35" s="263">
        <v>469.41304314219201</v>
      </c>
      <c r="I35" s="263">
        <v>443.16068937025119</v>
      </c>
      <c r="J35" s="263">
        <v>425.91713379567329</v>
      </c>
      <c r="K35" s="263">
        <v>386.32504487461853</v>
      </c>
      <c r="L35" s="263">
        <v>440.77456430560682</v>
      </c>
      <c r="M35" s="263">
        <v>417.87086055862937</v>
      </c>
      <c r="N35" s="263">
        <v>496.21419355098169</v>
      </c>
      <c r="O35" s="263">
        <v>505.64016439916452</v>
      </c>
      <c r="P35" s="263">
        <v>431.962515047811</v>
      </c>
      <c r="Q35" s="263">
        <v>413.17402316948233</v>
      </c>
      <c r="R35" s="263">
        <v>439.60148846101572</v>
      </c>
      <c r="S35" s="263">
        <v>425.01476975865501</v>
      </c>
      <c r="T35" s="263">
        <v>417.7366427505176</v>
      </c>
      <c r="U35" s="263">
        <v>402.50482507470502</v>
      </c>
      <c r="V35" s="263">
        <v>361.94994566405319</v>
      </c>
      <c r="W35" s="263">
        <v>384.63724373134039</v>
      </c>
      <c r="DA35" s="70" t="s">
        <v>2473</v>
      </c>
    </row>
    <row r="36" spans="1:105" ht="12" customHeight="1" x14ac:dyDescent="0.25">
      <c r="A36" s="46" t="s">
        <v>30</v>
      </c>
      <c r="B36" s="231">
        <v>3.5026937632114721</v>
      </c>
      <c r="C36" s="231">
        <v>3.2331681458815371</v>
      </c>
      <c r="D36" s="231">
        <v>3.5852688838987379</v>
      </c>
      <c r="E36" s="231">
        <v>3.4045222312456822</v>
      </c>
      <c r="F36" s="231">
        <v>3.7306742237919872</v>
      </c>
      <c r="G36" s="231">
        <v>3.718121977773726</v>
      </c>
      <c r="H36" s="231">
        <v>4.0251084841060871</v>
      </c>
      <c r="I36" s="231">
        <v>5.3361181100006947</v>
      </c>
      <c r="J36" s="231">
        <v>4.2325760034064768</v>
      </c>
      <c r="K36" s="231">
        <v>2.1955168567701739</v>
      </c>
      <c r="L36" s="231">
        <v>2.499635150056144</v>
      </c>
      <c r="M36" s="231">
        <v>2.5398785939840161</v>
      </c>
      <c r="N36" s="231">
        <v>1.5401006485560489</v>
      </c>
      <c r="O36" s="231">
        <v>0.82868228348213757</v>
      </c>
      <c r="P36" s="231">
        <v>0</v>
      </c>
      <c r="Q36" s="231">
        <v>0.50027066085312621</v>
      </c>
      <c r="R36" s="231">
        <v>27.038838462589911</v>
      </c>
      <c r="S36" s="231">
        <v>28.144822113658201</v>
      </c>
      <c r="T36" s="231">
        <v>20.103799273223899</v>
      </c>
      <c r="U36" s="231">
        <v>27.226920655728239</v>
      </c>
      <c r="V36" s="231">
        <v>23.594864201618339</v>
      </c>
      <c r="W36" s="231">
        <v>23.79579663213249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21.149646565698951</v>
      </c>
      <c r="C38" s="231">
        <v>23.66816319873104</v>
      </c>
      <c r="D38" s="231">
        <v>20.845369721922669</v>
      </c>
      <c r="E38" s="231">
        <v>1.044477886347601</v>
      </c>
      <c r="F38" s="231">
        <v>0.87801941254002436</v>
      </c>
      <c r="G38" s="231">
        <v>0.92081665473640739</v>
      </c>
      <c r="H38" s="231">
        <v>2.191474367994775</v>
      </c>
      <c r="I38" s="231">
        <v>2.5165279263315559</v>
      </c>
      <c r="J38" s="231">
        <v>1.2587979664066391</v>
      </c>
      <c r="K38" s="231">
        <v>0.98451626797684544</v>
      </c>
      <c r="L38" s="231">
        <v>0.98077818393529947</v>
      </c>
      <c r="M38" s="231">
        <v>1.0398956142046549</v>
      </c>
      <c r="N38" s="231">
        <v>0.68249254436856732</v>
      </c>
      <c r="O38" s="231">
        <v>0.52023545432450669</v>
      </c>
      <c r="P38" s="231">
        <v>0.60679541577547003</v>
      </c>
      <c r="Q38" s="231">
        <v>0.62934366815616904</v>
      </c>
      <c r="R38" s="231">
        <v>0.55510515997534127</v>
      </c>
      <c r="S38" s="231">
        <v>0.57232761782924146</v>
      </c>
      <c r="T38" s="231">
        <v>0.57695121453068332</v>
      </c>
      <c r="U38" s="231">
        <v>0.95976734267885977</v>
      </c>
      <c r="V38" s="231">
        <v>1.3140913740396929</v>
      </c>
      <c r="W38" s="231">
        <v>0.72673268282510595</v>
      </c>
      <c r="DA38" s="73" t="s">
        <v>2476</v>
      </c>
    </row>
    <row r="39" spans="1:105" ht="12" customHeight="1" x14ac:dyDescent="0.25">
      <c r="A39" s="46" t="s">
        <v>160</v>
      </c>
      <c r="B39" s="231">
        <v>23.47802575371853</v>
      </c>
      <c r="C39" s="231">
        <v>21.70776531641576</v>
      </c>
      <c r="D39" s="231">
        <v>22.751565811240489</v>
      </c>
      <c r="E39" s="231">
        <v>13.7816288416648</v>
      </c>
      <c r="F39" s="231">
        <v>13.820878387768429</v>
      </c>
      <c r="G39" s="231">
        <v>12.9152531216318</v>
      </c>
      <c r="H39" s="231">
        <v>22.786042234881201</v>
      </c>
      <c r="I39" s="231">
        <v>14.254040078187231</v>
      </c>
      <c r="J39" s="231">
        <v>11.77114448393365</v>
      </c>
      <c r="K39" s="231">
        <v>9.51407406562247</v>
      </c>
      <c r="L39" s="231">
        <v>15.36047955264238</v>
      </c>
      <c r="M39" s="231">
        <v>8.7340083336127972</v>
      </c>
      <c r="N39" s="231">
        <v>7.5963213289844536</v>
      </c>
      <c r="O39" s="231">
        <v>8.0439831551051579</v>
      </c>
      <c r="P39" s="231">
        <v>6.8933409487833757</v>
      </c>
      <c r="Q39" s="231">
        <v>7.2278776342112732</v>
      </c>
      <c r="R39" s="231">
        <v>6.7050960534696884</v>
      </c>
      <c r="S39" s="231">
        <v>6.443317368653573</v>
      </c>
      <c r="T39" s="231">
        <v>6.4076494014303638</v>
      </c>
      <c r="U39" s="231">
        <v>5.7880435336245686</v>
      </c>
      <c r="V39" s="231">
        <v>5.3223998666947159</v>
      </c>
      <c r="W39" s="231">
        <v>5.7088008883542578</v>
      </c>
      <c r="DA39" s="73" t="s">
        <v>2477</v>
      </c>
    </row>
    <row r="40" spans="1:105" ht="12" customHeight="1" x14ac:dyDescent="0.25">
      <c r="A40" s="46" t="s">
        <v>70</v>
      </c>
      <c r="B40" s="231">
        <v>0.20387499597050271</v>
      </c>
      <c r="C40" s="231">
        <v>0.20455059254155741</v>
      </c>
      <c r="D40" s="231">
        <v>0.40710306893436249</v>
      </c>
      <c r="E40" s="231">
        <v>0.67069106180720972</v>
      </c>
      <c r="F40" s="231">
        <v>0.40771435594969618</v>
      </c>
      <c r="G40" s="231">
        <v>0.42729671982644651</v>
      </c>
      <c r="H40" s="231">
        <v>0.46172488502157322</v>
      </c>
      <c r="I40" s="231">
        <v>0.49598883859911269</v>
      </c>
      <c r="J40" s="231">
        <v>0.48654916499044287</v>
      </c>
      <c r="K40" s="231">
        <v>0.30388300487760389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1.7026128461511441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0.58400215122707078</v>
      </c>
      <c r="N41" s="231">
        <v>0.58400215122740584</v>
      </c>
      <c r="O41" s="231">
        <v>0.58400215122713672</v>
      </c>
      <c r="P41" s="231">
        <v>0.57442233824127487</v>
      </c>
      <c r="Q41" s="231">
        <v>1.1154985514978211</v>
      </c>
      <c r="R41" s="231">
        <v>1.1487923277773799</v>
      </c>
      <c r="S41" s="231">
        <v>0</v>
      </c>
      <c r="T41" s="231">
        <v>0.5744223382413981</v>
      </c>
      <c r="U41" s="231">
        <v>0.57442233824094646</v>
      </c>
      <c r="V41" s="231">
        <v>0.57442233824123545</v>
      </c>
      <c r="W41" s="231">
        <v>0.57442233824103639</v>
      </c>
      <c r="DA41" s="73" t="s">
        <v>2479</v>
      </c>
    </row>
    <row r="42" spans="1:105" ht="12" customHeight="1" x14ac:dyDescent="0.25">
      <c r="A42" s="46" t="s">
        <v>162</v>
      </c>
      <c r="B42" s="231">
        <v>172.5980371802633</v>
      </c>
      <c r="C42" s="231">
        <v>180.74145945264729</v>
      </c>
      <c r="D42" s="231">
        <v>181.90472746212731</v>
      </c>
      <c r="E42" s="231">
        <v>125.4244962300013</v>
      </c>
      <c r="F42" s="231">
        <v>132.15284422518241</v>
      </c>
      <c r="G42" s="231">
        <v>134.11378978692511</v>
      </c>
      <c r="H42" s="231">
        <v>136.60078462489241</v>
      </c>
      <c r="I42" s="231">
        <v>144.11342489407579</v>
      </c>
      <c r="J42" s="231">
        <v>136.29452350974839</v>
      </c>
      <c r="K42" s="231">
        <v>106.32261607055921</v>
      </c>
      <c r="L42" s="231">
        <v>127.5802267263421</v>
      </c>
      <c r="M42" s="231">
        <v>133.53889069127021</v>
      </c>
      <c r="N42" s="231">
        <v>105.4402574495501</v>
      </c>
      <c r="O42" s="231">
        <v>119.9121698545711</v>
      </c>
      <c r="P42" s="231">
        <v>116.528858624116</v>
      </c>
      <c r="Q42" s="231">
        <v>132.95710692320841</v>
      </c>
      <c r="R42" s="231">
        <v>121.6777283053263</v>
      </c>
      <c r="S42" s="231">
        <v>135.7723001659177</v>
      </c>
      <c r="T42" s="231">
        <v>133.43240453843401</v>
      </c>
      <c r="U42" s="231">
        <v>127.93999266575661</v>
      </c>
      <c r="V42" s="231">
        <v>123.1261769529499</v>
      </c>
      <c r="W42" s="231">
        <v>127.8640890724716</v>
      </c>
      <c r="DA42" s="73" t="s">
        <v>2480</v>
      </c>
    </row>
    <row r="43" spans="1:105" ht="12" customHeight="1" x14ac:dyDescent="0.25">
      <c r="A43" s="46" t="s">
        <v>36</v>
      </c>
      <c r="B43" s="231">
        <v>8.3884482296571541</v>
      </c>
      <c r="C43" s="231">
        <v>7.4855249827152166</v>
      </c>
      <c r="D43" s="231">
        <v>7.1651328628326132</v>
      </c>
      <c r="E43" s="231">
        <v>0</v>
      </c>
      <c r="F43" s="231">
        <v>0</v>
      </c>
      <c r="G43" s="231">
        <v>0</v>
      </c>
      <c r="H43" s="231">
        <v>6.3641525631205154</v>
      </c>
      <c r="I43" s="231">
        <v>5.6651152106519609</v>
      </c>
      <c r="J43" s="231">
        <v>6.1311401122975457</v>
      </c>
      <c r="K43" s="231">
        <v>5.3447230907673031</v>
      </c>
      <c r="L43" s="231">
        <v>5.6651152106530169</v>
      </c>
      <c r="M43" s="231">
        <v>25.223597801648999</v>
      </c>
      <c r="N43" s="231">
        <v>24.903205681780921</v>
      </c>
      <c r="O43" s="231">
        <v>21.247822859474631</v>
      </c>
      <c r="P43" s="231">
        <v>24.306111276550311</v>
      </c>
      <c r="Q43" s="231">
        <v>26.927501348322259</v>
      </c>
      <c r="R43" s="231">
        <v>27.00031773919201</v>
      </c>
      <c r="S43" s="231">
        <v>25.252724358007178</v>
      </c>
      <c r="T43" s="231">
        <v>21.975986768317728</v>
      </c>
      <c r="U43" s="231">
        <v>18.437110171417071</v>
      </c>
      <c r="V43" s="231">
        <v>13.571052907762031</v>
      </c>
      <c r="W43" s="231">
        <v>9.6803857632424233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1.5685811317350551</v>
      </c>
      <c r="F44" s="231">
        <v>2.6143358018596921</v>
      </c>
      <c r="G44" s="231">
        <v>3.0382642736517722</v>
      </c>
      <c r="H44" s="231">
        <v>3.68837611104555</v>
      </c>
      <c r="I44" s="231">
        <v>2.2610196808233871</v>
      </c>
      <c r="J44" s="231">
        <v>1.6816728145368329</v>
      </c>
      <c r="K44" s="231">
        <v>1.483825961447006</v>
      </c>
      <c r="L44" s="231">
        <v>3.377437575155517</v>
      </c>
      <c r="M44" s="231">
        <v>3.5611416087101162</v>
      </c>
      <c r="N44" s="231">
        <v>6.0482937816882849</v>
      </c>
      <c r="O44" s="231">
        <v>4.0274985390969356</v>
      </c>
      <c r="P44" s="231">
        <v>2.8263254744807731</v>
      </c>
      <c r="Q44" s="231">
        <v>3.207876361129177</v>
      </c>
      <c r="R44" s="231">
        <v>3.391580394685652</v>
      </c>
      <c r="S44" s="231">
        <v>3.4198660337481401</v>
      </c>
      <c r="T44" s="231">
        <v>3.1513050830022769</v>
      </c>
      <c r="U44" s="231">
        <v>4.4938045960322421</v>
      </c>
      <c r="V44" s="231">
        <v>4.8046922584751197</v>
      </c>
      <c r="W44" s="231">
        <v>4.7340799077178604</v>
      </c>
      <c r="DA44" s="73" t="s">
        <v>2482</v>
      </c>
    </row>
    <row r="45" spans="1:105" ht="12" customHeight="1" x14ac:dyDescent="0.25">
      <c r="A45" s="46" t="s">
        <v>79</v>
      </c>
      <c r="B45" s="231">
        <v>114.2174464996551</v>
      </c>
      <c r="C45" s="231">
        <v>116.0613889412965</v>
      </c>
      <c r="D45" s="231">
        <v>114.324882522528</v>
      </c>
      <c r="E45" s="231">
        <v>375.9687851138994</v>
      </c>
      <c r="F45" s="231">
        <v>382.68221534419001</v>
      </c>
      <c r="G45" s="231">
        <v>362.45246982460202</v>
      </c>
      <c r="H45" s="231">
        <v>293.29537987113002</v>
      </c>
      <c r="I45" s="231">
        <v>268.51845463158151</v>
      </c>
      <c r="J45" s="231">
        <v>264.06072974035328</v>
      </c>
      <c r="K45" s="231">
        <v>260.17588955659789</v>
      </c>
      <c r="L45" s="231">
        <v>285.31089190682229</v>
      </c>
      <c r="M45" s="231">
        <v>242.6494457639715</v>
      </c>
      <c r="N45" s="231">
        <v>349.41951996482589</v>
      </c>
      <c r="O45" s="231">
        <v>350.47577010188292</v>
      </c>
      <c r="P45" s="231">
        <v>280.22666096986381</v>
      </c>
      <c r="Q45" s="231">
        <v>240.60854802210409</v>
      </c>
      <c r="R45" s="231">
        <v>252.08403001799951</v>
      </c>
      <c r="S45" s="231">
        <v>225.40941210084091</v>
      </c>
      <c r="T45" s="231">
        <v>231.51412413333719</v>
      </c>
      <c r="U45" s="231">
        <v>217.08476377122651</v>
      </c>
      <c r="V45" s="231">
        <v>187.93963291812111</v>
      </c>
      <c r="W45" s="231">
        <v>211.55293644635569</v>
      </c>
      <c r="DA45" s="73" t="s">
        <v>2483</v>
      </c>
    </row>
    <row r="46" spans="1:105" ht="12" customHeight="1" x14ac:dyDescent="0.25">
      <c r="A46" s="57" t="s">
        <v>2442</v>
      </c>
      <c r="B46" s="263">
        <v>202.89319541029849</v>
      </c>
      <c r="C46" s="263">
        <v>209.22942386204471</v>
      </c>
      <c r="D46" s="263">
        <v>207.42092317970679</v>
      </c>
      <c r="E46" s="263">
        <v>203.37624604957179</v>
      </c>
      <c r="F46" s="263">
        <v>211.53838927134521</v>
      </c>
      <c r="G46" s="263">
        <v>212.47838835797751</v>
      </c>
      <c r="H46" s="263">
        <v>208.5180292468998</v>
      </c>
      <c r="I46" s="263">
        <v>208.47110490819529</v>
      </c>
      <c r="J46" s="263">
        <v>196.59080677391111</v>
      </c>
      <c r="K46" s="263">
        <v>167.37530315750601</v>
      </c>
      <c r="L46" s="263">
        <v>191.96612886097009</v>
      </c>
      <c r="M46" s="263">
        <v>191.8152477292173</v>
      </c>
      <c r="N46" s="263">
        <v>190.0270678665546</v>
      </c>
      <c r="O46" s="263">
        <v>196.96245635263949</v>
      </c>
      <c r="P46" s="263">
        <v>190.1030485183569</v>
      </c>
      <c r="Q46" s="263">
        <v>192.33313286551979</v>
      </c>
      <c r="R46" s="263">
        <v>196.3830080180561</v>
      </c>
      <c r="S46" s="263">
        <v>196.56358304628</v>
      </c>
      <c r="T46" s="263">
        <v>193.0161558672898</v>
      </c>
      <c r="U46" s="263">
        <v>187.06831164727191</v>
      </c>
      <c r="V46" s="263">
        <v>165.84655104512049</v>
      </c>
      <c r="W46" s="263">
        <v>170.448148238545</v>
      </c>
      <c r="DA46" s="70" t="s">
        <v>2484</v>
      </c>
    </row>
    <row r="47" spans="1:105" ht="12" customHeight="1" x14ac:dyDescent="0.25">
      <c r="A47" s="41" t="s">
        <v>2444</v>
      </c>
      <c r="B47" s="352">
        <v>126.4715329864501</v>
      </c>
      <c r="C47" s="352">
        <v>130.42116039521659</v>
      </c>
      <c r="D47" s="352">
        <v>129.29384879050849</v>
      </c>
      <c r="E47" s="352">
        <v>126.77263798277809</v>
      </c>
      <c r="F47" s="352">
        <v>131.86043190127361</v>
      </c>
      <c r="G47" s="352">
        <v>132.4463713422285</v>
      </c>
      <c r="H47" s="352">
        <v>129.97771936530049</v>
      </c>
      <c r="I47" s="352">
        <v>129.94846952753079</v>
      </c>
      <c r="J47" s="352">
        <v>122.54299930296</v>
      </c>
      <c r="K47" s="352">
        <v>104.3317945266446</v>
      </c>
      <c r="L47" s="352">
        <v>119.660250554115</v>
      </c>
      <c r="M47" s="352">
        <v>119.5662002435911</v>
      </c>
      <c r="N47" s="352">
        <v>118.4515554274892</v>
      </c>
      <c r="O47" s="352">
        <v>122.77466351358331</v>
      </c>
      <c r="P47" s="352">
        <v>118.4989172401478</v>
      </c>
      <c r="Q47" s="352">
        <v>119.8890189905019</v>
      </c>
      <c r="R47" s="352">
        <v>122.4134699357848</v>
      </c>
      <c r="S47" s="352">
        <v>122.5260296526958</v>
      </c>
      <c r="T47" s="352">
        <v>120.31477484655299</v>
      </c>
      <c r="U47" s="352">
        <v>116.6072430343153</v>
      </c>
      <c r="V47" s="352">
        <v>103.3788615176362</v>
      </c>
      <c r="W47" s="352">
        <v>106.24722312070359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0.99999999999999967</v>
      </c>
      <c r="F51" s="234">
        <f t="shared" si="3"/>
        <v>0.99999999999999989</v>
      </c>
      <c r="G51" s="234">
        <f t="shared" si="3"/>
        <v>1</v>
      </c>
      <c r="H51" s="234">
        <f t="shared" si="3"/>
        <v>1</v>
      </c>
      <c r="I51" s="234">
        <f t="shared" si="3"/>
        <v>1.0000000000000002</v>
      </c>
      <c r="J51" s="234">
        <f t="shared" si="3"/>
        <v>1</v>
      </c>
      <c r="K51" s="234">
        <f t="shared" si="3"/>
        <v>0.99999999999999967</v>
      </c>
      <c r="L51" s="234">
        <f t="shared" si="3"/>
        <v>1.0000000000000002</v>
      </c>
      <c r="M51" s="234">
        <f t="shared" si="3"/>
        <v>0.99999999999999978</v>
      </c>
      <c r="N51" s="234">
        <f t="shared" si="3"/>
        <v>0.99999999999999978</v>
      </c>
      <c r="O51" s="234">
        <f t="shared" si="3"/>
        <v>1.0000000000000002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1</v>
      </c>
      <c r="S51" s="234">
        <f t="shared" si="3"/>
        <v>1</v>
      </c>
      <c r="T51" s="234">
        <f t="shared" si="3"/>
        <v>0.99999999999999967</v>
      </c>
      <c r="U51" s="234">
        <f t="shared" si="3"/>
        <v>1</v>
      </c>
      <c r="V51" s="234">
        <f t="shared" si="3"/>
        <v>1.0000000000000002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1.9736452755428263E-2</v>
      </c>
      <c r="C52" s="301">
        <f t="shared" si="4"/>
        <v>1.9746679468042799E-2</v>
      </c>
      <c r="D52" s="301">
        <f t="shared" si="4"/>
        <v>1.9720312408339394E-2</v>
      </c>
      <c r="E52" s="301">
        <f t="shared" si="4"/>
        <v>1.7493261405004939E-2</v>
      </c>
      <c r="F52" s="301">
        <f t="shared" si="4"/>
        <v>1.7567203277430939E-2</v>
      </c>
      <c r="G52" s="301">
        <f t="shared" si="4"/>
        <v>1.7832728016268326E-2</v>
      </c>
      <c r="H52" s="301">
        <f t="shared" si="4"/>
        <v>1.8253458317082714E-2</v>
      </c>
      <c r="I52" s="301">
        <f t="shared" si="4"/>
        <v>1.8614859111425196E-2</v>
      </c>
      <c r="J52" s="301">
        <f t="shared" si="4"/>
        <v>1.8508327507855256E-2</v>
      </c>
      <c r="K52" s="301">
        <f t="shared" si="4"/>
        <v>1.8187411007200324E-2</v>
      </c>
      <c r="L52" s="301">
        <f t="shared" si="4"/>
        <v>1.8157142570210956E-2</v>
      </c>
      <c r="M52" s="301">
        <f t="shared" si="4"/>
        <v>1.8481711573348068E-2</v>
      </c>
      <c r="N52" s="301">
        <f t="shared" si="4"/>
        <v>1.7509744234127995E-2</v>
      </c>
      <c r="O52" s="301">
        <f t="shared" si="4"/>
        <v>1.7547153460295173E-2</v>
      </c>
      <c r="P52" s="301">
        <f t="shared" si="4"/>
        <v>1.8338484233740897E-2</v>
      </c>
      <c r="Q52" s="301">
        <f t="shared" si="4"/>
        <v>1.8592994439058229E-2</v>
      </c>
      <c r="R52" s="301">
        <f t="shared" si="4"/>
        <v>1.8310262286030721E-2</v>
      </c>
      <c r="S52" s="301">
        <f t="shared" si="4"/>
        <v>1.8428669169850771E-2</v>
      </c>
      <c r="T52" s="301">
        <f t="shared" si="4"/>
        <v>1.846103025042135E-2</v>
      </c>
      <c r="U52" s="301">
        <f t="shared" si="4"/>
        <v>1.8465485443958703E-2</v>
      </c>
      <c r="V52" s="301">
        <f t="shared" si="4"/>
        <v>1.8260029053858144E-2</v>
      </c>
      <c r="W52" s="301">
        <f t="shared" si="4"/>
        <v>1.8037623381237117E-2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6.9600693776077603E-3</v>
      </c>
      <c r="C53" s="235">
        <f t="shared" si="5"/>
        <v>6.9636758326371484E-3</v>
      </c>
      <c r="D53" s="235">
        <f t="shared" si="5"/>
        <v>6.9543774765904271E-3</v>
      </c>
      <c r="E53" s="235">
        <f t="shared" si="5"/>
        <v>6.1690068893446737E-3</v>
      </c>
      <c r="F53" s="235">
        <f t="shared" si="5"/>
        <v>6.1950825255480202E-3</v>
      </c>
      <c r="G53" s="235">
        <f t="shared" si="5"/>
        <v>6.2887199499971095E-3</v>
      </c>
      <c r="H53" s="235">
        <f t="shared" si="5"/>
        <v>6.4370906891171135E-3</v>
      </c>
      <c r="I53" s="235">
        <f t="shared" si="5"/>
        <v>6.5645388497828899E-3</v>
      </c>
      <c r="J53" s="235">
        <f t="shared" si="5"/>
        <v>6.5269704295129001E-3</v>
      </c>
      <c r="K53" s="235">
        <f t="shared" si="5"/>
        <v>6.4137990741201167E-3</v>
      </c>
      <c r="L53" s="235">
        <f t="shared" si="5"/>
        <v>6.4031248955324907E-3</v>
      </c>
      <c r="M53" s="235">
        <f t="shared" si="5"/>
        <v>6.5175843076491907E-3</v>
      </c>
      <c r="N53" s="235">
        <f t="shared" si="5"/>
        <v>6.1748195668129783E-3</v>
      </c>
      <c r="O53" s="235">
        <f t="shared" si="5"/>
        <v>6.188011948073815E-3</v>
      </c>
      <c r="P53" s="235">
        <f t="shared" si="5"/>
        <v>6.4670751187493802E-3</v>
      </c>
      <c r="Q53" s="235">
        <f t="shared" si="5"/>
        <v>6.556828262754986E-3</v>
      </c>
      <c r="R53" s="235">
        <f t="shared" si="5"/>
        <v>6.4571226355717715E-3</v>
      </c>
      <c r="S53" s="235">
        <f t="shared" si="5"/>
        <v>6.4988788790257624E-3</v>
      </c>
      <c r="T53" s="235">
        <f t="shared" si="5"/>
        <v>6.5102910293598016E-3</v>
      </c>
      <c r="U53" s="235">
        <f t="shared" si="5"/>
        <v>6.5118621554631035E-3</v>
      </c>
      <c r="V53" s="235">
        <f t="shared" si="5"/>
        <v>6.4394078625416252E-3</v>
      </c>
      <c r="W53" s="235">
        <f t="shared" si="5"/>
        <v>6.3609763971411298E-3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4.6469652560791511E-2</v>
      </c>
      <c r="C54" s="235">
        <f t="shared" si="6"/>
        <v>4.6493731446086956E-2</v>
      </c>
      <c r="D54" s="235">
        <f t="shared" si="6"/>
        <v>4.643164997082639E-2</v>
      </c>
      <c r="E54" s="235">
        <f t="shared" si="6"/>
        <v>4.1188038687555113E-2</v>
      </c>
      <c r="F54" s="235">
        <f t="shared" si="6"/>
        <v>4.1362135480120105E-2</v>
      </c>
      <c r="G54" s="235">
        <f t="shared" si="6"/>
        <v>4.1987315825999363E-2</v>
      </c>
      <c r="H54" s="235">
        <f t="shared" si="6"/>
        <v>4.2977929040183202E-2</v>
      </c>
      <c r="I54" s="235">
        <f t="shared" si="6"/>
        <v>4.3828850406671935E-2</v>
      </c>
      <c r="J54" s="235">
        <f t="shared" si="6"/>
        <v>4.3578020803906659E-2</v>
      </c>
      <c r="K54" s="235">
        <f t="shared" si="6"/>
        <v>4.2822420064946208E-2</v>
      </c>
      <c r="L54" s="235">
        <f t="shared" si="6"/>
        <v>4.2751152762362285E-2</v>
      </c>
      <c r="M54" s="235">
        <f t="shared" si="6"/>
        <v>4.3515353350719592E-2</v>
      </c>
      <c r="N54" s="235">
        <f t="shared" si="6"/>
        <v>4.122684765449864E-2</v>
      </c>
      <c r="O54" s="235">
        <f t="shared" si="6"/>
        <v>4.1314928008354429E-2</v>
      </c>
      <c r="P54" s="235">
        <f t="shared" si="6"/>
        <v>4.317812331291955E-2</v>
      </c>
      <c r="Q54" s="235">
        <f t="shared" si="6"/>
        <v>4.3777369842213892E-2</v>
      </c>
      <c r="R54" s="235">
        <f t="shared" si="6"/>
        <v>4.3111674487442526E-2</v>
      </c>
      <c r="S54" s="235">
        <f t="shared" si="6"/>
        <v>4.3390464542581025E-2</v>
      </c>
      <c r="T54" s="235">
        <f t="shared" si="6"/>
        <v>4.346665899298411E-2</v>
      </c>
      <c r="U54" s="235">
        <f t="shared" si="6"/>
        <v>4.3477148785569297E-2</v>
      </c>
      <c r="V54" s="235">
        <f t="shared" si="6"/>
        <v>4.2993399898032192E-2</v>
      </c>
      <c r="W54" s="235">
        <f t="shared" si="6"/>
        <v>4.2469743774902077E-2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2.0338542415600951E-2</v>
      </c>
      <c r="C55" s="235">
        <f t="shared" si="7"/>
        <v>2.0349081109198051E-2</v>
      </c>
      <c r="D55" s="235">
        <f t="shared" si="7"/>
        <v>2.0321909683370026E-2</v>
      </c>
      <c r="E55" s="235">
        <f t="shared" si="7"/>
        <v>1.8026919197779011E-2</v>
      </c>
      <c r="F55" s="235">
        <f t="shared" si="7"/>
        <v>1.810311677630342E-2</v>
      </c>
      <c r="G55" s="235">
        <f t="shared" si="7"/>
        <v>1.8376741739722969E-2</v>
      </c>
      <c r="H55" s="235">
        <f t="shared" si="7"/>
        <v>1.8810307040168787E-2</v>
      </c>
      <c r="I55" s="235">
        <f t="shared" si="7"/>
        <v>1.9182732899863605E-2</v>
      </c>
      <c r="J55" s="235">
        <f t="shared" si="7"/>
        <v>1.9072951392281729E-2</v>
      </c>
      <c r="K55" s="235">
        <f t="shared" si="7"/>
        <v>1.8742244859485894E-2</v>
      </c>
      <c r="L55" s="235">
        <f t="shared" si="7"/>
        <v>1.8711053039091874E-2</v>
      </c>
      <c r="M55" s="235">
        <f t="shared" si="7"/>
        <v>1.9045523499356221E-2</v>
      </c>
      <c r="N55" s="235">
        <f t="shared" si="7"/>
        <v>1.8043904859964745E-2</v>
      </c>
      <c r="O55" s="235">
        <f t="shared" si="7"/>
        <v>1.8082455309863937E-2</v>
      </c>
      <c r="P55" s="235">
        <f t="shared" si="7"/>
        <v>1.889792679807599E-2</v>
      </c>
      <c r="Q55" s="235">
        <f t="shared" si="7"/>
        <v>1.9160201213351873E-2</v>
      </c>
      <c r="R55" s="235">
        <f t="shared" si="7"/>
        <v>1.886884389814119E-2</v>
      </c>
      <c r="S55" s="235">
        <f t="shared" si="7"/>
        <v>1.8990862958947887E-2</v>
      </c>
      <c r="T55" s="235">
        <f t="shared" si="7"/>
        <v>1.9024211262108306E-2</v>
      </c>
      <c r="U55" s="235">
        <f t="shared" si="7"/>
        <v>1.9028802367908933E-2</v>
      </c>
      <c r="V55" s="235">
        <f t="shared" si="7"/>
        <v>1.8817078226980564E-2</v>
      </c>
      <c r="W55" s="235">
        <f t="shared" si="7"/>
        <v>1.8587887740618779E-2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3.5386963907780261E-2</v>
      </c>
      <c r="C56" s="302">
        <f t="shared" si="8"/>
        <v>3.5415438871745641E-2</v>
      </c>
      <c r="D56" s="302">
        <f t="shared" si="8"/>
        <v>3.5411377132405233E-2</v>
      </c>
      <c r="E56" s="302">
        <f t="shared" si="8"/>
        <v>3.2543484300352823E-2</v>
      </c>
      <c r="F56" s="302">
        <f t="shared" si="8"/>
        <v>3.2629868950723104E-2</v>
      </c>
      <c r="G56" s="302">
        <f t="shared" si="8"/>
        <v>3.2871260077300367E-2</v>
      </c>
      <c r="H56" s="302">
        <f t="shared" si="8"/>
        <v>3.3461866305648465E-2</v>
      </c>
      <c r="I56" s="302">
        <f t="shared" si="8"/>
        <v>3.3835693261636525E-2</v>
      </c>
      <c r="J56" s="302">
        <f t="shared" si="8"/>
        <v>3.370460597554896E-2</v>
      </c>
      <c r="K56" s="302">
        <f t="shared" si="8"/>
        <v>3.3194069119904891E-2</v>
      </c>
      <c r="L56" s="302">
        <f t="shared" si="8"/>
        <v>3.330527354044327E-2</v>
      </c>
      <c r="M56" s="302">
        <f t="shared" si="8"/>
        <v>3.3654525757286183E-2</v>
      </c>
      <c r="N56" s="302">
        <f t="shared" si="8"/>
        <v>3.2217897549904811E-2</v>
      </c>
      <c r="O56" s="302">
        <f t="shared" si="8"/>
        <v>3.2442960258347177E-2</v>
      </c>
      <c r="P56" s="302">
        <f t="shared" si="8"/>
        <v>3.3222093248846084E-2</v>
      </c>
      <c r="Q56" s="302">
        <f t="shared" si="8"/>
        <v>3.3701675570144182E-2</v>
      </c>
      <c r="R56" s="302">
        <f t="shared" si="8"/>
        <v>3.3634999555916201E-2</v>
      </c>
      <c r="S56" s="302">
        <f t="shared" si="8"/>
        <v>3.3983413568025277E-2</v>
      </c>
      <c r="T56" s="302">
        <f t="shared" si="8"/>
        <v>3.4069442018878029E-2</v>
      </c>
      <c r="U56" s="302">
        <f t="shared" si="8"/>
        <v>3.4197331892023737E-2</v>
      </c>
      <c r="V56" s="302">
        <f t="shared" si="8"/>
        <v>3.4274871116179044E-2</v>
      </c>
      <c r="W56" s="302">
        <f t="shared" si="8"/>
        <v>3.4112135983202133E-2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0.17658904119902696</v>
      </c>
      <c r="C57" s="303">
        <f t="shared" si="9"/>
        <v>0.17673578307316481</v>
      </c>
      <c r="D57" s="303">
        <f t="shared" si="9"/>
        <v>0.17671050265280364</v>
      </c>
      <c r="E57" s="303">
        <f t="shared" si="9"/>
        <v>0.16234382013545909</v>
      </c>
      <c r="F57" s="303">
        <f t="shared" si="9"/>
        <v>0.16274854997735469</v>
      </c>
      <c r="G57" s="303">
        <f t="shared" si="9"/>
        <v>0.1639011964713448</v>
      </c>
      <c r="H57" s="303">
        <f t="shared" si="9"/>
        <v>0.16696397437843361</v>
      </c>
      <c r="I57" s="303">
        <f t="shared" si="9"/>
        <v>0.16860340843261276</v>
      </c>
      <c r="J57" s="303">
        <f t="shared" si="9"/>
        <v>0.16795408048995797</v>
      </c>
      <c r="K57" s="303">
        <f t="shared" si="9"/>
        <v>0.16549432561977842</v>
      </c>
      <c r="L57" s="303">
        <f t="shared" si="9"/>
        <v>0.16614312221578054</v>
      </c>
      <c r="M57" s="303">
        <f t="shared" si="9"/>
        <v>0.16775764205964686</v>
      </c>
      <c r="N57" s="303">
        <f t="shared" si="9"/>
        <v>0.16066759315777002</v>
      </c>
      <c r="O57" s="303">
        <f t="shared" si="9"/>
        <v>0.16183864840380582</v>
      </c>
      <c r="P57" s="303">
        <f t="shared" si="9"/>
        <v>0.16567947079403381</v>
      </c>
      <c r="Q57" s="303">
        <f t="shared" si="9"/>
        <v>0.16805164604361328</v>
      </c>
      <c r="R57" s="303">
        <f t="shared" si="9"/>
        <v>0.16666461512244385</v>
      </c>
      <c r="S57" s="303">
        <f t="shared" si="9"/>
        <v>0.16843479953043386</v>
      </c>
      <c r="T57" s="303">
        <f t="shared" si="9"/>
        <v>0.16811909610636028</v>
      </c>
      <c r="U57" s="303">
        <f t="shared" si="9"/>
        <v>0.16845905808220007</v>
      </c>
      <c r="V57" s="303">
        <f t="shared" si="9"/>
        <v>0.16904194838735495</v>
      </c>
      <c r="W57" s="303">
        <f t="shared" si="9"/>
        <v>0.16824687139923469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7.4392191299524638E-2</v>
      </c>
      <c r="C58" s="304">
        <f t="shared" si="10"/>
        <v>7.4627122439059723E-2</v>
      </c>
      <c r="D58" s="304">
        <f t="shared" si="10"/>
        <v>7.5724644284830847E-2</v>
      </c>
      <c r="E58" s="304">
        <f t="shared" si="10"/>
        <v>7.7710153901833376E-2</v>
      </c>
      <c r="F58" s="304">
        <f t="shared" si="10"/>
        <v>7.7125751491565753E-2</v>
      </c>
      <c r="G58" s="304">
        <f t="shared" si="10"/>
        <v>7.3724896037073162E-2</v>
      </c>
      <c r="H58" s="304">
        <f t="shared" si="10"/>
        <v>7.5380065073094374E-2</v>
      </c>
      <c r="I58" s="304">
        <f t="shared" si="10"/>
        <v>7.0216044722927598E-2</v>
      </c>
      <c r="J58" s="304">
        <f t="shared" si="10"/>
        <v>7.0267577942078219E-2</v>
      </c>
      <c r="K58" s="304">
        <f t="shared" si="10"/>
        <v>6.8517836430364007E-2</v>
      </c>
      <c r="L58" s="304">
        <f t="shared" si="10"/>
        <v>7.3524512130620112E-2</v>
      </c>
      <c r="M58" s="304">
        <f t="shared" si="10"/>
        <v>6.8923919245735765E-2</v>
      </c>
      <c r="N58" s="304">
        <f t="shared" si="10"/>
        <v>6.7872415032915037E-2</v>
      </c>
      <c r="O58" s="304">
        <f t="shared" si="10"/>
        <v>7.2086707401859754E-2</v>
      </c>
      <c r="P58" s="304">
        <f t="shared" si="10"/>
        <v>6.0880177624208401E-2</v>
      </c>
      <c r="Q58" s="304">
        <f t="shared" si="10"/>
        <v>6.4879873583141109E-2</v>
      </c>
      <c r="R58" s="304">
        <f t="shared" si="10"/>
        <v>7.6560040727700049E-2</v>
      </c>
      <c r="S58" s="304">
        <f t="shared" si="10"/>
        <v>8.0919113665719661E-2</v>
      </c>
      <c r="T58" s="304">
        <f t="shared" si="10"/>
        <v>7.6642288689908522E-2</v>
      </c>
      <c r="U58" s="304">
        <f t="shared" si="10"/>
        <v>8.0025899100734182E-2</v>
      </c>
      <c r="V58" s="304">
        <f t="shared" si="10"/>
        <v>8.8135063732818014E-2</v>
      </c>
      <c r="W58" s="304">
        <f t="shared" si="10"/>
        <v>9.0281957115904352E-2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0.10219684989950228</v>
      </c>
      <c r="C59" s="304">
        <f t="shared" si="11"/>
        <v>0.10210866063410509</v>
      </c>
      <c r="D59" s="304">
        <f t="shared" si="11"/>
        <v>0.10098585836797278</v>
      </c>
      <c r="E59" s="304">
        <f t="shared" si="11"/>
        <v>8.4633666233625698E-2</v>
      </c>
      <c r="F59" s="304">
        <f t="shared" si="11"/>
        <v>8.5622798485788951E-2</v>
      </c>
      <c r="G59" s="304">
        <f t="shared" si="11"/>
        <v>9.0176300434271633E-2</v>
      </c>
      <c r="H59" s="304">
        <f t="shared" si="11"/>
        <v>9.1583909305339231E-2</v>
      </c>
      <c r="I59" s="304">
        <f t="shared" si="11"/>
        <v>9.8387363709685149E-2</v>
      </c>
      <c r="J59" s="304">
        <f t="shared" si="11"/>
        <v>9.7686502547879778E-2</v>
      </c>
      <c r="K59" s="304">
        <f t="shared" si="11"/>
        <v>9.69764891894144E-2</v>
      </c>
      <c r="L59" s="304">
        <f t="shared" si="11"/>
        <v>9.2618610085160424E-2</v>
      </c>
      <c r="M59" s="304">
        <f t="shared" si="11"/>
        <v>9.883372281391109E-2</v>
      </c>
      <c r="N59" s="304">
        <f t="shared" si="11"/>
        <v>9.2795178124854966E-2</v>
      </c>
      <c r="O59" s="304">
        <f t="shared" si="11"/>
        <v>8.975194100194607E-2</v>
      </c>
      <c r="P59" s="304">
        <f t="shared" si="11"/>
        <v>0.10479929316982542</v>
      </c>
      <c r="Q59" s="304">
        <f t="shared" si="11"/>
        <v>0.10317177246047217</v>
      </c>
      <c r="R59" s="304">
        <f t="shared" si="11"/>
        <v>9.0104574394743814E-2</v>
      </c>
      <c r="S59" s="304">
        <f t="shared" si="11"/>
        <v>8.7515685864714199E-2</v>
      </c>
      <c r="T59" s="304">
        <f t="shared" si="11"/>
        <v>9.1476807416451755E-2</v>
      </c>
      <c r="U59" s="304">
        <f t="shared" si="11"/>
        <v>8.8433158981465865E-2</v>
      </c>
      <c r="V59" s="304">
        <f t="shared" si="11"/>
        <v>8.0906884654536937E-2</v>
      </c>
      <c r="W59" s="304">
        <f t="shared" si="11"/>
        <v>7.7964914283330342E-2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7.1605100380660869E-2</v>
      </c>
      <c r="C60" s="303">
        <f t="shared" si="12"/>
        <v>7.1673930306083766E-2</v>
      </c>
      <c r="D60" s="303">
        <f t="shared" si="12"/>
        <v>7.1849770986477005E-2</v>
      </c>
      <c r="E60" s="303">
        <f t="shared" si="12"/>
        <v>6.8125801715212278E-2</v>
      </c>
      <c r="F60" s="303">
        <f t="shared" si="12"/>
        <v>6.8228536008617113E-2</v>
      </c>
      <c r="G60" s="303">
        <f t="shared" si="12"/>
        <v>6.8298708252016144E-2</v>
      </c>
      <c r="H60" s="303">
        <f t="shared" si="12"/>
        <v>6.9244119890607761E-2</v>
      </c>
      <c r="I60" s="303">
        <f t="shared" si="12"/>
        <v>6.9316889342288468E-2</v>
      </c>
      <c r="J60" s="303">
        <f t="shared" si="12"/>
        <v>6.9192580284728467E-2</v>
      </c>
      <c r="K60" s="303">
        <f t="shared" si="12"/>
        <v>6.8248743321019142E-2</v>
      </c>
      <c r="L60" s="303">
        <f t="shared" si="12"/>
        <v>6.8934218678178893E-2</v>
      </c>
      <c r="M60" s="303">
        <f t="shared" si="12"/>
        <v>6.9055555232536509E-2</v>
      </c>
      <c r="N60" s="303">
        <f t="shared" si="12"/>
        <v>6.6746780398598271E-2</v>
      </c>
      <c r="O60" s="303">
        <f t="shared" si="12"/>
        <v>6.7562088808959281E-2</v>
      </c>
      <c r="P60" s="303">
        <f t="shared" si="12"/>
        <v>6.7491258569370216E-2</v>
      </c>
      <c r="Q60" s="303">
        <f t="shared" si="12"/>
        <v>6.8697195177440065E-2</v>
      </c>
      <c r="R60" s="303">
        <f t="shared" si="12"/>
        <v>6.954474208386742E-2</v>
      </c>
      <c r="S60" s="303">
        <f t="shared" si="12"/>
        <v>7.0588746483561116E-2</v>
      </c>
      <c r="T60" s="303">
        <f t="shared" si="12"/>
        <v>7.0057488913981017E-2</v>
      </c>
      <c r="U60" s="303">
        <f t="shared" si="12"/>
        <v>7.0494240541128877E-2</v>
      </c>
      <c r="V60" s="303">
        <f t="shared" si="12"/>
        <v>7.1418821512993183E-2</v>
      </c>
      <c r="W60" s="303">
        <f t="shared" si="12"/>
        <v>7.1349049744438897E-2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4.8661849775579719E-2</v>
      </c>
      <c r="C61" s="304">
        <f t="shared" si="13"/>
        <v>4.8718791342274276E-2</v>
      </c>
      <c r="D61" s="304">
        <f t="shared" si="13"/>
        <v>4.8925283227622678E-2</v>
      </c>
      <c r="E61" s="304">
        <f t="shared" si="13"/>
        <v>4.7790218351335748E-2</v>
      </c>
      <c r="F61" s="304">
        <f t="shared" si="13"/>
        <v>4.7806996625677722E-2</v>
      </c>
      <c r="G61" s="304">
        <f t="shared" si="13"/>
        <v>4.7568501414976143E-2</v>
      </c>
      <c r="H61" s="304">
        <f t="shared" si="13"/>
        <v>4.802482208831918E-2</v>
      </c>
      <c r="I61" s="304">
        <f t="shared" si="13"/>
        <v>4.7677469996568307E-2</v>
      </c>
      <c r="J61" s="304">
        <f t="shared" si="13"/>
        <v>4.7677001900114861E-2</v>
      </c>
      <c r="K61" s="304">
        <f t="shared" si="13"/>
        <v>4.7106224259125355E-2</v>
      </c>
      <c r="L61" s="304">
        <f t="shared" si="13"/>
        <v>4.7826886098064632E-2</v>
      </c>
      <c r="M61" s="304">
        <f t="shared" si="13"/>
        <v>4.7570917365099601E-2</v>
      </c>
      <c r="N61" s="304">
        <f t="shared" si="13"/>
        <v>4.6392036059649998E-2</v>
      </c>
      <c r="O61" s="304">
        <f t="shared" si="13"/>
        <v>4.7163856956751606E-2</v>
      </c>
      <c r="P61" s="304">
        <f t="shared" si="13"/>
        <v>4.6173119757605977E-2</v>
      </c>
      <c r="Q61" s="304">
        <f t="shared" si="13"/>
        <v>4.7083193097108456E-2</v>
      </c>
      <c r="R61" s="304">
        <f t="shared" si="13"/>
        <v>4.8259410749054675E-2</v>
      </c>
      <c r="S61" s="304">
        <f t="shared" si="13"/>
        <v>4.916576940042091E-2</v>
      </c>
      <c r="T61" s="304">
        <f t="shared" si="13"/>
        <v>4.8596892690735839E-2</v>
      </c>
      <c r="U61" s="304">
        <f t="shared" si="13"/>
        <v>4.9028465240210088E-2</v>
      </c>
      <c r="V61" s="304">
        <f t="shared" si="13"/>
        <v>5.0191885354290373E-2</v>
      </c>
      <c r="W61" s="304">
        <f t="shared" si="13"/>
        <v>5.0380655946218385E-2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2.2943250605081154E-2</v>
      </c>
      <c r="C62" s="304">
        <f t="shared" si="14"/>
        <v>2.2955138963809487E-2</v>
      </c>
      <c r="D62" s="304">
        <f t="shared" si="14"/>
        <v>2.2924487758854327E-2</v>
      </c>
      <c r="E62" s="304">
        <f t="shared" si="14"/>
        <v>2.033558336387653E-2</v>
      </c>
      <c r="F62" s="304">
        <f t="shared" si="14"/>
        <v>2.0421539382939384E-2</v>
      </c>
      <c r="G62" s="304">
        <f t="shared" si="14"/>
        <v>2.0730206837039994E-2</v>
      </c>
      <c r="H62" s="304">
        <f t="shared" si="14"/>
        <v>2.1219297802288581E-2</v>
      </c>
      <c r="I62" s="304">
        <f t="shared" si="14"/>
        <v>2.1639419345720161E-2</v>
      </c>
      <c r="J62" s="304">
        <f t="shared" si="14"/>
        <v>2.1515578384613605E-2</v>
      </c>
      <c r="K62" s="304">
        <f t="shared" si="14"/>
        <v>2.1142519061893794E-2</v>
      </c>
      <c r="L62" s="304">
        <f t="shared" si="14"/>
        <v>2.1107332580114265E-2</v>
      </c>
      <c r="M62" s="304">
        <f t="shared" si="14"/>
        <v>2.1484637867436897E-2</v>
      </c>
      <c r="N62" s="304">
        <f t="shared" si="14"/>
        <v>2.0354744338948266E-2</v>
      </c>
      <c r="O62" s="304">
        <f t="shared" si="14"/>
        <v>2.0398231852207686E-2</v>
      </c>
      <c r="P62" s="304">
        <f t="shared" si="14"/>
        <v>2.131813881176425E-2</v>
      </c>
      <c r="Q62" s="304">
        <f t="shared" si="14"/>
        <v>2.1614002080331613E-2</v>
      </c>
      <c r="R62" s="304">
        <f t="shared" si="14"/>
        <v>2.1285331334812748E-2</v>
      </c>
      <c r="S62" s="304">
        <f t="shared" si="14"/>
        <v>2.1422977083140206E-2</v>
      </c>
      <c r="T62" s="304">
        <f t="shared" si="14"/>
        <v>2.1460596223245185E-2</v>
      </c>
      <c r="U62" s="304">
        <f t="shared" si="14"/>
        <v>2.1465775300918779E-2</v>
      </c>
      <c r="V62" s="304">
        <f t="shared" si="14"/>
        <v>2.122693615870282E-2</v>
      </c>
      <c r="W62" s="304">
        <f t="shared" si="14"/>
        <v>2.0968393798220509E-2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0.21623147901921669</v>
      </c>
      <c r="C63" s="303">
        <f t="shared" si="15"/>
        <v>0.21641116294673263</v>
      </c>
      <c r="D63" s="303">
        <f t="shared" si="15"/>
        <v>0.21638020732996374</v>
      </c>
      <c r="E63" s="303">
        <f t="shared" si="15"/>
        <v>0.19878835118627641</v>
      </c>
      <c r="F63" s="303">
        <f t="shared" si="15"/>
        <v>0.19928393874778133</v>
      </c>
      <c r="G63" s="303">
        <f t="shared" si="15"/>
        <v>0.20069534261797325</v>
      </c>
      <c r="H63" s="303">
        <f t="shared" si="15"/>
        <v>0.20444568291236762</v>
      </c>
      <c r="I63" s="303">
        <f t="shared" si="15"/>
        <v>0.20645315318279123</v>
      </c>
      <c r="J63" s="303">
        <f t="shared" si="15"/>
        <v>0.20565805774280563</v>
      </c>
      <c r="K63" s="303">
        <f t="shared" si="15"/>
        <v>0.20264611300381041</v>
      </c>
      <c r="L63" s="303">
        <f t="shared" si="15"/>
        <v>0.20344055781524148</v>
      </c>
      <c r="M63" s="303">
        <f t="shared" si="15"/>
        <v>0.2054175208893636</v>
      </c>
      <c r="N63" s="303">
        <f t="shared" si="15"/>
        <v>0.19673582835645306</v>
      </c>
      <c r="O63" s="303">
        <f t="shared" si="15"/>
        <v>0.19816977355568055</v>
      </c>
      <c r="P63" s="303">
        <f t="shared" si="15"/>
        <v>0.20287282138044949</v>
      </c>
      <c r="Q63" s="303">
        <f t="shared" si="15"/>
        <v>0.20577752576768971</v>
      </c>
      <c r="R63" s="303">
        <f t="shared" si="15"/>
        <v>0.20407912055809441</v>
      </c>
      <c r="S63" s="303">
        <f t="shared" si="15"/>
        <v>0.20624669330257223</v>
      </c>
      <c r="T63" s="303">
        <f t="shared" si="15"/>
        <v>0.2058601176812575</v>
      </c>
      <c r="U63" s="303">
        <f t="shared" si="15"/>
        <v>0.20627639765167363</v>
      </c>
      <c r="V63" s="303">
        <f t="shared" si="15"/>
        <v>0.20699014088247547</v>
      </c>
      <c r="W63" s="303">
        <f t="shared" si="15"/>
        <v>0.20601657722355274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9.1092479142275085E-2</v>
      </c>
      <c r="C64" s="304">
        <f t="shared" si="16"/>
        <v>9.1380149925379295E-2</v>
      </c>
      <c r="D64" s="304">
        <f t="shared" si="16"/>
        <v>9.2724054226323557E-2</v>
      </c>
      <c r="E64" s="304">
        <f t="shared" si="16"/>
        <v>9.515529049204087E-2</v>
      </c>
      <c r="F64" s="304">
        <f t="shared" si="16"/>
        <v>9.4439695703958049E-2</v>
      </c>
      <c r="G64" s="304">
        <f t="shared" si="16"/>
        <v>9.0275382902538573E-2</v>
      </c>
      <c r="H64" s="304">
        <f t="shared" si="16"/>
        <v>9.2302120497666562E-2</v>
      </c>
      <c r="I64" s="304">
        <f t="shared" si="16"/>
        <v>8.5978830272972651E-2</v>
      </c>
      <c r="J64" s="304">
        <f t="shared" si="16"/>
        <v>8.6041932173973282E-2</v>
      </c>
      <c r="K64" s="304">
        <f t="shared" si="16"/>
        <v>8.3899391547384544E-2</v>
      </c>
      <c r="L64" s="304">
        <f t="shared" si="16"/>
        <v>9.0030014853820589E-2</v>
      </c>
      <c r="M64" s="304">
        <f t="shared" si="16"/>
        <v>8.439663581110507E-2</v>
      </c>
      <c r="N64" s="304">
        <f t="shared" si="16"/>
        <v>8.3109079632140842E-2</v>
      </c>
      <c r="O64" s="304">
        <f t="shared" si="16"/>
        <v>8.8269437634930295E-2</v>
      </c>
      <c r="P64" s="304">
        <f t="shared" si="16"/>
        <v>7.4547156274540852E-2</v>
      </c>
      <c r="Q64" s="304">
        <f t="shared" si="16"/>
        <v>7.9444743163029935E-2</v>
      </c>
      <c r="R64" s="304">
        <f t="shared" si="16"/>
        <v>9.3746988646163265E-2</v>
      </c>
      <c r="S64" s="304">
        <f t="shared" si="16"/>
        <v>9.9084628978432315E-2</v>
      </c>
      <c r="T64" s="304">
        <f t="shared" si="16"/>
        <v>9.3847700436622675E-2</v>
      </c>
      <c r="U64" s="304">
        <f t="shared" si="16"/>
        <v>9.7990896858041895E-2</v>
      </c>
      <c r="V64" s="304">
        <f t="shared" si="16"/>
        <v>0.10792048620345059</v>
      </c>
      <c r="W64" s="304">
        <f t="shared" si="16"/>
        <v>0.11054933524396453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0.1251389998769416</v>
      </c>
      <c r="C65" s="304">
        <f t="shared" si="17"/>
        <v>0.12503101302135333</v>
      </c>
      <c r="D65" s="304">
        <f t="shared" si="17"/>
        <v>0.12365615310364016</v>
      </c>
      <c r="E65" s="304">
        <f t="shared" si="17"/>
        <v>0.10363306069423557</v>
      </c>
      <c r="F65" s="304">
        <f t="shared" si="17"/>
        <v>0.10484424304382327</v>
      </c>
      <c r="G65" s="304">
        <f t="shared" si="17"/>
        <v>0.11041995971543467</v>
      </c>
      <c r="H65" s="304">
        <f t="shared" si="17"/>
        <v>0.11214356241470105</v>
      </c>
      <c r="I65" s="304">
        <f t="shared" si="17"/>
        <v>0.12047432290981858</v>
      </c>
      <c r="J65" s="304">
        <f t="shared" si="17"/>
        <v>0.11961612556883235</v>
      </c>
      <c r="K65" s="304">
        <f t="shared" si="17"/>
        <v>0.11874672145642584</v>
      </c>
      <c r="L65" s="304">
        <f t="shared" si="17"/>
        <v>0.11341054296142092</v>
      </c>
      <c r="M65" s="304">
        <f t="shared" si="17"/>
        <v>0.12102088507825855</v>
      </c>
      <c r="N65" s="304">
        <f t="shared" si="17"/>
        <v>0.11362674872431222</v>
      </c>
      <c r="O65" s="304">
        <f t="shared" si="17"/>
        <v>0.10990033592075027</v>
      </c>
      <c r="P65" s="304">
        <f t="shared" si="17"/>
        <v>0.12832566510590865</v>
      </c>
      <c r="Q65" s="304">
        <f t="shared" si="17"/>
        <v>0.12633278260465977</v>
      </c>
      <c r="R65" s="304">
        <f t="shared" si="17"/>
        <v>0.11033213191193116</v>
      </c>
      <c r="S65" s="304">
        <f t="shared" si="17"/>
        <v>0.1071620643241399</v>
      </c>
      <c r="T65" s="304">
        <f t="shared" si="17"/>
        <v>0.11201241724463484</v>
      </c>
      <c r="U65" s="304">
        <f t="shared" si="17"/>
        <v>0.10828550079363175</v>
      </c>
      <c r="V65" s="304">
        <f t="shared" si="17"/>
        <v>9.9069654679024857E-2</v>
      </c>
      <c r="W65" s="304">
        <f t="shared" si="17"/>
        <v>9.546724197958821E-2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0.20762435546221847</v>
      </c>
      <c r="C66" s="303">
        <f t="shared" si="18"/>
        <v>0.20704902922492269</v>
      </c>
      <c r="D66" s="303">
        <f t="shared" si="18"/>
        <v>0.20732433810001236</v>
      </c>
      <c r="E66" s="303">
        <f t="shared" si="18"/>
        <v>0.2788874014970445</v>
      </c>
      <c r="F66" s="303">
        <f t="shared" si="18"/>
        <v>0.27670188873079571</v>
      </c>
      <c r="G66" s="303">
        <f t="shared" si="18"/>
        <v>0.26989027235873397</v>
      </c>
      <c r="H66" s="303">
        <f t="shared" si="18"/>
        <v>0.25530444594988466</v>
      </c>
      <c r="I66" s="303">
        <f t="shared" si="18"/>
        <v>0.24585372507270048</v>
      </c>
      <c r="J66" s="303">
        <f t="shared" si="18"/>
        <v>0.24913271468917372</v>
      </c>
      <c r="K66" s="303">
        <f t="shared" si="18"/>
        <v>0.26081588984259257</v>
      </c>
      <c r="L66" s="303">
        <f t="shared" si="18"/>
        <v>0.25902465245377021</v>
      </c>
      <c r="M66" s="303">
        <f t="shared" si="18"/>
        <v>0.25015133621492802</v>
      </c>
      <c r="N66" s="303">
        <f t="shared" si="18"/>
        <v>0.28407642636071939</v>
      </c>
      <c r="O66" s="303">
        <f t="shared" si="18"/>
        <v>0.27987651960147469</v>
      </c>
      <c r="P66" s="303">
        <f t="shared" si="18"/>
        <v>0.25889406483442806</v>
      </c>
      <c r="Q66" s="303">
        <f t="shared" si="18"/>
        <v>0.24815893742990838</v>
      </c>
      <c r="R66" s="303">
        <f t="shared" si="18"/>
        <v>0.254654579194936</v>
      </c>
      <c r="S66" s="303">
        <f t="shared" si="18"/>
        <v>0.24756920067254443</v>
      </c>
      <c r="T66" s="303">
        <f t="shared" si="18"/>
        <v>0.24823700476445573</v>
      </c>
      <c r="U66" s="303">
        <f t="shared" si="18"/>
        <v>0.24685007981234988</v>
      </c>
      <c r="V66" s="303">
        <f t="shared" si="18"/>
        <v>0.24759690630371095</v>
      </c>
      <c r="W66" s="303">
        <f t="shared" si="18"/>
        <v>0.25289488155261131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0.1226226726372652</v>
      </c>
      <c r="C67" s="303">
        <f t="shared" si="19"/>
        <v>0.12268621125023821</v>
      </c>
      <c r="D67" s="303">
        <f t="shared" si="19"/>
        <v>0.12252239258583673</v>
      </c>
      <c r="E67" s="303">
        <f t="shared" si="19"/>
        <v>0.10868571435837436</v>
      </c>
      <c r="F67" s="303">
        <f t="shared" si="19"/>
        <v>0.10914511555518704</v>
      </c>
      <c r="G67" s="303">
        <f t="shared" si="19"/>
        <v>0.110794821990838</v>
      </c>
      <c r="H67" s="303">
        <f t="shared" si="19"/>
        <v>0.11340882130391884</v>
      </c>
      <c r="I67" s="303">
        <f t="shared" si="19"/>
        <v>0.11565420611772818</v>
      </c>
      <c r="J67" s="303">
        <f t="shared" si="19"/>
        <v>0.11499232476995228</v>
      </c>
      <c r="K67" s="303">
        <f t="shared" si="19"/>
        <v>0.1129984690608566</v>
      </c>
      <c r="L67" s="303">
        <f t="shared" si="19"/>
        <v>0.11281041112125703</v>
      </c>
      <c r="M67" s="303">
        <f t="shared" si="19"/>
        <v>0.11482695984523887</v>
      </c>
      <c r="N67" s="303">
        <f t="shared" si="19"/>
        <v>0.10878812225227194</v>
      </c>
      <c r="O67" s="303">
        <f t="shared" si="19"/>
        <v>0.1090205459481992</v>
      </c>
      <c r="P67" s="303">
        <f t="shared" si="19"/>
        <v>0.1139370877190269</v>
      </c>
      <c r="Q67" s="303">
        <f t="shared" si="19"/>
        <v>0.11551836080675977</v>
      </c>
      <c r="R67" s="303">
        <f t="shared" si="19"/>
        <v>0.11376174462682406</v>
      </c>
      <c r="S67" s="303">
        <f t="shared" si="19"/>
        <v>0.11449740714594982</v>
      </c>
      <c r="T67" s="303">
        <f t="shared" si="19"/>
        <v>0.11469846668983884</v>
      </c>
      <c r="U67" s="303">
        <f t="shared" si="19"/>
        <v>0.11472614682797899</v>
      </c>
      <c r="V67" s="303">
        <f t="shared" si="19"/>
        <v>0.11344964532202295</v>
      </c>
      <c r="W67" s="303">
        <f t="shared" si="19"/>
        <v>0.11206783784504463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7.6435670284403179E-2</v>
      </c>
      <c r="C68" s="237">
        <f t="shared" si="20"/>
        <v>7.6475276471147352E-2</v>
      </c>
      <c r="D68" s="237">
        <f t="shared" si="20"/>
        <v>7.6373161673375239E-2</v>
      </c>
      <c r="E68" s="237">
        <f t="shared" si="20"/>
        <v>6.7748200627596497E-2</v>
      </c>
      <c r="F68" s="237">
        <f t="shared" si="20"/>
        <v>6.803456397013842E-2</v>
      </c>
      <c r="G68" s="237">
        <f t="shared" si="20"/>
        <v>6.9062892699805645E-2</v>
      </c>
      <c r="H68" s="237">
        <f t="shared" si="20"/>
        <v>7.0692304172587206E-2</v>
      </c>
      <c r="I68" s="237">
        <f t="shared" si="20"/>
        <v>7.2091943322499047E-2</v>
      </c>
      <c r="J68" s="237">
        <f t="shared" si="20"/>
        <v>7.1679365914276552E-2</v>
      </c>
      <c r="K68" s="237">
        <f t="shared" si="20"/>
        <v>7.0436515026285118E-2</v>
      </c>
      <c r="L68" s="237">
        <f t="shared" si="20"/>
        <v>7.0319290908131091E-2</v>
      </c>
      <c r="M68" s="237">
        <f t="shared" si="20"/>
        <v>7.1576287269926764E-2</v>
      </c>
      <c r="N68" s="237">
        <f t="shared" si="20"/>
        <v>6.7812035608877913E-2</v>
      </c>
      <c r="O68" s="237">
        <f t="shared" si="20"/>
        <v>6.7956914696946161E-2</v>
      </c>
      <c r="P68" s="237">
        <f t="shared" si="20"/>
        <v>7.1021593990359871E-2</v>
      </c>
      <c r="Q68" s="237">
        <f t="shared" si="20"/>
        <v>7.2007265447065871E-2</v>
      </c>
      <c r="R68" s="237">
        <f t="shared" si="20"/>
        <v>7.0912295550731946E-2</v>
      </c>
      <c r="S68" s="237">
        <f t="shared" si="20"/>
        <v>7.1370863746507862E-2</v>
      </c>
      <c r="T68" s="237">
        <f t="shared" si="20"/>
        <v>7.1496192290354657E-2</v>
      </c>
      <c r="U68" s="237">
        <f t="shared" si="20"/>
        <v>7.1513446439744915E-2</v>
      </c>
      <c r="V68" s="237">
        <f t="shared" si="20"/>
        <v>7.0717751433851242E-2</v>
      </c>
      <c r="W68" s="237">
        <f t="shared" si="20"/>
        <v>6.985641495801638E-2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0.5674554215580665</v>
      </c>
      <c r="C72" s="324">
        <f>IF(C$5=0,0,C$5/TRE_fec!C$5)</f>
        <v>0.5674761776160443</v>
      </c>
      <c r="D72" s="324">
        <f>IF(D$5=0,0,D$5/TRE_fec!D$5)</f>
        <v>0.56701748836966659</v>
      </c>
      <c r="E72" s="324">
        <f>IF(E$5=0,0,E$5/TRE_fec!E$5)</f>
        <v>0.57829845934637947</v>
      </c>
      <c r="F72" s="324">
        <f>IF(F$5=0,0,F$5/TRE_fec!F$5)</f>
        <v>0.5781802228437064</v>
      </c>
      <c r="G72" s="324">
        <f>IF(G$5=0,0,G$5/TRE_fec!G$5)</f>
        <v>0.57844117207384538</v>
      </c>
      <c r="H72" s="324">
        <f>IF(H$5=0,0,H$5/TRE_fec!H$5)</f>
        <v>0.57455669119953323</v>
      </c>
      <c r="I72" s="324">
        <f>IF(I$5=0,0,I$5/TRE_fec!I$5)</f>
        <v>0.57550686672538987</v>
      </c>
      <c r="J72" s="324">
        <f>IF(J$5=0,0,J$5/TRE_fec!J$5)</f>
        <v>0.57630254767364664</v>
      </c>
      <c r="K72" s="324">
        <f>IF(K$5=0,0,K$5/TRE_fec!K$5)</f>
        <v>0.57912055521804373</v>
      </c>
      <c r="L72" s="324">
        <f>IF(L$5=0,0,L$5/TRE_fec!L$5)</f>
        <v>0.57661035721840914</v>
      </c>
      <c r="M72" s="324">
        <f>IF(M$5=0,0,M$5/TRE_fec!M$5)</f>
        <v>0.57687185352329684</v>
      </c>
      <c r="N72" s="324">
        <f>IF(N$5=0,0,N$5/TRE_fec!N$5)</f>
        <v>0.58263952331215452</v>
      </c>
      <c r="O72" s="324">
        <f>IF(O$5=0,0,O$5/TRE_fec!O$5)</f>
        <v>0.58089918879944225</v>
      </c>
      <c r="P72" s="324">
        <f>IF(P$5=0,0,P$5/TRE_fec!P$5)</f>
        <v>0.58196404878198393</v>
      </c>
      <c r="Q72" s="324">
        <f>IF(Q$5=0,0,Q$5/TRE_fec!Q$5)</f>
        <v>0.5785396615046694</v>
      </c>
      <c r="R72" s="324">
        <f>IF(R$5=0,0,R$5/TRE_fec!R$5)</f>
        <v>0.5699722667030267</v>
      </c>
      <c r="S72" s="324">
        <f>IF(S$5=0,0,S$5/TRE_fec!S$5)</f>
        <v>0.56738198814051877</v>
      </c>
      <c r="T72" s="324">
        <f>IF(T$5=0,0,T$5/TRE_fec!T$5)</f>
        <v>0.57062525042015211</v>
      </c>
      <c r="U72" s="324">
        <f>IF(U$5=0,0,U$5/TRE_fec!U$5)</f>
        <v>0.56762450257115127</v>
      </c>
      <c r="V72" s="324">
        <f>IF(V$5=0,0,V$5/TRE_fec!V$5)</f>
        <v>0.56467072123972206</v>
      </c>
      <c r="W72" s="324">
        <f>IF(W$5=0,0,W$5/TRE_fec!W$5)</f>
        <v>0.56521550014609889</v>
      </c>
      <c r="DA72" s="95"/>
    </row>
    <row r="73" spans="1:105" ht="12" customHeight="1" x14ac:dyDescent="0.25">
      <c r="A73" s="55" t="s">
        <v>92</v>
      </c>
      <c r="B73" s="336">
        <f>IF(B$6=0,0,B$6/TRE_fec!B$6)</f>
        <v>0.48479232200517763</v>
      </c>
      <c r="C73" s="336">
        <f>IF(C$6=0,0,C$6/TRE_fec!C$6)</f>
        <v>0.48479232200517758</v>
      </c>
      <c r="D73" s="336">
        <f>IF(D$6=0,0,D$6/TRE_fec!D$6)</f>
        <v>0.48479232200517758</v>
      </c>
      <c r="E73" s="336">
        <f>IF(E$6=0,0,E$6/TRE_fec!E$6)</f>
        <v>0.48479232200517769</v>
      </c>
      <c r="F73" s="336">
        <f>IF(F$6=0,0,F$6/TRE_fec!F$6)</f>
        <v>0.48479232200517763</v>
      </c>
      <c r="G73" s="336">
        <f>IF(G$6=0,0,G$6/TRE_fec!G$6)</f>
        <v>0.48479232200517769</v>
      </c>
      <c r="H73" s="336">
        <f>IF(H$6=0,0,H$6/TRE_fec!H$6)</f>
        <v>0.48479232200517774</v>
      </c>
      <c r="I73" s="336">
        <f>IF(I$6=0,0,I$6/TRE_fec!I$6)</f>
        <v>0.48479232200517769</v>
      </c>
      <c r="J73" s="336">
        <f>IF(J$6=0,0,J$6/TRE_fec!J$6)</f>
        <v>0.48479232200517769</v>
      </c>
      <c r="K73" s="336">
        <f>IF(K$6=0,0,K$6/TRE_fec!K$6)</f>
        <v>0.48479232200517763</v>
      </c>
      <c r="L73" s="336">
        <f>IF(L$6=0,0,L$6/TRE_fec!L$6)</f>
        <v>0.48479232200517774</v>
      </c>
      <c r="M73" s="336">
        <f>IF(M$6=0,0,M$6/TRE_fec!M$6)</f>
        <v>0.48479232200517769</v>
      </c>
      <c r="N73" s="336">
        <f>IF(N$6=0,0,N$6/TRE_fec!N$6)</f>
        <v>0.48479232200517769</v>
      </c>
      <c r="O73" s="336">
        <f>IF(O$6=0,0,O$6/TRE_fec!O$6)</f>
        <v>0.48479232200517769</v>
      </c>
      <c r="P73" s="336">
        <f>IF(P$6=0,0,P$6/TRE_fec!P$6)</f>
        <v>0.48479232200517774</v>
      </c>
      <c r="Q73" s="336">
        <f>IF(Q$6=0,0,Q$6/TRE_fec!Q$6)</f>
        <v>0.48479232200517769</v>
      </c>
      <c r="R73" s="336">
        <f>IF(R$6=0,0,R$6/TRE_fec!R$6)</f>
        <v>0.48479232200517769</v>
      </c>
      <c r="S73" s="336">
        <f>IF(S$6=0,0,S$6/TRE_fec!S$6)</f>
        <v>0.48479232200517769</v>
      </c>
      <c r="T73" s="336">
        <f>IF(T$6=0,0,T$6/TRE_fec!T$6)</f>
        <v>0.48479232200517769</v>
      </c>
      <c r="U73" s="336">
        <f>IF(U$6=0,0,U$6/TRE_fec!U$6)</f>
        <v>0.4847923220051778</v>
      </c>
      <c r="V73" s="336">
        <f>IF(V$6=0,0,V$6/TRE_fec!V$6)</f>
        <v>0.48479232200517763</v>
      </c>
      <c r="W73" s="336">
        <f>IF(W$6=0,0,W$6/TRE_fec!W$6)</f>
        <v>0.48479232200517769</v>
      </c>
      <c r="DA73" s="67"/>
    </row>
    <row r="74" spans="1:105" ht="12" customHeight="1" x14ac:dyDescent="0.25">
      <c r="A74" s="202" t="s">
        <v>93</v>
      </c>
      <c r="B74" s="337">
        <f>IF(B$7=0,0,B$7/TRE_fec!B$7)</f>
        <v>0.12570753023755116</v>
      </c>
      <c r="C74" s="337">
        <f>IF(C$7=0,0,C$7/TRE_fec!C$7)</f>
        <v>0.12570753023755121</v>
      </c>
      <c r="D74" s="337">
        <f>IF(D$7=0,0,D$7/TRE_fec!D$7)</f>
        <v>0.12570753023755118</v>
      </c>
      <c r="E74" s="337">
        <f>IF(E$7=0,0,E$7/TRE_fec!E$7)</f>
        <v>0.12570753023755116</v>
      </c>
      <c r="F74" s="337">
        <f>IF(F$7=0,0,F$7/TRE_fec!F$7)</f>
        <v>0.12570753023755116</v>
      </c>
      <c r="G74" s="337">
        <f>IF(G$7=0,0,G$7/TRE_fec!G$7)</f>
        <v>0.12570753023755116</v>
      </c>
      <c r="H74" s="337">
        <f>IF(H$7=0,0,H$7/TRE_fec!H$7)</f>
        <v>0.12570753023755118</v>
      </c>
      <c r="I74" s="337">
        <f>IF(I$7=0,0,I$7/TRE_fec!I$7)</f>
        <v>0.12570753023755124</v>
      </c>
      <c r="J74" s="337">
        <f>IF(J$7=0,0,J$7/TRE_fec!J$7)</f>
        <v>0.12570753023755116</v>
      </c>
      <c r="K74" s="337">
        <f>IF(K$7=0,0,K$7/TRE_fec!K$7)</f>
        <v>0.12570753023755118</v>
      </c>
      <c r="L74" s="337">
        <f>IF(L$7=0,0,L$7/TRE_fec!L$7)</f>
        <v>0.12570753023755121</v>
      </c>
      <c r="M74" s="337">
        <f>IF(M$7=0,0,M$7/TRE_fec!M$7)</f>
        <v>0.12570753023755121</v>
      </c>
      <c r="N74" s="337">
        <f>IF(N$7=0,0,N$7/TRE_fec!N$7)</f>
        <v>0.12570753023755116</v>
      </c>
      <c r="O74" s="337">
        <f>IF(O$7=0,0,O$7/TRE_fec!O$7)</f>
        <v>0.12570753023755116</v>
      </c>
      <c r="P74" s="337">
        <f>IF(P$7=0,0,P$7/TRE_fec!P$7)</f>
        <v>0.12570753023755118</v>
      </c>
      <c r="Q74" s="337">
        <f>IF(Q$7=0,0,Q$7/TRE_fec!Q$7)</f>
        <v>0.12570753023755116</v>
      </c>
      <c r="R74" s="337">
        <f>IF(R$7=0,0,R$7/TRE_fec!R$7)</f>
        <v>0.12570753023755118</v>
      </c>
      <c r="S74" s="337">
        <f>IF(S$7=0,0,S$7/TRE_fec!S$7)</f>
        <v>0.12570753023755116</v>
      </c>
      <c r="T74" s="337">
        <f>IF(T$7=0,0,T$7/TRE_fec!T$7)</f>
        <v>0.12570753023755118</v>
      </c>
      <c r="U74" s="337">
        <f>IF(U$7=0,0,U$7/TRE_fec!U$7)</f>
        <v>0.12570753023755113</v>
      </c>
      <c r="V74" s="337">
        <f>IF(V$7=0,0,V$7/TRE_fec!V$7)</f>
        <v>0.12570753023755121</v>
      </c>
      <c r="W74" s="337">
        <f>IF(W$7=0,0,W$7/TRE_fec!W$7)</f>
        <v>0.12570753023755118</v>
      </c>
      <c r="DA74" s="174"/>
    </row>
    <row r="75" spans="1:105" ht="12" customHeight="1" x14ac:dyDescent="0.25">
      <c r="A75" s="202" t="s">
        <v>94</v>
      </c>
      <c r="B75" s="337">
        <f>IF(B$8=0,0,B$8/TRE_fec!B$8)</f>
        <v>0.67943322002299644</v>
      </c>
      <c r="C75" s="337">
        <f>IF(C$8=0,0,C$8/TRE_fec!C$8)</f>
        <v>0.67943322002299633</v>
      </c>
      <c r="D75" s="337">
        <f>IF(D$8=0,0,D$8/TRE_fec!D$8)</f>
        <v>0.67943322002299644</v>
      </c>
      <c r="E75" s="337">
        <f>IF(E$8=0,0,E$8/TRE_fec!E$8)</f>
        <v>0.67943322002299644</v>
      </c>
      <c r="F75" s="337">
        <f>IF(F$8=0,0,F$8/TRE_fec!F$8)</f>
        <v>0.679433220022996</v>
      </c>
      <c r="G75" s="337">
        <f>IF(G$8=0,0,G$8/TRE_fec!G$8)</f>
        <v>0.67943322002299611</v>
      </c>
      <c r="H75" s="337">
        <f>IF(H$8=0,0,H$8/TRE_fec!H$8)</f>
        <v>0.67943322002299611</v>
      </c>
      <c r="I75" s="337">
        <f>IF(I$8=0,0,I$8/TRE_fec!I$8)</f>
        <v>0.67943322002299633</v>
      </c>
      <c r="J75" s="337">
        <f>IF(J$8=0,0,J$8/TRE_fec!J$8)</f>
        <v>0.67943322002299622</v>
      </c>
      <c r="K75" s="337">
        <f>IF(K$8=0,0,K$8/TRE_fec!K$8)</f>
        <v>0.67943322002299633</v>
      </c>
      <c r="L75" s="337">
        <f>IF(L$8=0,0,L$8/TRE_fec!L$8)</f>
        <v>0.67943322002299644</v>
      </c>
      <c r="M75" s="337">
        <f>IF(M$8=0,0,M$8/TRE_fec!M$8)</f>
        <v>0.67943322002299611</v>
      </c>
      <c r="N75" s="337">
        <f>IF(N$8=0,0,N$8/TRE_fec!N$8)</f>
        <v>0.67943322002299611</v>
      </c>
      <c r="O75" s="337">
        <f>IF(O$8=0,0,O$8/TRE_fec!O$8)</f>
        <v>0.67943322002299644</v>
      </c>
      <c r="P75" s="337">
        <f>IF(P$8=0,0,P$8/TRE_fec!P$8)</f>
        <v>0.679433220022996</v>
      </c>
      <c r="Q75" s="337">
        <f>IF(Q$8=0,0,Q$8/TRE_fec!Q$8)</f>
        <v>0.679433220022996</v>
      </c>
      <c r="R75" s="337">
        <f>IF(R$8=0,0,R$8/TRE_fec!R$8)</f>
        <v>0.679433220022996</v>
      </c>
      <c r="S75" s="337">
        <f>IF(S$8=0,0,S$8/TRE_fec!S$8)</f>
        <v>0.67943322002299633</v>
      </c>
      <c r="T75" s="337">
        <f>IF(T$8=0,0,T$8/TRE_fec!T$8)</f>
        <v>0.67943322002299633</v>
      </c>
      <c r="U75" s="337">
        <f>IF(U$8=0,0,U$8/TRE_fec!U$8)</f>
        <v>0.67943322002299633</v>
      </c>
      <c r="V75" s="337">
        <f>IF(V$8=0,0,V$8/TRE_fec!V$8)</f>
        <v>0.67943322002299633</v>
      </c>
      <c r="W75" s="337">
        <f>IF(W$8=0,0,W$8/TRE_fec!W$8)</f>
        <v>0.67943322002299633</v>
      </c>
      <c r="DA75" s="174"/>
    </row>
    <row r="76" spans="1:105" ht="12" customHeight="1" x14ac:dyDescent="0.25">
      <c r="A76" s="202" t="s">
        <v>95</v>
      </c>
      <c r="B76" s="337">
        <f>IF(B$9=0,0,B$9/TRE_fec!B$9)</f>
        <v>0.48036695026103815</v>
      </c>
      <c r="C76" s="337">
        <f>IF(C$9=0,0,C$9/TRE_fec!C$9)</f>
        <v>0.48036695026103821</v>
      </c>
      <c r="D76" s="337">
        <f>IF(D$9=0,0,D$9/TRE_fec!D$9)</f>
        <v>0.48036695026103821</v>
      </c>
      <c r="E76" s="337">
        <f>IF(E$9=0,0,E$9/TRE_fec!E$9)</f>
        <v>0.48036695026103821</v>
      </c>
      <c r="F76" s="337">
        <f>IF(F$9=0,0,F$9/TRE_fec!F$9)</f>
        <v>0.48036695026103815</v>
      </c>
      <c r="G76" s="337">
        <f>IF(G$9=0,0,G$9/TRE_fec!G$9)</f>
        <v>0.48036695026103821</v>
      </c>
      <c r="H76" s="337">
        <f>IF(H$9=0,0,H$9/TRE_fec!H$9)</f>
        <v>0.48036695026103815</v>
      </c>
      <c r="I76" s="337">
        <f>IF(I$9=0,0,I$9/TRE_fec!I$9)</f>
        <v>0.48036695026103832</v>
      </c>
      <c r="J76" s="337">
        <f>IF(J$9=0,0,J$9/TRE_fec!J$9)</f>
        <v>0.48036695026103821</v>
      </c>
      <c r="K76" s="337">
        <f>IF(K$9=0,0,K$9/TRE_fec!K$9)</f>
        <v>0.48036695026103821</v>
      </c>
      <c r="L76" s="337">
        <f>IF(L$9=0,0,L$9/TRE_fec!L$9)</f>
        <v>0.48036695026103821</v>
      </c>
      <c r="M76" s="337">
        <f>IF(M$9=0,0,M$9/TRE_fec!M$9)</f>
        <v>0.48036695026103826</v>
      </c>
      <c r="N76" s="337">
        <f>IF(N$9=0,0,N$9/TRE_fec!N$9)</f>
        <v>0.48036695026103821</v>
      </c>
      <c r="O76" s="337">
        <f>IF(O$9=0,0,O$9/TRE_fec!O$9)</f>
        <v>0.48036695026103826</v>
      </c>
      <c r="P76" s="337">
        <f>IF(P$9=0,0,P$9/TRE_fec!P$9)</f>
        <v>0.48036695026103815</v>
      </c>
      <c r="Q76" s="337">
        <f>IF(Q$9=0,0,Q$9/TRE_fec!Q$9)</f>
        <v>0.48036695026103821</v>
      </c>
      <c r="R76" s="337">
        <f>IF(R$9=0,0,R$9/TRE_fec!R$9)</f>
        <v>0.48036695026103821</v>
      </c>
      <c r="S76" s="337">
        <f>IF(S$9=0,0,S$9/TRE_fec!S$9)</f>
        <v>0.48036695026103821</v>
      </c>
      <c r="T76" s="337">
        <f>IF(T$9=0,0,T$9/TRE_fec!T$9)</f>
        <v>0.48036695026103815</v>
      </c>
      <c r="U76" s="337">
        <f>IF(U$9=0,0,U$9/TRE_fec!U$9)</f>
        <v>0.48036695026103815</v>
      </c>
      <c r="V76" s="337">
        <f>IF(V$9=0,0,V$9/TRE_fec!V$9)</f>
        <v>0.48036695026103821</v>
      </c>
      <c r="W76" s="337">
        <f>IF(W$9=0,0,W$9/TRE_fec!W$9)</f>
        <v>0.48036695026103821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0.7614712450074379</v>
      </c>
      <c r="C77" s="338">
        <f>IF(C$10=0,0,C$10/TRE_fec!C$10)</f>
        <v>0.76199923657122259</v>
      </c>
      <c r="D77" s="338">
        <f>IF(D$10=0,0,D$10/TRE_fec!D$10)</f>
        <v>0.76028520906925967</v>
      </c>
      <c r="E77" s="338">
        <f>IF(E$10=0,0,E$10/TRE_fec!E$10)</f>
        <v>0.74861478683297211</v>
      </c>
      <c r="F77" s="338">
        <f>IF(F$10=0,0,F$10/TRE_fec!F$10)</f>
        <v>0.74951120645961256</v>
      </c>
      <c r="G77" s="338">
        <f>IF(G$10=0,0,G$10/TRE_fec!G$10)</f>
        <v>0.75394891421984644</v>
      </c>
      <c r="H77" s="338">
        <f>IF(H$10=0,0,H$10/TRE_fec!H$10)</f>
        <v>0.75187250738025768</v>
      </c>
      <c r="I77" s="338">
        <f>IF(I$10=0,0,I$10/TRE_fec!I$10)</f>
        <v>0.76045082979553058</v>
      </c>
      <c r="J77" s="338">
        <f>IF(J$10=0,0,J$10/TRE_fec!J$10)</f>
        <v>0.75998350990357666</v>
      </c>
      <c r="K77" s="338">
        <f>IF(K$10=0,0,K$10/TRE_fec!K$10)</f>
        <v>0.76022542698799389</v>
      </c>
      <c r="L77" s="338">
        <f>IF(L$10=0,0,L$10/TRE_fec!L$10)</f>
        <v>0.75404744858112971</v>
      </c>
      <c r="M77" s="338">
        <f>IF(M$10=0,0,M$10/TRE_fec!M$10)</f>
        <v>0.76131241051312248</v>
      </c>
      <c r="N77" s="338">
        <f>IF(N$10=0,0,N$10/TRE_fec!N$10)</f>
        <v>0.75885500684795359</v>
      </c>
      <c r="O77" s="338">
        <f>IF(O$10=0,0,O$10/TRE_fec!O$10)</f>
        <v>0.75465262217747608</v>
      </c>
      <c r="P77" s="338">
        <f>IF(P$10=0,0,P$10/TRE_fec!P$10)</f>
        <v>0.7682984904650324</v>
      </c>
      <c r="Q77" s="338">
        <f>IF(Q$10=0,0,Q$10/TRE_fec!Q$10)</f>
        <v>0.76528261040935142</v>
      </c>
      <c r="R77" s="338">
        <f>IF(R$10=0,0,R$10/TRE_fec!R$10)</f>
        <v>0.76052826363019954</v>
      </c>
      <c r="S77" s="338">
        <f>IF(S$10=0,0,S$10/TRE_fec!S$10)</f>
        <v>0.75675846234361954</v>
      </c>
      <c r="T77" s="338">
        <f>IF(T$10=0,0,T$10/TRE_fec!T$10)</f>
        <v>0.76037169731219212</v>
      </c>
      <c r="U77" s="338">
        <f>IF(U$10=0,0,U$10/TRE_fec!U$10)</f>
        <v>0.75957921538472706</v>
      </c>
      <c r="V77" s="338">
        <f>IF(V$10=0,0,V$10/TRE_fec!V$10)</f>
        <v>0.75175255429380994</v>
      </c>
      <c r="W77" s="338">
        <f>IF(W$10=0,0,W$10/TRE_fec!W$10)</f>
        <v>0.74846397216758609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0.58086013025326722</v>
      </c>
      <c r="C78" s="351">
        <f>IF(C$16=0,0,C$16/TRE_fec!C$16)</f>
        <v>0.58101766185386661</v>
      </c>
      <c r="D78" s="351">
        <f>IF(D$16=0,0,D$16/TRE_fec!D$16)</f>
        <v>0.58005703954101773</v>
      </c>
      <c r="E78" s="351">
        <f>IF(E$16=0,0,E$16/TRE_fec!E$16)</f>
        <v>0.573686201290737</v>
      </c>
      <c r="F78" s="351">
        <f>IF(F$16=0,0,F$16/TRE_fec!F$16)</f>
        <v>0.57445669677069577</v>
      </c>
      <c r="G78" s="351">
        <f>IF(G$16=0,0,G$16/TRE_fec!G$16)</f>
        <v>0.57781468282372006</v>
      </c>
      <c r="H78" s="351">
        <f>IF(H$16=0,0,H$16/TRE_fec!H$16)</f>
        <v>0.57629954714109466</v>
      </c>
      <c r="I78" s="351">
        <f>IF(I$16=0,0,I$16/TRE_fec!I$16)</f>
        <v>0.58176439247061962</v>
      </c>
      <c r="J78" s="351">
        <f>IF(J$16=0,0,J$16/TRE_fec!J$16)</f>
        <v>0.58201451482308209</v>
      </c>
      <c r="K78" s="351">
        <f>IF(K$16=0,0,K$16/TRE_fec!K$16)</f>
        <v>0.58305562907542563</v>
      </c>
      <c r="L78" s="351">
        <f>IF(L$16=0,0,L$16/TRE_fec!L$16)</f>
        <v>0.57887178927509575</v>
      </c>
      <c r="M78" s="351">
        <f>IF(M$16=0,0,M$16/TRE_fec!M$16)</f>
        <v>0.58409421267273376</v>
      </c>
      <c r="N78" s="351">
        <f>IF(N$16=0,0,N$16/TRE_fec!N$16)</f>
        <v>0.58265588294416726</v>
      </c>
      <c r="O78" s="351">
        <f>IF(O$16=0,0,O$16/TRE_fec!O$16)</f>
        <v>0.58013900136870278</v>
      </c>
      <c r="P78" s="351">
        <f>IF(P$16=0,0,P$16/TRE_fec!P$16)</f>
        <v>0.59092129900748613</v>
      </c>
      <c r="Q78" s="351">
        <f>IF(Q$16=0,0,Q$16/TRE_fec!Q$16)</f>
        <v>0.58835085387320729</v>
      </c>
      <c r="R78" s="351">
        <f>IF(R$16=0,0,R$16/TRE_fec!R$16)</f>
        <v>0.56893302161896986</v>
      </c>
      <c r="S78" s="351">
        <f>IF(S$16=0,0,S$16/TRE_fec!S$16)</f>
        <v>0.56654214679455783</v>
      </c>
      <c r="T78" s="351">
        <f>IF(T$16=0,0,T$16/TRE_fec!T$16)</f>
        <v>0.5723008003250768</v>
      </c>
      <c r="U78" s="351">
        <f>IF(U$16=0,0,U$16/TRE_fec!U$16)</f>
        <v>0.56712172004649852</v>
      </c>
      <c r="V78" s="351">
        <f>IF(V$16=0,0,V$16/TRE_fec!V$16)</f>
        <v>0.56101739537792605</v>
      </c>
      <c r="W78" s="351">
        <f>IF(W$16=0,0,W$16/TRE_fec!W$16)</f>
        <v>0.55958393626641567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0.47465080300271861</v>
      </c>
      <c r="C79" s="351">
        <f>IF(C$24=0,0,C$24/TRE_fec!C$24)</f>
        <v>0.47463684350301588</v>
      </c>
      <c r="D79" s="351">
        <f>IF(D$24=0,0,D$24/TRE_fec!D$24)</f>
        <v>0.47451774488689991</v>
      </c>
      <c r="E79" s="351">
        <f>IF(E$24=0,0,E$24/TRE_fec!E$24)</f>
        <v>0.47250374694972291</v>
      </c>
      <c r="F79" s="351">
        <f>IF(F$24=0,0,F$24/TRE_fec!F$24)</f>
        <v>0.47258280036685907</v>
      </c>
      <c r="G79" s="351">
        <f>IF(G$24=0,0,G$24/TRE_fec!G$24)</f>
        <v>0.47299410680946463</v>
      </c>
      <c r="H79" s="351">
        <f>IF(H$24=0,0,H$24/TRE_fec!H$24)</f>
        <v>0.47327959967634164</v>
      </c>
      <c r="I79" s="351">
        <f>IF(I$24=0,0,I$24/TRE_fec!I$24)</f>
        <v>0.47384188860023696</v>
      </c>
      <c r="J79" s="351">
        <f>IF(J$24=0,0,J$24/TRE_fec!J$24)</f>
        <v>0.47372137160640959</v>
      </c>
      <c r="K79" s="351">
        <f>IF(K$24=0,0,K$24/TRE_fec!K$24)</f>
        <v>0.47360709397250328</v>
      </c>
      <c r="L79" s="351">
        <f>IF(L$24=0,0,L$24/TRE_fec!L$24)</f>
        <v>0.47325547018524511</v>
      </c>
      <c r="M79" s="351">
        <f>IF(M$24=0,0,M$24/TRE_fec!M$24)</f>
        <v>0.47373793719293378</v>
      </c>
      <c r="N79" s="351">
        <f>IF(N$24=0,0,N$24/TRE_fec!N$24)</f>
        <v>0.47313411326163779</v>
      </c>
      <c r="O79" s="351">
        <f>IF(O$24=0,0,O$24/TRE_fec!O$24)</f>
        <v>0.4728373489131445</v>
      </c>
      <c r="P79" s="351">
        <f>IF(P$24=0,0,P$24/TRE_fec!P$24)</f>
        <v>0.47420354172418383</v>
      </c>
      <c r="Q79" s="351">
        <f>IF(Q$24=0,0,Q$24/TRE_fec!Q$24)</f>
        <v>0.47408194754971078</v>
      </c>
      <c r="R79" s="351">
        <f>IF(R$24=0,0,R$24/TRE_fec!R$24)</f>
        <v>0.47324289129585245</v>
      </c>
      <c r="S79" s="351">
        <f>IF(S$24=0,0,S$24/TRE_fec!S$24)</f>
        <v>0.47299091069585103</v>
      </c>
      <c r="T79" s="351">
        <f>IF(T$24=0,0,T$24/TRE_fec!T$24)</f>
        <v>0.47326849257624287</v>
      </c>
      <c r="U79" s="351">
        <f>IF(U$24=0,0,U$24/TRE_fec!U$24)</f>
        <v>0.47309003612190681</v>
      </c>
      <c r="V79" s="351">
        <f>IF(V$24=0,0,V$24/TRE_fec!V$24)</f>
        <v>0.47237866094287662</v>
      </c>
      <c r="W79" s="351">
        <f>IF(W$24=0,0,W$24/TRE_fec!W$24)</f>
        <v>0.47205396768914704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0.49788011164565737</v>
      </c>
      <c r="C80" s="351">
        <f>IF(C$27=0,0,C$27/TRE_fec!C$27)</f>
        <v>0.49801513873188596</v>
      </c>
      <c r="D80" s="351">
        <f>IF(D$27=0,0,D$27/TRE_fec!D$27)</f>
        <v>0.49719174817801537</v>
      </c>
      <c r="E80" s="351">
        <f>IF(E$27=0,0,E$27/TRE_fec!E$27)</f>
        <v>0.49173102967777438</v>
      </c>
      <c r="F80" s="351">
        <f>IF(F$27=0,0,F$27/TRE_fec!F$27)</f>
        <v>0.4923914543748823</v>
      </c>
      <c r="G80" s="351">
        <f>IF(G$27=0,0,G$27/TRE_fec!G$27)</f>
        <v>0.49526972813461734</v>
      </c>
      <c r="H80" s="351">
        <f>IF(H$27=0,0,H$27/TRE_fec!H$27)</f>
        <v>0.49397104040665235</v>
      </c>
      <c r="I80" s="351">
        <f>IF(I$27=0,0,I$27/TRE_fec!I$27)</f>
        <v>0.49865519354624543</v>
      </c>
      <c r="J80" s="351">
        <f>IF(J$27=0,0,J$27/TRE_fec!J$27)</f>
        <v>0.49886958413407057</v>
      </c>
      <c r="K80" s="351">
        <f>IF(K$27=0,0,K$27/TRE_fec!K$27)</f>
        <v>0.49976196777893622</v>
      </c>
      <c r="L80" s="351">
        <f>IF(L$27=0,0,L$27/TRE_fec!L$27)</f>
        <v>0.49617581937865363</v>
      </c>
      <c r="M80" s="351">
        <f>IF(M$27=0,0,M$27/TRE_fec!M$27)</f>
        <v>0.50065218229091468</v>
      </c>
      <c r="N80" s="351">
        <f>IF(N$27=0,0,N$27/TRE_fec!N$27)</f>
        <v>0.49941932823785745</v>
      </c>
      <c r="O80" s="351">
        <f>IF(O$27=0,0,O$27/TRE_fec!O$27)</f>
        <v>0.49726200117317365</v>
      </c>
      <c r="P80" s="351">
        <f>IF(P$27=0,0,P$27/TRE_fec!P$27)</f>
        <v>0.50650397057784491</v>
      </c>
      <c r="Q80" s="351">
        <f>IF(Q$27=0,0,Q$27/TRE_fec!Q$27)</f>
        <v>0.50430073189132074</v>
      </c>
      <c r="R80" s="351">
        <f>IF(R$27=0,0,R$27/TRE_fec!R$27)</f>
        <v>0.48765687567340249</v>
      </c>
      <c r="S80" s="351">
        <f>IF(S$27=0,0,S$27/TRE_fec!S$27)</f>
        <v>0.48560755439533548</v>
      </c>
      <c r="T80" s="351">
        <f>IF(T$27=0,0,T$27/TRE_fec!T$27)</f>
        <v>0.49054354313578002</v>
      </c>
      <c r="U80" s="351">
        <f>IF(U$27=0,0,U$27/TRE_fec!U$27)</f>
        <v>0.48610433146842741</v>
      </c>
      <c r="V80" s="351">
        <f>IF(V$27=0,0,V$27/TRE_fec!V$27)</f>
        <v>0.48087205318107945</v>
      </c>
      <c r="W80" s="351">
        <f>IF(W$27=0,0,W$27/TRE_fec!W$27)</f>
        <v>0.47964337394264206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0.71091135617297729</v>
      </c>
      <c r="C81" s="351">
        <f>IF(C$35=0,0,C$35/TRE_fec!C$35)</f>
        <v>0.71115544318542723</v>
      </c>
      <c r="D81" s="351">
        <f>IF(D$35=0,0,D$35/TRE_fec!D$35)</f>
        <v>0.71084560299620159</v>
      </c>
      <c r="E81" s="351">
        <f>IF(E$35=0,0,E$35/TRE_fec!E$35)</f>
        <v>0.732917140132477</v>
      </c>
      <c r="F81" s="351">
        <f>IF(F$35=0,0,F$35/TRE_fec!F$35)</f>
        <v>0.73236023483786927</v>
      </c>
      <c r="G81" s="351">
        <f>IF(G$35=0,0,G$35/TRE_fec!G$35)</f>
        <v>0.73157360841416619</v>
      </c>
      <c r="H81" s="351">
        <f>IF(H$35=0,0,H$35/TRE_fec!H$35)</f>
        <v>0.7259651190342068</v>
      </c>
      <c r="I81" s="351">
        <f>IF(I$35=0,0,I$35/TRE_fec!I$35)</f>
        <v>0.7256389288079047</v>
      </c>
      <c r="J81" s="351">
        <f>IF(J$35=0,0,J$35/TRE_fec!J$35)</f>
        <v>0.72701577261893602</v>
      </c>
      <c r="K81" s="351">
        <f>IF(K$35=0,0,K$35/TRE_fec!K$35)</f>
        <v>0.73043943973791348</v>
      </c>
      <c r="L81" s="351">
        <f>IF(L$35=0,0,L$35/TRE_fec!L$35)</f>
        <v>0.72833524573770292</v>
      </c>
      <c r="M81" s="351">
        <f>IF(M$35=0,0,M$35/TRE_fec!M$35)</f>
        <v>0.72415988746263071</v>
      </c>
      <c r="N81" s="351">
        <f>IF(N$35=0,0,N$35/TRE_fec!N$35)</f>
        <v>0.73050715902793528</v>
      </c>
      <c r="O81" s="351">
        <f>IF(O$35=0,0,O$35/TRE_fec!O$35)</f>
        <v>0.73103569112403322</v>
      </c>
      <c r="P81" s="351">
        <f>IF(P$35=0,0,P$35/TRE_fec!P$35)</f>
        <v>0.72896296361597035</v>
      </c>
      <c r="Q81" s="351">
        <f>IF(Q$35=0,0,Q$35/TRE_fec!Q$35)</f>
        <v>0.72500144463489635</v>
      </c>
      <c r="R81" s="351">
        <f>IF(R$35=0,0,R$35/TRE_fec!R$35)</f>
        <v>0.71544965494725277</v>
      </c>
      <c r="S81" s="351">
        <f>IF(S$35=0,0,S$35/TRE_fec!S$35)</f>
        <v>0.71308108920581759</v>
      </c>
      <c r="T81" s="351">
        <f>IF(T$35=0,0,T$35/TRE_fec!T$35)</f>
        <v>0.71702585650603179</v>
      </c>
      <c r="U81" s="351">
        <f>IF(U$35=0,0,U$35/TRE_fec!U$35)</f>
        <v>0.71306363811865203</v>
      </c>
      <c r="V81" s="351">
        <f>IF(V$35=0,0,V$35/TRE_fec!V$35)</f>
        <v>0.71181971617699535</v>
      </c>
      <c r="W81" s="351">
        <f>IF(W$35=0,0,W$35/TRE_fec!W$35)</f>
        <v>0.71481562595488624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0.62750353089191091</v>
      </c>
      <c r="C82" s="351">
        <f>IF(C$46=0,0,C$46/TRE_fec!C$46)</f>
        <v>0.62750353089191069</v>
      </c>
      <c r="D82" s="351">
        <f>IF(D$46=0,0,D$46/TRE_fec!D$46)</f>
        <v>0.6275035308919108</v>
      </c>
      <c r="E82" s="351">
        <f>IF(E$46=0,0,E$46/TRE_fec!E$46)</f>
        <v>0.6275035308919108</v>
      </c>
      <c r="F82" s="351">
        <f>IF(F$46=0,0,F$46/TRE_fec!F$46)</f>
        <v>0.62750353089191124</v>
      </c>
      <c r="G82" s="351">
        <f>IF(G$46=0,0,G$46/TRE_fec!G$46)</f>
        <v>0.6275035308919108</v>
      </c>
      <c r="H82" s="351">
        <f>IF(H$46=0,0,H$46/TRE_fec!H$46)</f>
        <v>0.62750353089191102</v>
      </c>
      <c r="I82" s="351">
        <f>IF(I$46=0,0,I$46/TRE_fec!I$46)</f>
        <v>0.62750353089191091</v>
      </c>
      <c r="J82" s="351">
        <f>IF(J$46=0,0,J$46/TRE_fec!J$46)</f>
        <v>0.6275035308919108</v>
      </c>
      <c r="K82" s="351">
        <f>IF(K$46=0,0,K$46/TRE_fec!K$46)</f>
        <v>0.62750353089191091</v>
      </c>
      <c r="L82" s="351">
        <f>IF(L$46=0,0,L$46/TRE_fec!L$46)</f>
        <v>0.62750353089191069</v>
      </c>
      <c r="M82" s="351">
        <f>IF(M$46=0,0,M$46/TRE_fec!M$46)</f>
        <v>0.6275035308919108</v>
      </c>
      <c r="N82" s="351">
        <f>IF(N$46=0,0,N$46/TRE_fec!N$46)</f>
        <v>0.62750353089191069</v>
      </c>
      <c r="O82" s="351">
        <f>IF(O$46=0,0,O$46/TRE_fec!O$46)</f>
        <v>0.62750353089191091</v>
      </c>
      <c r="P82" s="351">
        <f>IF(P$46=0,0,P$46/TRE_fec!P$46)</f>
        <v>0.62750353089191091</v>
      </c>
      <c r="Q82" s="351">
        <f>IF(Q$46=0,0,Q$46/TRE_fec!Q$46)</f>
        <v>0.62750353089191091</v>
      </c>
      <c r="R82" s="351">
        <f>IF(R$46=0,0,R$46/TRE_fec!R$46)</f>
        <v>0.62750353089191091</v>
      </c>
      <c r="S82" s="351">
        <f>IF(S$46=0,0,S$46/TRE_fec!S$46)</f>
        <v>0.62750353089191091</v>
      </c>
      <c r="T82" s="351">
        <f>IF(T$46=0,0,T$46/TRE_fec!T$46)</f>
        <v>0.6275035308919108</v>
      </c>
      <c r="U82" s="351">
        <f>IF(U$46=0,0,U$46/TRE_fec!U$46)</f>
        <v>0.62750353089191058</v>
      </c>
      <c r="V82" s="351">
        <f>IF(V$46=0,0,V$46/TRE_fec!V$46)</f>
        <v>0.62750353089191091</v>
      </c>
      <c r="W82" s="351">
        <f>IF(W$46=0,0,W$46/TRE_fec!W$46)</f>
        <v>0.6275035308919108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0.5776342666397305</v>
      </c>
      <c r="C83" s="339">
        <f>IF(C$47=0,0,C$47/TRE_fec!C$47)</f>
        <v>0.57763426663973083</v>
      </c>
      <c r="D83" s="339">
        <f>IF(D$47=0,0,D$47/TRE_fec!D$47)</f>
        <v>0.5776342666397305</v>
      </c>
      <c r="E83" s="339">
        <f>IF(E$47=0,0,E$47/TRE_fec!E$47)</f>
        <v>0.57763426663973061</v>
      </c>
      <c r="F83" s="339">
        <f>IF(F$47=0,0,F$47/TRE_fec!F$47)</f>
        <v>0.57763426663973083</v>
      </c>
      <c r="G83" s="339">
        <f>IF(G$47=0,0,G$47/TRE_fec!G$47)</f>
        <v>0.57763426663973061</v>
      </c>
      <c r="H83" s="339">
        <f>IF(H$47=0,0,H$47/TRE_fec!H$47)</f>
        <v>0.57763426663973061</v>
      </c>
      <c r="I83" s="339">
        <f>IF(I$47=0,0,I$47/TRE_fec!I$47)</f>
        <v>0.57763426663973039</v>
      </c>
      <c r="J83" s="339">
        <f>IF(J$47=0,0,J$47/TRE_fec!J$47)</f>
        <v>0.57763426663973061</v>
      </c>
      <c r="K83" s="339">
        <f>IF(K$47=0,0,K$47/TRE_fec!K$47)</f>
        <v>0.5776342666397305</v>
      </c>
      <c r="L83" s="339">
        <f>IF(L$47=0,0,L$47/TRE_fec!L$47)</f>
        <v>0.57763426663973072</v>
      </c>
      <c r="M83" s="339">
        <f>IF(M$47=0,0,M$47/TRE_fec!M$47)</f>
        <v>0.57763426663973039</v>
      </c>
      <c r="N83" s="339">
        <f>IF(N$47=0,0,N$47/TRE_fec!N$47)</f>
        <v>0.5776342666397305</v>
      </c>
      <c r="O83" s="339">
        <f>IF(O$47=0,0,O$47/TRE_fec!O$47)</f>
        <v>0.57763426663973061</v>
      </c>
      <c r="P83" s="339">
        <f>IF(P$47=0,0,P$47/TRE_fec!P$47)</f>
        <v>0.57763426663973061</v>
      </c>
      <c r="Q83" s="339">
        <f>IF(Q$47=0,0,Q$47/TRE_fec!Q$47)</f>
        <v>0.57763426663973072</v>
      </c>
      <c r="R83" s="339">
        <f>IF(R$47=0,0,R$47/TRE_fec!R$47)</f>
        <v>0.57763426663973061</v>
      </c>
      <c r="S83" s="339">
        <f>IF(S$47=0,0,S$47/TRE_fec!S$47)</f>
        <v>0.57763426663973083</v>
      </c>
      <c r="T83" s="339">
        <f>IF(T$47=0,0,T$47/TRE_fec!T$47)</f>
        <v>0.5776342666397305</v>
      </c>
      <c r="U83" s="339">
        <f>IF(U$47=0,0,U$47/TRE_fec!U$47)</f>
        <v>0.57763426663973083</v>
      </c>
      <c r="V83" s="339">
        <f>IF(V$47=0,0,V$47/TRE_fec!V$47)</f>
        <v>0.57763426663973072</v>
      </c>
      <c r="W83" s="339">
        <f>IF(W$47=0,0,W$47/TRE_fec!W$47)</f>
        <v>0.57763426663973083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DE: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2792.681331095338</v>
      </c>
      <c r="C5" s="225">
        <v>2873.5573064393629</v>
      </c>
      <c r="D5" s="225">
        <v>2887.561551155381</v>
      </c>
      <c r="E5" s="225">
        <v>2812.7089062957739</v>
      </c>
      <c r="F5" s="225">
        <v>2901.3290433717771</v>
      </c>
      <c r="G5" s="225">
        <v>2789.829143891799</v>
      </c>
      <c r="H5" s="225">
        <v>2853.0188012153048</v>
      </c>
      <c r="I5" s="225">
        <v>2663.6125466874801</v>
      </c>
      <c r="J5" s="225">
        <v>2495.3612795273939</v>
      </c>
      <c r="K5" s="225">
        <v>2057.8404722395999</v>
      </c>
      <c r="L5" s="225">
        <v>2517.2785256396919</v>
      </c>
      <c r="M5" s="225">
        <v>2406.2261964471591</v>
      </c>
      <c r="N5" s="225">
        <v>2342.6009398077781</v>
      </c>
      <c r="O5" s="225">
        <v>2526.4861731356059</v>
      </c>
      <c r="P5" s="225">
        <v>2110.0634879036729</v>
      </c>
      <c r="Q5" s="225">
        <v>2268.0228428156388</v>
      </c>
      <c r="R5" s="225">
        <v>2982.6693856072689</v>
      </c>
      <c r="S5" s="225">
        <v>3113.736572350896</v>
      </c>
      <c r="T5" s="225">
        <v>2834.1155507035419</v>
      </c>
      <c r="U5" s="225">
        <v>2931.7013343709741</v>
      </c>
      <c r="V5" s="225">
        <v>2791.2517978312972</v>
      </c>
      <c r="W5" s="225">
        <v>2934.2273896790798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84.070816459257912</v>
      </c>
      <c r="C10" s="262">
        <v>86.156498756573711</v>
      </c>
      <c r="D10" s="262">
        <v>87.581238786198639</v>
      </c>
      <c r="E10" s="262">
        <v>103.7849992814854</v>
      </c>
      <c r="F10" s="262">
        <v>106.6248218413985</v>
      </c>
      <c r="G10" s="262">
        <v>100.49429151399529</v>
      </c>
      <c r="H10" s="262">
        <v>100.19306700177719</v>
      </c>
      <c r="I10" s="262">
        <v>88.924487242348164</v>
      </c>
      <c r="J10" s="262">
        <v>84.645031221912603</v>
      </c>
      <c r="K10" s="262">
        <v>71.941094228615484</v>
      </c>
      <c r="L10" s="262">
        <v>89.755023169662564</v>
      </c>
      <c r="M10" s="262">
        <v>81.052615251095943</v>
      </c>
      <c r="N10" s="262">
        <v>83.87536806945181</v>
      </c>
      <c r="O10" s="262">
        <v>92.510994493998155</v>
      </c>
      <c r="P10" s="262">
        <v>72.086644127655759</v>
      </c>
      <c r="Q10" s="262">
        <v>76.489833848915694</v>
      </c>
      <c r="R10" s="262">
        <v>84.767538615403268</v>
      </c>
      <c r="S10" s="262">
        <v>89.830536313254285</v>
      </c>
      <c r="T10" s="262">
        <v>84.958857980083948</v>
      </c>
      <c r="U10" s="262">
        <v>83.265094691866807</v>
      </c>
      <c r="V10" s="262">
        <v>82.053554523896253</v>
      </c>
      <c r="W10" s="262">
        <v>89.868788522920852</v>
      </c>
      <c r="DA10" s="68" t="s">
        <v>2491</v>
      </c>
    </row>
    <row r="11" spans="1:105" ht="12" customHeight="1" x14ac:dyDescent="0.25">
      <c r="A11" s="37" t="s">
        <v>160</v>
      </c>
      <c r="B11" s="228">
        <v>13.45090949777615</v>
      </c>
      <c r="C11" s="228">
        <v>12.403293474459741</v>
      </c>
      <c r="D11" s="228">
        <v>13.052401857515351</v>
      </c>
      <c r="E11" s="228">
        <v>13.83883743356219</v>
      </c>
      <c r="F11" s="228">
        <v>13.619624581463841</v>
      </c>
      <c r="G11" s="228">
        <v>11.94081307556721</v>
      </c>
      <c r="H11" s="228">
        <v>18.871896501331779</v>
      </c>
      <c r="I11" s="228">
        <v>10.71318774207082</v>
      </c>
      <c r="J11" s="228">
        <v>9.0424751290606675</v>
      </c>
      <c r="K11" s="228">
        <v>7.914187483725204</v>
      </c>
      <c r="L11" s="228">
        <v>12.65841368029627</v>
      </c>
      <c r="M11" s="228">
        <v>6.6212095186277056</v>
      </c>
      <c r="N11" s="228">
        <v>7.4910650690547884</v>
      </c>
      <c r="O11" s="228">
        <v>7.7270912028890519</v>
      </c>
      <c r="P11" s="228">
        <v>5.2889001210286732</v>
      </c>
      <c r="Q11" s="228">
        <v>5.2578044298216051</v>
      </c>
      <c r="R11" s="228">
        <v>5.9225527138877307</v>
      </c>
      <c r="S11" s="228">
        <v>5.5204750844714336</v>
      </c>
      <c r="T11" s="228">
        <v>5.3532105040680253</v>
      </c>
      <c r="U11" s="228">
        <v>4.8854768648644278</v>
      </c>
      <c r="V11" s="228">
        <v>4.643687015985817</v>
      </c>
      <c r="W11" s="228">
        <v>5.2878486653048347</v>
      </c>
      <c r="DA11" s="69" t="s">
        <v>2492</v>
      </c>
    </row>
    <row r="12" spans="1:105" ht="12" customHeight="1" x14ac:dyDescent="0.25">
      <c r="A12" s="37" t="s">
        <v>162</v>
      </c>
      <c r="B12" s="228">
        <v>70.61990696148176</v>
      </c>
      <c r="C12" s="228">
        <v>73.753205282113967</v>
      </c>
      <c r="D12" s="228">
        <v>74.52883692868329</v>
      </c>
      <c r="E12" s="228">
        <v>89.94616184792325</v>
      </c>
      <c r="F12" s="228">
        <v>93.005197259934619</v>
      </c>
      <c r="G12" s="228">
        <v>88.553478438428115</v>
      </c>
      <c r="H12" s="228">
        <v>81.321170500445447</v>
      </c>
      <c r="I12" s="228">
        <v>78.211299500277349</v>
      </c>
      <c r="J12" s="228">
        <v>75.602556092851941</v>
      </c>
      <c r="K12" s="228">
        <v>64.026906744890283</v>
      </c>
      <c r="L12" s="228">
        <v>77.096609489366301</v>
      </c>
      <c r="M12" s="228">
        <v>74.431405732468235</v>
      </c>
      <c r="N12" s="228">
        <v>76.384303000397026</v>
      </c>
      <c r="O12" s="228">
        <v>84.783903291109098</v>
      </c>
      <c r="P12" s="228">
        <v>66.797744006627084</v>
      </c>
      <c r="Q12" s="228">
        <v>71.23202941909409</v>
      </c>
      <c r="R12" s="228">
        <v>78.844985901515543</v>
      </c>
      <c r="S12" s="228">
        <v>84.310061228782857</v>
      </c>
      <c r="T12" s="228">
        <v>79.605647476015918</v>
      </c>
      <c r="U12" s="228">
        <v>78.379617827002377</v>
      </c>
      <c r="V12" s="228">
        <v>77.409867507910434</v>
      </c>
      <c r="W12" s="228">
        <v>84.580939857616016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602.57673200503814</v>
      </c>
      <c r="C16" s="263">
        <f t="shared" si="0"/>
        <v>619.50479373994199</v>
      </c>
      <c r="D16" s="263">
        <f t="shared" si="0"/>
        <v>625.11603989664286</v>
      </c>
      <c r="E16" s="263">
        <f t="shared" si="0"/>
        <v>707.56427334014882</v>
      </c>
      <c r="F16" s="263">
        <f t="shared" si="0"/>
        <v>726.26650702377094</v>
      </c>
      <c r="G16" s="263">
        <f t="shared" si="0"/>
        <v>684.99567031851063</v>
      </c>
      <c r="H16" s="263">
        <f t="shared" si="0"/>
        <v>685.1502319682528</v>
      </c>
      <c r="I16" s="263">
        <f t="shared" si="0"/>
        <v>619.23759083329435</v>
      </c>
      <c r="J16" s="263">
        <f t="shared" si="0"/>
        <v>581.89529865835686</v>
      </c>
      <c r="K16" s="263">
        <f t="shared" si="0"/>
        <v>486.36614634002939</v>
      </c>
      <c r="L16" s="263">
        <f t="shared" si="0"/>
        <v>602.30713473671653</v>
      </c>
      <c r="M16" s="263">
        <f t="shared" si="0"/>
        <v>545.19936239166304</v>
      </c>
      <c r="N16" s="263">
        <f t="shared" si="0"/>
        <v>559.45607097760717</v>
      </c>
      <c r="O16" s="263">
        <f t="shared" si="0"/>
        <v>608.32438295307691</v>
      </c>
      <c r="P16" s="263">
        <f t="shared" si="0"/>
        <v>469.03414516339552</v>
      </c>
      <c r="Q16" s="263">
        <f t="shared" si="0"/>
        <v>500.34338291438979</v>
      </c>
      <c r="R16" s="263">
        <f t="shared" si="0"/>
        <v>720.4981302572271</v>
      </c>
      <c r="S16" s="263">
        <f t="shared" si="0"/>
        <v>751.62728723111036</v>
      </c>
      <c r="T16" s="263">
        <f t="shared" si="0"/>
        <v>673.3077848247616</v>
      </c>
      <c r="U16" s="263">
        <f t="shared" si="0"/>
        <v>709.65754988878336</v>
      </c>
      <c r="V16" s="263">
        <f t="shared" si="0"/>
        <v>689.2865170861071</v>
      </c>
      <c r="W16" s="263">
        <f t="shared" si="0"/>
        <v>735.00813197663615</v>
      </c>
      <c r="DA16" s="70"/>
    </row>
    <row r="17" spans="1:105" ht="12" customHeight="1" x14ac:dyDescent="0.25">
      <c r="A17" s="60" t="s">
        <v>2406</v>
      </c>
      <c r="B17" s="331">
        <v>602.57673200503814</v>
      </c>
      <c r="C17" s="331">
        <v>619.50479373994199</v>
      </c>
      <c r="D17" s="331">
        <v>625.11603989664286</v>
      </c>
      <c r="E17" s="331">
        <v>707.56427334014882</v>
      </c>
      <c r="F17" s="331">
        <v>726.26650702377094</v>
      </c>
      <c r="G17" s="331">
        <v>684.99567031851063</v>
      </c>
      <c r="H17" s="331">
        <v>685.1502319682528</v>
      </c>
      <c r="I17" s="331">
        <v>619.23759083329435</v>
      </c>
      <c r="J17" s="331">
        <v>581.89529865835686</v>
      </c>
      <c r="K17" s="331">
        <v>486.36614634002939</v>
      </c>
      <c r="L17" s="331">
        <v>602.30713473671653</v>
      </c>
      <c r="M17" s="331">
        <v>545.19936239166304</v>
      </c>
      <c r="N17" s="331">
        <v>559.45607097760717</v>
      </c>
      <c r="O17" s="331">
        <v>608.32438295307691</v>
      </c>
      <c r="P17" s="331">
        <v>469.03414516339552</v>
      </c>
      <c r="Q17" s="331">
        <v>500.34338291438979</v>
      </c>
      <c r="R17" s="331">
        <v>720.4981302572271</v>
      </c>
      <c r="S17" s="331">
        <v>751.62728723111036</v>
      </c>
      <c r="T17" s="331">
        <v>673.3077848247616</v>
      </c>
      <c r="U17" s="331">
        <v>709.65754988878336</v>
      </c>
      <c r="V17" s="331">
        <v>689.2865170861071</v>
      </c>
      <c r="W17" s="331">
        <v>735.00813197663615</v>
      </c>
      <c r="DA17" s="72" t="s">
        <v>2497</v>
      </c>
    </row>
    <row r="18" spans="1:105" ht="12" customHeight="1" x14ac:dyDescent="0.25">
      <c r="A18" s="59" t="s">
        <v>30</v>
      </c>
      <c r="B18" s="232">
        <v>20.657438986763811</v>
      </c>
      <c r="C18" s="232">
        <v>18.964170233478971</v>
      </c>
      <c r="D18" s="232">
        <v>20.839263304289361</v>
      </c>
      <c r="E18" s="232">
        <v>36.315243311186236</v>
      </c>
      <c r="F18" s="232">
        <v>39.098609980084383</v>
      </c>
      <c r="G18" s="232">
        <v>36.584383632544437</v>
      </c>
      <c r="H18" s="232">
        <v>35.597334204072972</v>
      </c>
      <c r="I18" s="232">
        <v>42.863658898126069</v>
      </c>
      <c r="J18" s="232">
        <v>34.918438046212593</v>
      </c>
      <c r="K18" s="232">
        <v>19.758362409845329</v>
      </c>
      <c r="L18" s="232">
        <v>22.611607178068901</v>
      </c>
      <c r="M18" s="232">
        <v>21.205396648686431</v>
      </c>
      <c r="N18" s="232">
        <v>16.757398259558439</v>
      </c>
      <c r="O18" s="232">
        <v>8.8286745313600274</v>
      </c>
      <c r="P18" s="232">
        <v>0</v>
      </c>
      <c r="Q18" s="232">
        <v>3.630463587708733</v>
      </c>
      <c r="R18" s="232">
        <v>216.860828156145</v>
      </c>
      <c r="S18" s="232">
        <v>217.64397160927649</v>
      </c>
      <c r="T18" s="232">
        <v>153.40345222881999</v>
      </c>
      <c r="U18" s="232">
        <v>211.98830360243269</v>
      </c>
      <c r="V18" s="232">
        <v>189.7575917185377</v>
      </c>
      <c r="W18" s="232">
        <v>198.15016438794069</v>
      </c>
      <c r="DA18" s="71" t="s">
        <v>2498</v>
      </c>
    </row>
    <row r="19" spans="1:105" ht="12" customHeight="1" x14ac:dyDescent="0.25">
      <c r="A19" s="59" t="s">
        <v>33</v>
      </c>
      <c r="B19" s="232">
        <v>62.05215845506104</v>
      </c>
      <c r="C19" s="232">
        <v>69.087069513866808</v>
      </c>
      <c r="D19" s="232">
        <v>61.309560573874542</v>
      </c>
      <c r="E19" s="232">
        <v>5.5388201678916058</v>
      </c>
      <c r="F19" s="232">
        <v>4.5747076018387913</v>
      </c>
      <c r="G19" s="232">
        <v>4.5043331720464099</v>
      </c>
      <c r="H19" s="232">
        <v>9.6352172857145586</v>
      </c>
      <c r="I19" s="232">
        <v>10.053051005884679</v>
      </c>
      <c r="J19" s="232">
        <v>5.1646203411394582</v>
      </c>
      <c r="K19" s="232">
        <v>4.4062526264795796</v>
      </c>
      <c r="L19" s="232">
        <v>4.412227846584563</v>
      </c>
      <c r="M19" s="232">
        <v>4.3177303302222301</v>
      </c>
      <c r="N19" s="232">
        <v>3.6930715714569691</v>
      </c>
      <c r="O19" s="232">
        <v>2.7563840257493228</v>
      </c>
      <c r="P19" s="232">
        <v>2.6139983423133839</v>
      </c>
      <c r="Q19" s="232">
        <v>2.5301584712625771</v>
      </c>
      <c r="R19" s="232">
        <v>2.4701719380573852</v>
      </c>
      <c r="S19" s="232">
        <v>2.4426423332448159</v>
      </c>
      <c r="T19" s="232">
        <v>2.4352516465570271</v>
      </c>
      <c r="U19" s="232">
        <v>4.0616587888799947</v>
      </c>
      <c r="V19" s="232">
        <v>5.7336097305551057</v>
      </c>
      <c r="W19" s="232">
        <v>3.3149941369140521</v>
      </c>
      <c r="DA19" s="71" t="s">
        <v>2499</v>
      </c>
    </row>
    <row r="20" spans="1:105" ht="12" customHeight="1" x14ac:dyDescent="0.25">
      <c r="A20" s="59" t="s">
        <v>160</v>
      </c>
      <c r="B20" s="232">
        <v>83.04278766121206</v>
      </c>
      <c r="C20" s="232">
        <v>76.389540969990406</v>
      </c>
      <c r="D20" s="232">
        <v>80.670817579663748</v>
      </c>
      <c r="E20" s="232">
        <v>88.105928271568345</v>
      </c>
      <c r="F20" s="232">
        <v>86.812334399285135</v>
      </c>
      <c r="G20" s="232">
        <v>76.163488762687493</v>
      </c>
      <c r="H20" s="232">
        <v>119.9991073406711</v>
      </c>
      <c r="I20" s="232">
        <v>67.894964254581438</v>
      </c>
      <c r="J20" s="232">
        <v>57.583677519001391</v>
      </c>
      <c r="K20" s="232">
        <v>50.637981350404893</v>
      </c>
      <c r="L20" s="232">
        <v>81.13388793132809</v>
      </c>
      <c r="M20" s="232">
        <v>42.452488742774001</v>
      </c>
      <c r="N20" s="232">
        <v>48.139592394166662</v>
      </c>
      <c r="O20" s="232">
        <v>49.843364123138791</v>
      </c>
      <c r="P20" s="232">
        <v>34.220618823700178</v>
      </c>
      <c r="Q20" s="232">
        <v>33.969433301415442</v>
      </c>
      <c r="R20" s="232">
        <v>35.015629748614579</v>
      </c>
      <c r="S20" s="232">
        <v>32.665473943517704</v>
      </c>
      <c r="T20" s="232">
        <v>32.605439686089532</v>
      </c>
      <c r="U20" s="232">
        <v>28.961817169181568</v>
      </c>
      <c r="V20" s="232">
        <v>27.35973662026095</v>
      </c>
      <c r="W20" s="232">
        <v>31.39348539599164</v>
      </c>
      <c r="DA20" s="71" t="s">
        <v>2500</v>
      </c>
    </row>
    <row r="21" spans="1:105" ht="12" customHeight="1" x14ac:dyDescent="0.25">
      <c r="A21" s="59" t="s">
        <v>70</v>
      </c>
      <c r="B21" s="232">
        <v>0.83346171862692542</v>
      </c>
      <c r="C21" s="232">
        <v>0.83195698302548382</v>
      </c>
      <c r="D21" s="232">
        <v>1.6683643091013991</v>
      </c>
      <c r="E21" s="232">
        <v>4.9557392447051916</v>
      </c>
      <c r="F21" s="232">
        <v>2.9599415799734579</v>
      </c>
      <c r="G21" s="232">
        <v>2.912425419203486</v>
      </c>
      <c r="H21" s="232">
        <v>2.82863110344059</v>
      </c>
      <c r="I21" s="232">
        <v>2.7608063711972441</v>
      </c>
      <c r="J21" s="232">
        <v>2.7814868654658782</v>
      </c>
      <c r="K21" s="232">
        <v>1.895050648836643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10.351097109414919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435.9908851833743</v>
      </c>
      <c r="C22" s="232">
        <v>454.2320560395803</v>
      </c>
      <c r="D22" s="232">
        <v>460.62803412971368</v>
      </c>
      <c r="E22" s="232">
        <v>572.64854234479742</v>
      </c>
      <c r="F22" s="232">
        <v>592.82091346258915</v>
      </c>
      <c r="G22" s="232">
        <v>564.83103933202881</v>
      </c>
      <c r="H22" s="232">
        <v>517.08994203435361</v>
      </c>
      <c r="I22" s="232">
        <v>495.66511030350489</v>
      </c>
      <c r="J22" s="232">
        <v>481.4470758865375</v>
      </c>
      <c r="K22" s="232">
        <v>409.66849930446301</v>
      </c>
      <c r="L22" s="232">
        <v>494.14941178073502</v>
      </c>
      <c r="M22" s="232">
        <v>477.22374666998041</v>
      </c>
      <c r="N22" s="232">
        <v>490.86600875242499</v>
      </c>
      <c r="O22" s="232">
        <v>546.8959602728288</v>
      </c>
      <c r="P22" s="232">
        <v>432.19952799738189</v>
      </c>
      <c r="Q22" s="232">
        <v>460.21332755400311</v>
      </c>
      <c r="R22" s="232">
        <v>466.15150041441018</v>
      </c>
      <c r="S22" s="232">
        <v>498.87519934507139</v>
      </c>
      <c r="T22" s="232">
        <v>484.86364126329511</v>
      </c>
      <c r="U22" s="232">
        <v>464.64577032828907</v>
      </c>
      <c r="V22" s="232">
        <v>456.08448190733839</v>
      </c>
      <c r="W22" s="232">
        <v>502.14948805578979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424.90660975406303</v>
      </c>
      <c r="C24" s="263">
        <f t="shared" si="1"/>
        <v>438.46171527372701</v>
      </c>
      <c r="D24" s="263">
        <f t="shared" si="1"/>
        <v>437.09779051994173</v>
      </c>
      <c r="E24" s="263">
        <f t="shared" si="1"/>
        <v>471.92713174602852</v>
      </c>
      <c r="F24" s="263">
        <f t="shared" si="1"/>
        <v>488.97259345954501</v>
      </c>
      <c r="G24" s="263">
        <f t="shared" si="1"/>
        <v>481.41868042128141</v>
      </c>
      <c r="H24" s="263">
        <f t="shared" si="1"/>
        <v>465.98368180806489</v>
      </c>
      <c r="I24" s="263">
        <f t="shared" si="1"/>
        <v>453.52977733527791</v>
      </c>
      <c r="J24" s="263">
        <f t="shared" si="1"/>
        <v>430.14161100927538</v>
      </c>
      <c r="K24" s="263">
        <f t="shared" si="1"/>
        <v>368.19503082977332</v>
      </c>
      <c r="L24" s="263">
        <f t="shared" si="1"/>
        <v>429.49261421208769</v>
      </c>
      <c r="M24" s="263">
        <f t="shared" si="1"/>
        <v>419.22743015031079</v>
      </c>
      <c r="N24" s="263">
        <f t="shared" si="1"/>
        <v>427.33109794652933</v>
      </c>
      <c r="O24" s="263">
        <f t="shared" si="1"/>
        <v>449.57947755625662</v>
      </c>
      <c r="P24" s="263">
        <f t="shared" si="1"/>
        <v>406.55691757864372</v>
      </c>
      <c r="Q24" s="263">
        <f t="shared" si="1"/>
        <v>413.69204061163248</v>
      </c>
      <c r="R24" s="263">
        <f t="shared" si="1"/>
        <v>439.61666077689108</v>
      </c>
      <c r="S24" s="263">
        <f t="shared" si="1"/>
        <v>445.40614100050573</v>
      </c>
      <c r="T24" s="263">
        <f t="shared" si="1"/>
        <v>431.53745240890612</v>
      </c>
      <c r="U24" s="263">
        <f t="shared" si="1"/>
        <v>420.51811213093481</v>
      </c>
      <c r="V24" s="263">
        <f t="shared" si="1"/>
        <v>381.8119686383443</v>
      </c>
      <c r="W24" s="263">
        <f t="shared" si="1"/>
        <v>404.36342316175188</v>
      </c>
      <c r="DA24" s="70"/>
    </row>
    <row r="25" spans="1:105" ht="12" customHeight="1" x14ac:dyDescent="0.25">
      <c r="A25" s="60" t="s">
        <v>2416</v>
      </c>
      <c r="B25" s="264">
        <v>424.90660975406303</v>
      </c>
      <c r="C25" s="264">
        <v>438.46171527372701</v>
      </c>
      <c r="D25" s="264">
        <v>437.09779051994173</v>
      </c>
      <c r="E25" s="264">
        <v>471.92713174602852</v>
      </c>
      <c r="F25" s="264">
        <v>488.97259345954501</v>
      </c>
      <c r="G25" s="264">
        <v>481.41868042128141</v>
      </c>
      <c r="H25" s="264">
        <v>465.98368180806489</v>
      </c>
      <c r="I25" s="264">
        <v>453.52977733527791</v>
      </c>
      <c r="J25" s="264">
        <v>430.14161100927538</v>
      </c>
      <c r="K25" s="264">
        <v>368.19503082977332</v>
      </c>
      <c r="L25" s="264">
        <v>429.49261421208769</v>
      </c>
      <c r="M25" s="264">
        <v>419.22743015031079</v>
      </c>
      <c r="N25" s="264">
        <v>427.33109794652933</v>
      </c>
      <c r="O25" s="264">
        <v>449.57947755625662</v>
      </c>
      <c r="P25" s="264">
        <v>406.55691757864372</v>
      </c>
      <c r="Q25" s="264">
        <v>413.69204061163248</v>
      </c>
      <c r="R25" s="264">
        <v>439.61666077689108</v>
      </c>
      <c r="S25" s="264">
        <v>445.40614100050573</v>
      </c>
      <c r="T25" s="264">
        <v>431.53745240890612</v>
      </c>
      <c r="U25" s="264">
        <v>420.51811213093481</v>
      </c>
      <c r="V25" s="264">
        <v>381.8119686383443</v>
      </c>
      <c r="W25" s="264">
        <v>404.36342316175188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860.82390286434043</v>
      </c>
      <c r="C27" s="263">
        <f t="shared" si="2"/>
        <v>885.00684819991739</v>
      </c>
      <c r="D27" s="263">
        <f t="shared" si="2"/>
        <v>893.02291413806154</v>
      </c>
      <c r="E27" s="263">
        <f t="shared" si="2"/>
        <v>1010.806104771641</v>
      </c>
      <c r="F27" s="263">
        <f t="shared" si="2"/>
        <v>1037.52358146253</v>
      </c>
      <c r="G27" s="263">
        <f t="shared" si="2"/>
        <v>978.56524331215792</v>
      </c>
      <c r="H27" s="263">
        <f t="shared" si="2"/>
        <v>978.78604566893227</v>
      </c>
      <c r="I27" s="263">
        <f t="shared" si="2"/>
        <v>884.62512976184939</v>
      </c>
      <c r="J27" s="263">
        <f t="shared" si="2"/>
        <v>831.27899808336679</v>
      </c>
      <c r="K27" s="263">
        <f t="shared" si="2"/>
        <v>694.80878048575642</v>
      </c>
      <c r="L27" s="263">
        <f t="shared" si="2"/>
        <v>860.43876390959497</v>
      </c>
      <c r="M27" s="263">
        <f t="shared" si="2"/>
        <v>778.85623198809037</v>
      </c>
      <c r="N27" s="263">
        <f t="shared" si="2"/>
        <v>799.22295853943888</v>
      </c>
      <c r="O27" s="263">
        <f t="shared" si="2"/>
        <v>869.03483279011004</v>
      </c>
      <c r="P27" s="263">
        <f t="shared" si="2"/>
        <v>670.0487788048506</v>
      </c>
      <c r="Q27" s="263">
        <f t="shared" si="2"/>
        <v>714.77626130627084</v>
      </c>
      <c r="R27" s="263">
        <f t="shared" si="2"/>
        <v>1029.2830432246101</v>
      </c>
      <c r="S27" s="263">
        <f t="shared" si="2"/>
        <v>1073.7532674730151</v>
      </c>
      <c r="T27" s="263">
        <f t="shared" si="2"/>
        <v>961.86826403537384</v>
      </c>
      <c r="U27" s="263">
        <f t="shared" si="2"/>
        <v>1013.796499841119</v>
      </c>
      <c r="V27" s="263">
        <f t="shared" si="2"/>
        <v>984.69502440872475</v>
      </c>
      <c r="W27" s="263">
        <f t="shared" si="2"/>
        <v>1050.0116171094801</v>
      </c>
      <c r="DA27" s="70"/>
    </row>
    <row r="28" spans="1:105" ht="12" customHeight="1" x14ac:dyDescent="0.25">
      <c r="A28" s="60" t="s">
        <v>2421</v>
      </c>
      <c r="B28" s="331">
        <v>860.82390286434043</v>
      </c>
      <c r="C28" s="331">
        <v>885.00684819991739</v>
      </c>
      <c r="D28" s="331">
        <v>893.02291413806154</v>
      </c>
      <c r="E28" s="331">
        <v>1010.806104771641</v>
      </c>
      <c r="F28" s="331">
        <v>1037.52358146253</v>
      </c>
      <c r="G28" s="331">
        <v>978.56524331215792</v>
      </c>
      <c r="H28" s="331">
        <v>978.78604566893227</v>
      </c>
      <c r="I28" s="331">
        <v>884.62512976184939</v>
      </c>
      <c r="J28" s="331">
        <v>831.27899808336679</v>
      </c>
      <c r="K28" s="331">
        <v>694.80878048575642</v>
      </c>
      <c r="L28" s="331">
        <v>860.43876390959497</v>
      </c>
      <c r="M28" s="331">
        <v>778.85623198809037</v>
      </c>
      <c r="N28" s="331">
        <v>799.22295853943888</v>
      </c>
      <c r="O28" s="331">
        <v>869.03483279011004</v>
      </c>
      <c r="P28" s="331">
        <v>670.0487788048506</v>
      </c>
      <c r="Q28" s="331">
        <v>714.77626130627084</v>
      </c>
      <c r="R28" s="331">
        <v>1029.2830432246101</v>
      </c>
      <c r="S28" s="331">
        <v>1073.7532674730151</v>
      </c>
      <c r="T28" s="331">
        <v>961.86826403537384</v>
      </c>
      <c r="U28" s="331">
        <v>1013.796499841119</v>
      </c>
      <c r="V28" s="331">
        <v>984.69502440872475</v>
      </c>
      <c r="W28" s="331">
        <v>1050.0116171094801</v>
      </c>
      <c r="DA28" s="72" t="s">
        <v>2506</v>
      </c>
    </row>
    <row r="29" spans="1:105" ht="12" customHeight="1" x14ac:dyDescent="0.25">
      <c r="A29" s="59" t="s">
        <v>30</v>
      </c>
      <c r="B29" s="232">
        <v>29.510627123948311</v>
      </c>
      <c r="C29" s="232">
        <v>27.091671762112821</v>
      </c>
      <c r="D29" s="232">
        <v>29.77037614898482</v>
      </c>
      <c r="E29" s="232">
        <v>51.878919015980351</v>
      </c>
      <c r="F29" s="232">
        <v>55.855157114406268</v>
      </c>
      <c r="G29" s="232">
        <v>52.2634051893492</v>
      </c>
      <c r="H29" s="232">
        <v>50.853334577247082</v>
      </c>
      <c r="I29" s="232">
        <v>61.233798425894399</v>
      </c>
      <c r="J29" s="232">
        <v>49.883482923160813</v>
      </c>
      <c r="K29" s="232">
        <v>28.22623201406476</v>
      </c>
      <c r="L29" s="232">
        <v>32.302295968669853</v>
      </c>
      <c r="M29" s="232">
        <v>30.29342378383777</v>
      </c>
      <c r="N29" s="232">
        <v>23.939140370797769</v>
      </c>
      <c r="O29" s="232">
        <v>12.61239218765718</v>
      </c>
      <c r="P29" s="232">
        <v>0</v>
      </c>
      <c r="Q29" s="232">
        <v>5.1863765538696169</v>
      </c>
      <c r="R29" s="232">
        <v>309.80118308020712</v>
      </c>
      <c r="S29" s="232">
        <v>310.91995944182372</v>
      </c>
      <c r="T29" s="232">
        <v>219.1477888983143</v>
      </c>
      <c r="U29" s="232">
        <v>302.84043371776107</v>
      </c>
      <c r="V29" s="232">
        <v>271.08227388362531</v>
      </c>
      <c r="W29" s="232">
        <v>283.07166341134388</v>
      </c>
      <c r="DA29" s="71" t="s">
        <v>2507</v>
      </c>
    </row>
    <row r="30" spans="1:105" ht="12" customHeight="1" x14ac:dyDescent="0.25">
      <c r="A30" s="59" t="s">
        <v>33</v>
      </c>
      <c r="B30" s="232">
        <v>88.645940650087212</v>
      </c>
      <c r="C30" s="232">
        <v>98.695813591238334</v>
      </c>
      <c r="D30" s="232">
        <v>87.585086534106537</v>
      </c>
      <c r="E30" s="232">
        <v>7.9126002398451538</v>
      </c>
      <c r="F30" s="232">
        <v>6.5352965740554163</v>
      </c>
      <c r="G30" s="232">
        <v>6.4347616743520142</v>
      </c>
      <c r="H30" s="232">
        <v>13.764596122449371</v>
      </c>
      <c r="I30" s="232">
        <v>14.361501436978131</v>
      </c>
      <c r="J30" s="232">
        <v>7.378029058770653</v>
      </c>
      <c r="K30" s="232">
        <v>6.2946466092565432</v>
      </c>
      <c r="L30" s="232">
        <v>6.3031826379779474</v>
      </c>
      <c r="M30" s="232">
        <v>6.1681861860317593</v>
      </c>
      <c r="N30" s="232">
        <v>5.2758165306528122</v>
      </c>
      <c r="O30" s="232">
        <v>3.9376914653561781</v>
      </c>
      <c r="P30" s="232">
        <v>3.734283346161976</v>
      </c>
      <c r="Q30" s="232">
        <v>3.614512101803681</v>
      </c>
      <c r="R30" s="232">
        <v>3.5288170543676931</v>
      </c>
      <c r="S30" s="232">
        <v>3.489489047492595</v>
      </c>
      <c r="T30" s="232">
        <v>3.478930923652896</v>
      </c>
      <c r="U30" s="232">
        <v>5.8023696983999926</v>
      </c>
      <c r="V30" s="232">
        <v>8.1908710436501515</v>
      </c>
      <c r="W30" s="232">
        <v>4.7357059098772183</v>
      </c>
      <c r="DA30" s="71" t="s">
        <v>2508</v>
      </c>
    </row>
    <row r="31" spans="1:105" ht="12" customHeight="1" x14ac:dyDescent="0.25">
      <c r="A31" s="59" t="s">
        <v>160</v>
      </c>
      <c r="B31" s="232">
        <v>118.6325538017315</v>
      </c>
      <c r="C31" s="232">
        <v>109.1279156714149</v>
      </c>
      <c r="D31" s="232">
        <v>115.24402511380541</v>
      </c>
      <c r="E31" s="232">
        <v>125.8656118165262</v>
      </c>
      <c r="F31" s="232">
        <v>124.0176205704074</v>
      </c>
      <c r="G31" s="232">
        <v>108.8049839466964</v>
      </c>
      <c r="H31" s="232">
        <v>171.42729620095861</v>
      </c>
      <c r="I31" s="232">
        <v>96.992806077973512</v>
      </c>
      <c r="J31" s="232">
        <v>82.262396455716228</v>
      </c>
      <c r="K31" s="232">
        <v>72.339973357721291</v>
      </c>
      <c r="L31" s="232">
        <v>115.9055541876116</v>
      </c>
      <c r="M31" s="232">
        <v>60.646412489677147</v>
      </c>
      <c r="N31" s="232">
        <v>68.77084627738094</v>
      </c>
      <c r="O31" s="232">
        <v>71.204805890198287</v>
      </c>
      <c r="P31" s="232">
        <v>48.886598319571689</v>
      </c>
      <c r="Q31" s="232">
        <v>48.527761859164897</v>
      </c>
      <c r="R31" s="232">
        <v>50.022328212306519</v>
      </c>
      <c r="S31" s="232">
        <v>46.664962776453848</v>
      </c>
      <c r="T31" s="232">
        <v>46.579199551556478</v>
      </c>
      <c r="U31" s="232">
        <v>41.374024527402263</v>
      </c>
      <c r="V31" s="232">
        <v>39.085338028944207</v>
      </c>
      <c r="W31" s="232">
        <v>44.847836279988051</v>
      </c>
      <c r="DA31" s="71" t="s">
        <v>2509</v>
      </c>
    </row>
    <row r="32" spans="1:105" ht="12" customHeight="1" x14ac:dyDescent="0.25">
      <c r="A32" s="59" t="s">
        <v>70</v>
      </c>
      <c r="B32" s="232">
        <v>1.1906595980384651</v>
      </c>
      <c r="C32" s="232">
        <v>1.1885099757506921</v>
      </c>
      <c r="D32" s="232">
        <v>2.3833775844305709</v>
      </c>
      <c r="E32" s="232">
        <v>7.0796274924359919</v>
      </c>
      <c r="F32" s="232">
        <v>4.2284879713906536</v>
      </c>
      <c r="G32" s="232">
        <v>4.1606077417192671</v>
      </c>
      <c r="H32" s="232">
        <v>4.0409015763437006</v>
      </c>
      <c r="I32" s="232">
        <v>3.9440091017103498</v>
      </c>
      <c r="J32" s="232">
        <v>3.9735526649512538</v>
      </c>
      <c r="K32" s="232">
        <v>2.7072152126237761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14.78728158487846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622.84412169053485</v>
      </c>
      <c r="C33" s="232">
        <v>648.90293719940064</v>
      </c>
      <c r="D33" s="232">
        <v>658.04004875673422</v>
      </c>
      <c r="E33" s="232">
        <v>818.06934620685365</v>
      </c>
      <c r="F33" s="232">
        <v>846.88701923227029</v>
      </c>
      <c r="G33" s="232">
        <v>806.90148476004094</v>
      </c>
      <c r="H33" s="232">
        <v>738.69991719193354</v>
      </c>
      <c r="I33" s="232">
        <v>708.09301471929302</v>
      </c>
      <c r="J33" s="232">
        <v>687.78153698076778</v>
      </c>
      <c r="K33" s="232">
        <v>585.24071329209005</v>
      </c>
      <c r="L33" s="232">
        <v>705.92773111533563</v>
      </c>
      <c r="M33" s="232">
        <v>681.74820952854373</v>
      </c>
      <c r="N33" s="232">
        <v>701.2371553606074</v>
      </c>
      <c r="O33" s="232">
        <v>781.27994324689837</v>
      </c>
      <c r="P33" s="232">
        <v>617.42789713911691</v>
      </c>
      <c r="Q33" s="232">
        <v>657.44761079143268</v>
      </c>
      <c r="R33" s="232">
        <v>665.93071487772886</v>
      </c>
      <c r="S33" s="232">
        <v>712.67885620724508</v>
      </c>
      <c r="T33" s="232">
        <v>692.66234466185017</v>
      </c>
      <c r="U33" s="232">
        <v>663.779671897556</v>
      </c>
      <c r="V33" s="232">
        <v>651.54925986762657</v>
      </c>
      <c r="W33" s="232">
        <v>717.35641150827109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820.30327001263925</v>
      </c>
      <c r="C35" s="263">
        <v>844.42745046920334</v>
      </c>
      <c r="D35" s="263">
        <v>844.74356781453685</v>
      </c>
      <c r="E35" s="263">
        <v>518.62639715647003</v>
      </c>
      <c r="F35" s="263">
        <v>541.94153958453285</v>
      </c>
      <c r="G35" s="263">
        <v>544.35525832585381</v>
      </c>
      <c r="H35" s="263">
        <v>622.90577476827741</v>
      </c>
      <c r="I35" s="263">
        <v>617.2955615147099</v>
      </c>
      <c r="J35" s="263">
        <v>567.40034055448245</v>
      </c>
      <c r="K35" s="263">
        <v>436.52942035542509</v>
      </c>
      <c r="L35" s="263">
        <v>535.28498961163029</v>
      </c>
      <c r="M35" s="263">
        <v>581.89055666599904</v>
      </c>
      <c r="N35" s="263">
        <v>472.7154442747501</v>
      </c>
      <c r="O35" s="263">
        <v>507.03648534216399</v>
      </c>
      <c r="P35" s="263">
        <v>492.33700222912779</v>
      </c>
      <c r="Q35" s="263">
        <v>562.72132413443069</v>
      </c>
      <c r="R35" s="263">
        <v>708.50401273313719</v>
      </c>
      <c r="S35" s="263">
        <v>753.11934033301077</v>
      </c>
      <c r="T35" s="263">
        <v>682.44319145441659</v>
      </c>
      <c r="U35" s="263">
        <v>704.46407781827008</v>
      </c>
      <c r="V35" s="263">
        <v>653.40473317422413</v>
      </c>
      <c r="W35" s="263">
        <v>654.9754289082905</v>
      </c>
      <c r="DA35" s="70" t="s">
        <v>2513</v>
      </c>
    </row>
    <row r="36" spans="1:105" ht="12" customHeight="1" x14ac:dyDescent="0.25">
      <c r="A36" s="46" t="s">
        <v>30</v>
      </c>
      <c r="B36" s="231">
        <v>27.332441545271521</v>
      </c>
      <c r="C36" s="231">
        <v>25.22071280439415</v>
      </c>
      <c r="D36" s="231">
        <v>27.505496502710901</v>
      </c>
      <c r="E36" s="231">
        <v>26.584388240823689</v>
      </c>
      <c r="F36" s="231">
        <v>29.1311629734994</v>
      </c>
      <c r="G36" s="231">
        <v>29.033148110097649</v>
      </c>
      <c r="H36" s="231">
        <v>31.430268150652498</v>
      </c>
      <c r="I36" s="231">
        <v>41.653244563952533</v>
      </c>
      <c r="J36" s="231">
        <v>33.039096918599462</v>
      </c>
      <c r="K36" s="231">
        <v>17.138001576077649</v>
      </c>
      <c r="L36" s="231">
        <v>19.511920853252469</v>
      </c>
      <c r="M36" s="231">
        <v>19.826057455454329</v>
      </c>
      <c r="N36" s="231">
        <v>12.02188325764001</v>
      </c>
      <c r="O36" s="231">
        <v>6.4686172809791156</v>
      </c>
      <c r="P36" s="231">
        <v>0</v>
      </c>
      <c r="Q36" s="231">
        <v>3.5055644584199959</v>
      </c>
      <c r="R36" s="231">
        <v>189.1842250994946</v>
      </c>
      <c r="S36" s="231">
        <v>197.96444382867</v>
      </c>
      <c r="T36" s="231">
        <v>141.08671033679161</v>
      </c>
      <c r="U36" s="231">
        <v>194.45994533158171</v>
      </c>
      <c r="V36" s="231">
        <v>168.8310509096911</v>
      </c>
      <c r="W36" s="231">
        <v>168.6328158805251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82.102965174802748</v>
      </c>
      <c r="C38" s="231">
        <v>91.879851174843665</v>
      </c>
      <c r="D38" s="231">
        <v>80.921761931975055</v>
      </c>
      <c r="E38" s="231">
        <v>4.0546649922617561</v>
      </c>
      <c r="F38" s="231">
        <v>3.4084729041046282</v>
      </c>
      <c r="G38" s="231">
        <v>3.5746118736005048</v>
      </c>
      <c r="H38" s="231">
        <v>8.5073073518286346</v>
      </c>
      <c r="I38" s="231">
        <v>9.7691658371308652</v>
      </c>
      <c r="J38" s="231">
        <v>4.8866559200858797</v>
      </c>
      <c r="K38" s="231">
        <v>3.8218938842611521</v>
      </c>
      <c r="L38" s="231">
        <v>3.80738263543578</v>
      </c>
      <c r="M38" s="231">
        <v>4.0368766037416437</v>
      </c>
      <c r="N38" s="231">
        <v>2.6494372578893808</v>
      </c>
      <c r="O38" s="231">
        <v>2.0195549488933549</v>
      </c>
      <c r="P38" s="231">
        <v>2.3555808715235109</v>
      </c>
      <c r="Q38" s="231">
        <v>2.4431132269325908</v>
      </c>
      <c r="R38" s="231">
        <v>2.1549192075731769</v>
      </c>
      <c r="S38" s="231">
        <v>2.2217768192600111</v>
      </c>
      <c r="T38" s="231">
        <v>2.239725629788905</v>
      </c>
      <c r="U38" s="231">
        <v>3.7258185127157102</v>
      </c>
      <c r="V38" s="231">
        <v>5.1013050257903494</v>
      </c>
      <c r="W38" s="231">
        <v>2.8211775532055459</v>
      </c>
      <c r="DA38" s="73" t="s">
        <v>2516</v>
      </c>
    </row>
    <row r="39" spans="1:105" ht="12" customHeight="1" x14ac:dyDescent="0.25">
      <c r="A39" s="46" t="s">
        <v>160</v>
      </c>
      <c r="B39" s="231">
        <v>109.876260119215</v>
      </c>
      <c r="C39" s="231">
        <v>101.5915091640787</v>
      </c>
      <c r="D39" s="231">
        <v>106.47645544895791</v>
      </c>
      <c r="E39" s="231">
        <v>64.497494438321795</v>
      </c>
      <c r="F39" s="231">
        <v>64.681180808823385</v>
      </c>
      <c r="G39" s="231">
        <v>60.442889295031968</v>
      </c>
      <c r="H39" s="231">
        <v>105.9518698769496</v>
      </c>
      <c r="I39" s="231">
        <v>65.977698205332885</v>
      </c>
      <c r="J39" s="231">
        <v>54.484473216178657</v>
      </c>
      <c r="K39" s="231">
        <v>43.922354808119081</v>
      </c>
      <c r="L39" s="231">
        <v>70.011741640734144</v>
      </c>
      <c r="M39" s="231">
        <v>39.691098208879851</v>
      </c>
      <c r="N39" s="231">
        <v>34.535704819388613</v>
      </c>
      <c r="O39" s="231">
        <v>36.519371663755607</v>
      </c>
      <c r="P39" s="231">
        <v>30.837599935685638</v>
      </c>
      <c r="Q39" s="231">
        <v>32.80078016958322</v>
      </c>
      <c r="R39" s="231">
        <v>30.546802005167681</v>
      </c>
      <c r="S39" s="231">
        <v>29.711837795523689</v>
      </c>
      <c r="T39" s="231">
        <v>29.987553458270881</v>
      </c>
      <c r="U39" s="231">
        <v>26.567094918522109</v>
      </c>
      <c r="V39" s="231">
        <v>24.342494254788569</v>
      </c>
      <c r="W39" s="231">
        <v>26.71696921868611</v>
      </c>
      <c r="DA39" s="73" t="s">
        <v>2517</v>
      </c>
    </row>
    <row r="40" spans="1:105" ht="12" customHeight="1" x14ac:dyDescent="0.25">
      <c r="A40" s="46" t="s">
        <v>70</v>
      </c>
      <c r="B40" s="231">
        <v>1.1027767633339509</v>
      </c>
      <c r="C40" s="231">
        <v>1.106431121223209</v>
      </c>
      <c r="D40" s="231">
        <v>2.202054266466837</v>
      </c>
      <c r="E40" s="231">
        <v>3.627823582857491</v>
      </c>
      <c r="F40" s="231">
        <v>2.2053607686351322</v>
      </c>
      <c r="G40" s="231">
        <v>2.3112833990765571</v>
      </c>
      <c r="H40" s="231">
        <v>2.4975082002135309</v>
      </c>
      <c r="I40" s="231">
        <v>2.6828447670906721</v>
      </c>
      <c r="J40" s="231">
        <v>2.6317847895807081</v>
      </c>
      <c r="K40" s="231">
        <v>1.6437283785384109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9.2095741056986817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2.943845279994886</v>
      </c>
      <c r="N41" s="231">
        <v>2.9438452799965749</v>
      </c>
      <c r="O41" s="231">
        <v>2.9438452799952191</v>
      </c>
      <c r="P41" s="231">
        <v>2.8955552399972362</v>
      </c>
      <c r="Q41" s="231">
        <v>5.6230189199956726</v>
      </c>
      <c r="R41" s="231">
        <v>5.7908465999928236</v>
      </c>
      <c r="S41" s="231">
        <v>0</v>
      </c>
      <c r="T41" s="231">
        <v>2.895555239997857</v>
      </c>
      <c r="U41" s="231">
        <v>2.8955552399955811</v>
      </c>
      <c r="V41" s="231">
        <v>2.8955552399970381</v>
      </c>
      <c r="W41" s="231">
        <v>2.895555239996034</v>
      </c>
      <c r="DA41" s="73" t="s">
        <v>2519</v>
      </c>
    </row>
    <row r="42" spans="1:105" ht="12" customHeight="1" x14ac:dyDescent="0.25">
      <c r="A42" s="46" t="s">
        <v>162</v>
      </c>
      <c r="B42" s="231">
        <v>576.87186641003018</v>
      </c>
      <c r="C42" s="231">
        <v>604.08950620467533</v>
      </c>
      <c r="D42" s="231">
        <v>607.97747966443683</v>
      </c>
      <c r="E42" s="231">
        <v>419.20443833420592</v>
      </c>
      <c r="F42" s="231">
        <v>441.69249630547102</v>
      </c>
      <c r="G42" s="231">
        <v>448.2465356480476</v>
      </c>
      <c r="H42" s="231">
        <v>456.55878170465758</v>
      </c>
      <c r="I42" s="231">
        <v>481.66816814121768</v>
      </c>
      <c r="J42" s="231">
        <v>455.53516971005888</v>
      </c>
      <c r="K42" s="231">
        <v>355.33812170844828</v>
      </c>
      <c r="L42" s="231">
        <v>426.40950448221969</v>
      </c>
      <c r="M42" s="231">
        <v>446.18195911804861</v>
      </c>
      <c r="N42" s="231">
        <v>352.1509580999151</v>
      </c>
      <c r="O42" s="231">
        <v>400.70122043263552</v>
      </c>
      <c r="P42" s="231">
        <v>389.47268035798521</v>
      </c>
      <c r="Q42" s="231">
        <v>444.38057162355608</v>
      </c>
      <c r="R42" s="231">
        <v>406.65947434900067</v>
      </c>
      <c r="S42" s="231">
        <v>453.76653737766333</v>
      </c>
      <c r="T42" s="231">
        <v>445.934006789612</v>
      </c>
      <c r="U42" s="231">
        <v>426.22630381553222</v>
      </c>
      <c r="V42" s="231">
        <v>405.78730835829651</v>
      </c>
      <c r="W42" s="231">
        <v>427.34701949591408</v>
      </c>
      <c r="DA42" s="73" t="s">
        <v>2520</v>
      </c>
    </row>
    <row r="43" spans="1:105" ht="12" customHeight="1" x14ac:dyDescent="0.25">
      <c r="A43" s="46" t="s">
        <v>36</v>
      </c>
      <c r="B43" s="231">
        <v>23.016959999985939</v>
      </c>
      <c r="C43" s="231">
        <v>20.539439999988339</v>
      </c>
      <c r="D43" s="231">
        <v>19.660319999989252</v>
      </c>
      <c r="E43" s="231">
        <v>0</v>
      </c>
      <c r="F43" s="231">
        <v>0</v>
      </c>
      <c r="G43" s="231">
        <v>0</v>
      </c>
      <c r="H43" s="231">
        <v>17.462519999976191</v>
      </c>
      <c r="I43" s="231">
        <v>15.544439999985251</v>
      </c>
      <c r="J43" s="231">
        <v>16.823159999978881</v>
      </c>
      <c r="K43" s="231">
        <v>14.66531999998052</v>
      </c>
      <c r="L43" s="231">
        <v>15.544439999988141</v>
      </c>
      <c r="M43" s="231">
        <v>69.210719999879743</v>
      </c>
      <c r="N43" s="231">
        <v>68.331599999920485</v>
      </c>
      <c r="O43" s="231">
        <v>58.301639999905298</v>
      </c>
      <c r="P43" s="231">
        <v>66.693239999936338</v>
      </c>
      <c r="Q43" s="231">
        <v>73.886039999943151</v>
      </c>
      <c r="R43" s="231">
        <v>74.085839999908202</v>
      </c>
      <c r="S43" s="231">
        <v>69.290639999893983</v>
      </c>
      <c r="T43" s="231">
        <v>60.299639999955367</v>
      </c>
      <c r="U43" s="231">
        <v>50.589359999922777</v>
      </c>
      <c r="V43" s="231">
        <v>37.237445279961896</v>
      </c>
      <c r="W43" s="231">
        <v>26.56189151996362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0.65758756799942608</v>
      </c>
      <c r="F44" s="231">
        <v>0.82286582399935415</v>
      </c>
      <c r="G44" s="231">
        <v>0.7467899999995401</v>
      </c>
      <c r="H44" s="231">
        <v>0.49751948399932111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8.2015559999904578E-2</v>
      </c>
      <c r="O44" s="231">
        <v>8.2235735999866402E-2</v>
      </c>
      <c r="P44" s="231">
        <v>8.2345823999921394E-2</v>
      </c>
      <c r="Q44" s="231">
        <v>8.2235735999936693E-2</v>
      </c>
      <c r="R44" s="231">
        <v>8.1905471999898505E-2</v>
      </c>
      <c r="S44" s="231">
        <v>0.1641045119997489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1.0000000000000002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0.99999999999999989</v>
      </c>
      <c r="I51" s="234">
        <f t="shared" si="3"/>
        <v>0.99999999999999989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0.99999999999999967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1</v>
      </c>
      <c r="S51" s="234">
        <f t="shared" si="3"/>
        <v>1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3.0103977680218847E-2</v>
      </c>
      <c r="C56" s="302">
        <f t="shared" si="8"/>
        <v>2.9982523252104758E-2</v>
      </c>
      <c r="D56" s="302">
        <f t="shared" si="8"/>
        <v>3.0330518409609427E-2</v>
      </c>
      <c r="E56" s="302">
        <f t="shared" si="8"/>
        <v>3.6898592331819406E-2</v>
      </c>
      <c r="F56" s="302">
        <f t="shared" si="8"/>
        <v>3.6750337603033319E-2</v>
      </c>
      <c r="G56" s="302">
        <f t="shared" si="8"/>
        <v>3.6021665245709711E-2</v>
      </c>
      <c r="H56" s="302">
        <f t="shared" si="8"/>
        <v>3.5118263840076269E-2</v>
      </c>
      <c r="I56" s="302">
        <f t="shared" si="8"/>
        <v>3.3384918295619376E-2</v>
      </c>
      <c r="J56" s="302">
        <f t="shared" si="8"/>
        <v>3.3920952415332765E-2</v>
      </c>
      <c r="K56" s="302">
        <f t="shared" si="8"/>
        <v>3.4959509835240127E-2</v>
      </c>
      <c r="L56" s="302">
        <f t="shared" si="8"/>
        <v>3.5655578933941758E-2</v>
      </c>
      <c r="M56" s="302">
        <f t="shared" si="8"/>
        <v>3.3684536961143451E-2</v>
      </c>
      <c r="N56" s="302">
        <f t="shared" si="8"/>
        <v>3.5804377367121776E-2</v>
      </c>
      <c r="O56" s="302">
        <f t="shared" si="8"/>
        <v>3.6616465776728689E-2</v>
      </c>
      <c r="P56" s="302">
        <f t="shared" si="8"/>
        <v>3.4163258376302755E-2</v>
      </c>
      <c r="Q56" s="302">
        <f t="shared" si="8"/>
        <v>3.3725336625779895E-2</v>
      </c>
      <c r="R56" s="302">
        <f t="shared" si="8"/>
        <v>2.8420025036782502E-2</v>
      </c>
      <c r="S56" s="302">
        <f t="shared" si="8"/>
        <v>2.8849754700164477E-2</v>
      </c>
      <c r="T56" s="302">
        <f t="shared" si="8"/>
        <v>2.9977203279165428E-2</v>
      </c>
      <c r="U56" s="302">
        <f t="shared" si="8"/>
        <v>2.840162935960602E-2</v>
      </c>
      <c r="V56" s="302">
        <f t="shared" si="8"/>
        <v>2.9396686672140768E-2</v>
      </c>
      <c r="W56" s="302">
        <f t="shared" si="8"/>
        <v>3.0627751904650415E-2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0.21576995745830302</v>
      </c>
      <c r="C57" s="303">
        <f t="shared" si="9"/>
        <v>0.21558811176366377</v>
      </c>
      <c r="D57" s="303">
        <f t="shared" si="9"/>
        <v>0.21648578872596475</v>
      </c>
      <c r="E57" s="303">
        <f t="shared" si="9"/>
        <v>0.25155972299742274</v>
      </c>
      <c r="F57" s="303">
        <f t="shared" si="9"/>
        <v>0.25032200628293472</v>
      </c>
      <c r="G57" s="303">
        <f t="shared" si="9"/>
        <v>0.24553319755020725</v>
      </c>
      <c r="H57" s="303">
        <f t="shared" si="9"/>
        <v>0.24014921726993116</v>
      </c>
      <c r="I57" s="303">
        <f t="shared" si="9"/>
        <v>0.23248035514902127</v>
      </c>
      <c r="J57" s="303">
        <f t="shared" si="9"/>
        <v>0.23319080224269739</v>
      </c>
      <c r="K57" s="303">
        <f t="shared" si="9"/>
        <v>0.23634783789178021</v>
      </c>
      <c r="L57" s="303">
        <f t="shared" si="9"/>
        <v>0.23926916652326266</v>
      </c>
      <c r="M57" s="303">
        <f t="shared" si="9"/>
        <v>0.22657859979941236</v>
      </c>
      <c r="N57" s="303">
        <f t="shared" si="9"/>
        <v>0.23881834138746366</v>
      </c>
      <c r="O57" s="303">
        <f t="shared" si="9"/>
        <v>0.24077882927737909</v>
      </c>
      <c r="P57" s="303">
        <f t="shared" si="9"/>
        <v>0.22228437573192467</v>
      </c>
      <c r="Q57" s="303">
        <f t="shared" si="9"/>
        <v>0.22060773527890842</v>
      </c>
      <c r="R57" s="303">
        <f t="shared" si="9"/>
        <v>0.24156151323172356</v>
      </c>
      <c r="S57" s="303">
        <f t="shared" si="9"/>
        <v>0.24139077592669497</v>
      </c>
      <c r="T57" s="303">
        <f t="shared" si="9"/>
        <v>0.23757245347940009</v>
      </c>
      <c r="U57" s="303">
        <f t="shared" si="9"/>
        <v>0.24206338536904459</v>
      </c>
      <c r="V57" s="303">
        <f t="shared" si="9"/>
        <v>0.24694530161043088</v>
      </c>
      <c r="W57" s="303">
        <f t="shared" si="9"/>
        <v>0.2504946053472103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0.21576995745830302</v>
      </c>
      <c r="C58" s="304">
        <f t="shared" si="10"/>
        <v>0.21558811176366377</v>
      </c>
      <c r="D58" s="304">
        <f t="shared" si="10"/>
        <v>0.21648578872596475</v>
      </c>
      <c r="E58" s="304">
        <f t="shared" si="10"/>
        <v>0.25155972299742274</v>
      </c>
      <c r="F58" s="304">
        <f t="shared" si="10"/>
        <v>0.25032200628293472</v>
      </c>
      <c r="G58" s="304">
        <f t="shared" si="10"/>
        <v>0.24553319755020725</v>
      </c>
      <c r="H58" s="304">
        <f t="shared" si="10"/>
        <v>0.24014921726993116</v>
      </c>
      <c r="I58" s="304">
        <f t="shared" si="10"/>
        <v>0.23248035514902127</v>
      </c>
      <c r="J58" s="304">
        <f t="shared" si="10"/>
        <v>0.23319080224269739</v>
      </c>
      <c r="K58" s="304">
        <f t="shared" si="10"/>
        <v>0.23634783789178021</v>
      </c>
      <c r="L58" s="304">
        <f t="shared" si="10"/>
        <v>0.23926916652326266</v>
      </c>
      <c r="M58" s="304">
        <f t="shared" si="10"/>
        <v>0.22657859979941236</v>
      </c>
      <c r="N58" s="304">
        <f t="shared" si="10"/>
        <v>0.23881834138746366</v>
      </c>
      <c r="O58" s="304">
        <f t="shared" si="10"/>
        <v>0.24077882927737909</v>
      </c>
      <c r="P58" s="304">
        <f t="shared" si="10"/>
        <v>0.22228437573192467</v>
      </c>
      <c r="Q58" s="304">
        <f t="shared" si="10"/>
        <v>0.22060773527890842</v>
      </c>
      <c r="R58" s="304">
        <f t="shared" si="10"/>
        <v>0.24156151323172356</v>
      </c>
      <c r="S58" s="304">
        <f t="shared" si="10"/>
        <v>0.24139077592669497</v>
      </c>
      <c r="T58" s="304">
        <f t="shared" si="10"/>
        <v>0.23757245347940009</v>
      </c>
      <c r="U58" s="304">
        <f t="shared" si="10"/>
        <v>0.24206338536904459</v>
      </c>
      <c r="V58" s="304">
        <f t="shared" si="10"/>
        <v>0.24694530161043088</v>
      </c>
      <c r="W58" s="304">
        <f t="shared" si="10"/>
        <v>0.2504946053472103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0.15215005200303583</v>
      </c>
      <c r="C60" s="303">
        <f t="shared" si="12"/>
        <v>0.15258499083737667</v>
      </c>
      <c r="D60" s="303">
        <f t="shared" si="12"/>
        <v>0.15137263146652186</v>
      </c>
      <c r="E60" s="303">
        <f t="shared" si="12"/>
        <v>0.16778385089537681</v>
      </c>
      <c r="F60" s="303">
        <f t="shared" si="12"/>
        <v>0.1685340015385797</v>
      </c>
      <c r="G60" s="303">
        <f t="shared" si="12"/>
        <v>0.17256206584382602</v>
      </c>
      <c r="H60" s="303">
        <f t="shared" si="12"/>
        <v>0.1633300424131692</v>
      </c>
      <c r="I60" s="303">
        <f t="shared" si="12"/>
        <v>0.17026867436080231</v>
      </c>
      <c r="J60" s="303">
        <f t="shared" si="12"/>
        <v>0.17237648693929464</v>
      </c>
      <c r="K60" s="303">
        <f t="shared" si="12"/>
        <v>0.17892301944526212</v>
      </c>
      <c r="L60" s="303">
        <f t="shared" si="12"/>
        <v>0.17061783582448226</v>
      </c>
      <c r="M60" s="303">
        <f t="shared" si="12"/>
        <v>0.17422611006783503</v>
      </c>
      <c r="N60" s="303">
        <f t="shared" si="12"/>
        <v>0.18241736809923501</v>
      </c>
      <c r="O60" s="303">
        <f t="shared" si="12"/>
        <v>0.17794654185591144</v>
      </c>
      <c r="P60" s="303">
        <f t="shared" si="12"/>
        <v>0.19267520617711553</v>
      </c>
      <c r="Q60" s="303">
        <f t="shared" si="12"/>
        <v>0.18240206086198593</v>
      </c>
      <c r="R60" s="303">
        <f t="shared" si="12"/>
        <v>0.14739034198635648</v>
      </c>
      <c r="S60" s="303">
        <f t="shared" si="12"/>
        <v>0.14304554372248021</v>
      </c>
      <c r="T60" s="303">
        <f t="shared" si="12"/>
        <v>0.15226529924010371</v>
      </c>
      <c r="U60" s="303">
        <f t="shared" si="12"/>
        <v>0.1434382510935962</v>
      </c>
      <c r="V60" s="303">
        <f t="shared" si="12"/>
        <v>0.13678879452401912</v>
      </c>
      <c r="W60" s="303">
        <f t="shared" si="12"/>
        <v>0.137809163865101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0.15215005200303583</v>
      </c>
      <c r="C61" s="304">
        <f t="shared" si="13"/>
        <v>0.15258499083737667</v>
      </c>
      <c r="D61" s="304">
        <f t="shared" si="13"/>
        <v>0.15137263146652186</v>
      </c>
      <c r="E61" s="304">
        <f t="shared" si="13"/>
        <v>0.16778385089537681</v>
      </c>
      <c r="F61" s="304">
        <f t="shared" si="13"/>
        <v>0.1685340015385797</v>
      </c>
      <c r="G61" s="304">
        <f t="shared" si="13"/>
        <v>0.17256206584382602</v>
      </c>
      <c r="H61" s="304">
        <f t="shared" si="13"/>
        <v>0.1633300424131692</v>
      </c>
      <c r="I61" s="304">
        <f t="shared" si="13"/>
        <v>0.17026867436080231</v>
      </c>
      <c r="J61" s="304">
        <f t="shared" si="13"/>
        <v>0.17237648693929464</v>
      </c>
      <c r="K61" s="304">
        <f t="shared" si="13"/>
        <v>0.17892301944526212</v>
      </c>
      <c r="L61" s="304">
        <f t="shared" si="13"/>
        <v>0.17061783582448226</v>
      </c>
      <c r="M61" s="304">
        <f t="shared" si="13"/>
        <v>0.17422611006783503</v>
      </c>
      <c r="N61" s="304">
        <f t="shared" si="13"/>
        <v>0.18241736809923501</v>
      </c>
      <c r="O61" s="304">
        <f t="shared" si="13"/>
        <v>0.17794654185591144</v>
      </c>
      <c r="P61" s="304">
        <f t="shared" si="13"/>
        <v>0.19267520617711553</v>
      </c>
      <c r="Q61" s="304">
        <f t="shared" si="13"/>
        <v>0.18240206086198593</v>
      </c>
      <c r="R61" s="304">
        <f t="shared" si="13"/>
        <v>0.14739034198635648</v>
      </c>
      <c r="S61" s="304">
        <f t="shared" si="13"/>
        <v>0.14304554372248021</v>
      </c>
      <c r="T61" s="304">
        <f t="shared" si="13"/>
        <v>0.15226529924010371</v>
      </c>
      <c r="U61" s="304">
        <f t="shared" si="13"/>
        <v>0.1434382510935962</v>
      </c>
      <c r="V61" s="304">
        <f t="shared" si="13"/>
        <v>0.13678879452401912</v>
      </c>
      <c r="W61" s="304">
        <f t="shared" si="13"/>
        <v>0.137809163865101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0.30824279636900442</v>
      </c>
      <c r="C63" s="303">
        <f t="shared" si="15"/>
        <v>0.30798301680523404</v>
      </c>
      <c r="D63" s="303">
        <f t="shared" si="15"/>
        <v>0.30926541246566402</v>
      </c>
      <c r="E63" s="303">
        <f t="shared" si="15"/>
        <v>0.35937103285346106</v>
      </c>
      <c r="F63" s="303">
        <f t="shared" si="15"/>
        <v>0.35760286611847819</v>
      </c>
      <c r="G63" s="303">
        <f t="shared" si="15"/>
        <v>0.35076171078601032</v>
      </c>
      <c r="H63" s="303">
        <f t="shared" si="15"/>
        <v>0.34307031038561586</v>
      </c>
      <c r="I63" s="303">
        <f t="shared" si="15"/>
        <v>0.3321147930700305</v>
      </c>
      <c r="J63" s="303">
        <f t="shared" si="15"/>
        <v>0.33312971748956766</v>
      </c>
      <c r="K63" s="303">
        <f t="shared" si="15"/>
        <v>0.33763976841682897</v>
      </c>
      <c r="L63" s="303">
        <f t="shared" si="15"/>
        <v>0.34181309503323232</v>
      </c>
      <c r="M63" s="303">
        <f t="shared" si="15"/>
        <v>0.32368371399916063</v>
      </c>
      <c r="N63" s="303">
        <f t="shared" si="15"/>
        <v>0.3411690591249481</v>
      </c>
      <c r="O63" s="303">
        <f t="shared" si="15"/>
        <v>0.34396975611054165</v>
      </c>
      <c r="P63" s="303">
        <f t="shared" si="15"/>
        <v>0.31754910818846377</v>
      </c>
      <c r="Q63" s="303">
        <f t="shared" si="15"/>
        <v>0.31515390754129763</v>
      </c>
      <c r="R63" s="303">
        <f t="shared" si="15"/>
        <v>0.34508787604531937</v>
      </c>
      <c r="S63" s="303">
        <f t="shared" si="15"/>
        <v>0.34484396560956432</v>
      </c>
      <c r="T63" s="303">
        <f t="shared" si="15"/>
        <v>0.3393892192562859</v>
      </c>
      <c r="U63" s="303">
        <f t="shared" si="15"/>
        <v>0.34580483624149227</v>
      </c>
      <c r="V63" s="303">
        <f t="shared" si="15"/>
        <v>0.35277900230061565</v>
      </c>
      <c r="W63" s="303">
        <f t="shared" si="15"/>
        <v>0.35784943621030041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0.30824279636900442</v>
      </c>
      <c r="C64" s="304">
        <f t="shared" si="16"/>
        <v>0.30798301680523404</v>
      </c>
      <c r="D64" s="304">
        <f t="shared" si="16"/>
        <v>0.30926541246566402</v>
      </c>
      <c r="E64" s="304">
        <f t="shared" si="16"/>
        <v>0.35937103285346106</v>
      </c>
      <c r="F64" s="304">
        <f t="shared" si="16"/>
        <v>0.35760286611847819</v>
      </c>
      <c r="G64" s="304">
        <f t="shared" si="16"/>
        <v>0.35076171078601032</v>
      </c>
      <c r="H64" s="304">
        <f t="shared" si="16"/>
        <v>0.34307031038561586</v>
      </c>
      <c r="I64" s="304">
        <f t="shared" si="16"/>
        <v>0.3321147930700305</v>
      </c>
      <c r="J64" s="304">
        <f t="shared" si="16"/>
        <v>0.33312971748956766</v>
      </c>
      <c r="K64" s="304">
        <f t="shared" si="16"/>
        <v>0.33763976841682897</v>
      </c>
      <c r="L64" s="304">
        <f t="shared" si="16"/>
        <v>0.34181309503323232</v>
      </c>
      <c r="M64" s="304">
        <f t="shared" si="16"/>
        <v>0.32368371399916063</v>
      </c>
      <c r="N64" s="304">
        <f t="shared" si="16"/>
        <v>0.3411690591249481</v>
      </c>
      <c r="O64" s="304">
        <f t="shared" si="16"/>
        <v>0.34396975611054165</v>
      </c>
      <c r="P64" s="304">
        <f t="shared" si="16"/>
        <v>0.31754910818846377</v>
      </c>
      <c r="Q64" s="304">
        <f t="shared" si="16"/>
        <v>0.31515390754129763</v>
      </c>
      <c r="R64" s="304">
        <f t="shared" si="16"/>
        <v>0.34508787604531937</v>
      </c>
      <c r="S64" s="304">
        <f t="shared" si="16"/>
        <v>0.34484396560956432</v>
      </c>
      <c r="T64" s="304">
        <f t="shared" si="16"/>
        <v>0.3393892192562859</v>
      </c>
      <c r="U64" s="304">
        <f t="shared" si="16"/>
        <v>0.34580483624149227</v>
      </c>
      <c r="V64" s="304">
        <f t="shared" si="16"/>
        <v>0.35277900230061565</v>
      </c>
      <c r="W64" s="304">
        <f t="shared" si="16"/>
        <v>0.35784943621030041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0.29373321648943818</v>
      </c>
      <c r="C66" s="303">
        <f t="shared" si="18"/>
        <v>0.29386135734162094</v>
      </c>
      <c r="D66" s="303">
        <f t="shared" si="18"/>
        <v>0.29254564893224011</v>
      </c>
      <c r="E66" s="303">
        <f t="shared" si="18"/>
        <v>0.18438680092191995</v>
      </c>
      <c r="F66" s="303">
        <f t="shared" si="18"/>
        <v>0.18679078845697417</v>
      </c>
      <c r="G66" s="303">
        <f t="shared" si="18"/>
        <v>0.19512136057424673</v>
      </c>
      <c r="H66" s="303">
        <f t="shared" si="18"/>
        <v>0.21833216609120742</v>
      </c>
      <c r="I66" s="303">
        <f t="shared" si="18"/>
        <v>0.2317512591245264</v>
      </c>
      <c r="J66" s="303">
        <f t="shared" si="18"/>
        <v>0.22738204091310762</v>
      </c>
      <c r="K66" s="303">
        <f t="shared" si="18"/>
        <v>0.21212986441088849</v>
      </c>
      <c r="L66" s="303">
        <f t="shared" si="18"/>
        <v>0.21264432368508107</v>
      </c>
      <c r="M66" s="303">
        <f t="shared" si="18"/>
        <v>0.24182703917244855</v>
      </c>
      <c r="N66" s="303">
        <f t="shared" si="18"/>
        <v>0.20179085402123109</v>
      </c>
      <c r="O66" s="303">
        <f t="shared" si="18"/>
        <v>0.20068840697943904</v>
      </c>
      <c r="P66" s="303">
        <f t="shared" si="18"/>
        <v>0.23332805152619351</v>
      </c>
      <c r="Q66" s="303">
        <f t="shared" si="18"/>
        <v>0.24811095969202843</v>
      </c>
      <c r="R66" s="303">
        <f t="shared" si="18"/>
        <v>0.23754024369981805</v>
      </c>
      <c r="S66" s="303">
        <f t="shared" si="18"/>
        <v>0.24186996004109609</v>
      </c>
      <c r="T66" s="303">
        <f t="shared" si="18"/>
        <v>0.24079582474504493</v>
      </c>
      <c r="U66" s="303">
        <f t="shared" si="18"/>
        <v>0.24029189793626093</v>
      </c>
      <c r="V66" s="303">
        <f t="shared" si="18"/>
        <v>0.23409021489279336</v>
      </c>
      <c r="W66" s="303">
        <f t="shared" si="18"/>
        <v>0.22321904267273779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0.95775940883921928</v>
      </c>
      <c r="C72" s="322">
        <f>IF(C$5=0,0,C$5/TRE_fec!C$5)</f>
        <v>0.95618184411110529</v>
      </c>
      <c r="D72" s="322">
        <f>IF(D$5=0,0,D$5/TRE_fec!D$5)</f>
        <v>0.96714281661652912</v>
      </c>
      <c r="E72" s="322">
        <f>IF(E$5=0,0,E$5/TRE_fec!E$5)</f>
        <v>0.86925873009341481</v>
      </c>
      <c r="F72" s="322">
        <f>IF(F$5=0,0,F$5/TRE_fec!F$5)</f>
        <v>0.86551645598955718</v>
      </c>
      <c r="G72" s="322">
        <f>IF(G$5=0,0,G$5/TRE_fec!G$5)</f>
        <v>0.84147555606674573</v>
      </c>
      <c r="H72" s="322">
        <f>IF(H$5=0,0,H$5/TRE_fec!H$5)</f>
        <v>0.89153982004160881</v>
      </c>
      <c r="I72" s="322">
        <f>IF(I$5=0,0,I$5/TRE_fec!I$5)</f>
        <v>0.85042716715143396</v>
      </c>
      <c r="J72" s="322">
        <f>IF(J$5=0,0,J$5/TRE_fec!J$5)</f>
        <v>0.84118132130662271</v>
      </c>
      <c r="K72" s="322">
        <f>IF(K$5=0,0,K$5/TRE_fec!K$5)</f>
        <v>0.80456635467628512</v>
      </c>
      <c r="L72" s="322">
        <f>IF(L$5=0,0,L$5/TRE_fec!L$5)</f>
        <v>0.85297889331564514</v>
      </c>
      <c r="M72" s="322">
        <f>IF(M$5=0,0,M$5/TRE_fec!M$5)</f>
        <v>0.83095315242770562</v>
      </c>
      <c r="N72" s="322">
        <f>IF(N$5=0,0,N$5/TRE_fec!N$5)</f>
        <v>0.78138355755526001</v>
      </c>
      <c r="O72" s="322">
        <f>IF(O$5=0,0,O$5/TRE_fec!O$5)</f>
        <v>0.81234889966061252</v>
      </c>
      <c r="P72" s="322">
        <f>IF(P$5=0,0,P$5/TRE_fec!P$5)</f>
        <v>0.73598288048672555</v>
      </c>
      <c r="Q72" s="322">
        <f>IF(Q$5=0,0,Q$5/TRE_fec!Q$5)</f>
        <v>0.78809300607369903</v>
      </c>
      <c r="R72" s="322">
        <f>IF(R$5=0,0,R$5/TRE_fec!R$5)</f>
        <v>0.98480711364716622</v>
      </c>
      <c r="S72" s="322">
        <f>IF(S$5=0,0,S$5/TRE_fec!S$5)</f>
        <v>1.0290820532696816</v>
      </c>
      <c r="T72" s="322">
        <f>IF(T$5=0,0,T$5/TRE_fec!T$5)</f>
        <v>0.96102013907963313</v>
      </c>
      <c r="U72" s="322">
        <f>IF(U$5=0,0,U$5/TRE_fec!U$5)</f>
        <v>1.0205705690130193</v>
      </c>
      <c r="V72" s="322">
        <f>IF(V$5=0,0,V$5/TRE_fec!V$5)</f>
        <v>1.0781792854091494</v>
      </c>
      <c r="W72" s="322">
        <f>IF(W$5=0,0,W$5/TRE_fec!W$5)</f>
        <v>1.0904268470216323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1.0933488829926614</v>
      </c>
      <c r="C77" s="334">
        <f>IF(C$10=0,0,C$10/TRE_fec!C$10)</f>
        <v>1.0869834850237541</v>
      </c>
      <c r="D77" s="334">
        <f>IF(D$10=0,0,D$10/TRE_fec!D$10)</f>
        <v>1.1107279869306921</v>
      </c>
      <c r="E77" s="334">
        <f>IF(E$10=0,0,E$10/TRE_fec!E$10)</f>
        <v>1.2758545770417087</v>
      </c>
      <c r="F77" s="334">
        <f>IF(F$10=0,0,F$10/TRE_fec!F$10)</f>
        <v>1.2636774377334175</v>
      </c>
      <c r="G77" s="334">
        <f>IF(G$10=0,0,G$10/TRE_fec!G$10)</f>
        <v>1.2019092036799253</v>
      </c>
      <c r="H77" s="334">
        <f>IF(H$10=0,0,H$10/TRE_fec!H$10)</f>
        <v>1.2244327613683319</v>
      </c>
      <c r="I77" s="334">
        <f>IF(I$10=0,0,I$10/TRE_fec!I$10)</f>
        <v>1.1087483644711595</v>
      </c>
      <c r="J77" s="334">
        <f>IF(J$10=0,0,J$10/TRE_fec!J$10)</f>
        <v>1.1164056695808571</v>
      </c>
      <c r="K77" s="334">
        <f>IF(K$10=0,0,K$10/TRE_fec!K$10)</f>
        <v>1.1123465683460909</v>
      </c>
      <c r="L77" s="334">
        <f>IF(L$10=0,0,L$10/TRE_fec!L$10)</f>
        <v>1.1941778406357892</v>
      </c>
      <c r="M77" s="334">
        <f>IF(M$10=0,0,M$10/TRE_fec!M$10)</f>
        <v>1.0976078549935901</v>
      </c>
      <c r="N77" s="334">
        <f>IF(N$10=0,0,N$10/TRE_fec!N$10)</f>
        <v>1.1309985813318024</v>
      </c>
      <c r="O77" s="334">
        <f>IF(O$10=0,0,O$10/TRE_fec!O$10)</f>
        <v>1.1910907756214111</v>
      </c>
      <c r="P77" s="334">
        <f>IF(P$10=0,0,P$10/TRE_fec!P$10)</f>
        <v>0.99915721392883339</v>
      </c>
      <c r="Q77" s="334">
        <f>IF(Q$10=0,0,Q$10/TRE_fec!Q$10)</f>
        <v>1.0432081729242195</v>
      </c>
      <c r="R77" s="334">
        <f>IF(R$10=0,0,R$10/TRE_fec!R$10)</f>
        <v>1.1103140635768891</v>
      </c>
      <c r="S77" s="334">
        <f>IF(S$10=0,0,S$10/TRE_fec!S$10)</f>
        <v>1.1652171545896342</v>
      </c>
      <c r="T77" s="334">
        <f>IF(T$10=0,0,T$10/TRE_fec!T$10)</f>
        <v>1.1267654935345601</v>
      </c>
      <c r="U77" s="334">
        <f>IF(U$10=0,0,U$10/TRE_fec!U$10)</f>
        <v>1.1342427462571802</v>
      </c>
      <c r="V77" s="334">
        <f>IF(V$10=0,0,V$10/TRE_fec!V$10)</f>
        <v>1.2310995694409661</v>
      </c>
      <c r="W77" s="334">
        <f>IF(W$10=0,0,W$10/TRE_fec!W$10)</f>
        <v>1.2964613637094005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1.1979080205147616</v>
      </c>
      <c r="C78" s="350">
        <f>IF(C$16=0,0,C$16/TRE_fec!C$16)</f>
        <v>1.1942149754334206</v>
      </c>
      <c r="D78" s="350">
        <f>IF(D$16=0,0,D$16/TRE_fec!D$16)</f>
        <v>1.2120816831883723</v>
      </c>
      <c r="E78" s="350">
        <f>IF(E$16=0,0,E$16/TRE_fec!E$16)</f>
        <v>1.3362163344900098</v>
      </c>
      <c r="F78" s="350">
        <f>IF(F$16=0,0,F$16/TRE_fec!F$16)</f>
        <v>1.3226693718879197</v>
      </c>
      <c r="G78" s="350">
        <f>IF(G$16=0,0,G$16/TRE_fec!G$16)</f>
        <v>1.2592123558285155</v>
      </c>
      <c r="H78" s="350">
        <f>IF(H$16=0,0,H$16/TRE_fec!H$16)</f>
        <v>1.286217867847985</v>
      </c>
      <c r="I78" s="350">
        <f>IF(I$16=0,0,I$16/TRE_fec!I$16)</f>
        <v>1.1853692647489458</v>
      </c>
      <c r="J78" s="350">
        <f>IF(J$16=0,0,J$16/TRE_fec!J$16)</f>
        <v>1.1794886158696984</v>
      </c>
      <c r="K78" s="350">
        <f>IF(K$16=0,0,K$16/TRE_fec!K$16)</f>
        <v>1.1568349637802966</v>
      </c>
      <c r="L78" s="350">
        <f>IF(L$16=0,0,L$16/TRE_fec!L$16)</f>
        <v>1.2332257949457168</v>
      </c>
      <c r="M78" s="350">
        <f>IF(M$16=0,0,M$16/TRE_fec!M$16)</f>
        <v>1.1363619119117754</v>
      </c>
      <c r="N78" s="350">
        <f>IF(N$16=0,0,N$16/TRE_fec!N$16)</f>
        <v>1.161491009010337</v>
      </c>
      <c r="O78" s="350">
        <f>IF(O$16=0,0,O$16/TRE_fec!O$16)</f>
        <v>1.2070074349937863</v>
      </c>
      <c r="P78" s="350">
        <f>IF(P$16=0,0,P$16/TRE_fec!P$16)</f>
        <v>1.0026317158842917</v>
      </c>
      <c r="Q78" s="350">
        <f>IF(Q$16=0,0,Q$16/TRE_fec!Q$16)</f>
        <v>1.0521040439125415</v>
      </c>
      <c r="R78" s="350">
        <f>IF(R$16=0,0,R$16/TRE_fec!R$16)</f>
        <v>1.4247639953996554</v>
      </c>
      <c r="S78" s="350">
        <f>IF(S$16=0,0,S$16/TRE_fec!S$16)</f>
        <v>1.4726363974618764</v>
      </c>
      <c r="T78" s="350">
        <f>IF(T$16=0,0,T$16/TRE_fec!T$16)</f>
        <v>1.3620244163267068</v>
      </c>
      <c r="U78" s="350">
        <f>IF(U$16=0,0,U$16/TRE_fec!U$16)</f>
        <v>1.465186542371417</v>
      </c>
      <c r="V78" s="350">
        <f>IF(V$16=0,0,V$16/TRE_fec!V$16)</f>
        <v>1.5648701968014171</v>
      </c>
      <c r="W78" s="350">
        <f>IF(W$16=0,0,W$16/TRE_fec!W$16)</f>
        <v>1.6073079451293975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1.7022645092890101</v>
      </c>
      <c r="C79" s="350">
        <f>IF(C$24=0,0,C$24/TRE_fec!C$24)</f>
        <v>1.7025697046869301</v>
      </c>
      <c r="D79" s="350">
        <f>IF(D$24=0,0,D$24/TRE_fec!D$24)</f>
        <v>1.7051735479700836</v>
      </c>
      <c r="E79" s="350">
        <f>IF(E$24=0,0,E$24/TRE_fec!E$24)</f>
        <v>1.7492054198089448</v>
      </c>
      <c r="F79" s="350">
        <f>IF(F$24=0,0,F$24/TRE_fec!F$24)</f>
        <v>1.7474770814290963</v>
      </c>
      <c r="G79" s="350">
        <f>IF(G$24=0,0,G$24/TRE_fec!G$24)</f>
        <v>1.7384847223839379</v>
      </c>
      <c r="H79" s="350">
        <f>IF(H$24=0,0,H$24/TRE_fec!H$24)</f>
        <v>1.7322430152336028</v>
      </c>
      <c r="I79" s="350">
        <f>IF(I$24=0,0,I$24/TRE_fec!I$24)</f>
        <v>1.7199497385741056</v>
      </c>
      <c r="J79" s="350">
        <f>IF(J$24=0,0,J$24/TRE_fec!J$24)</f>
        <v>1.7225845917329166</v>
      </c>
      <c r="K79" s="350">
        <f>IF(K$24=0,0,K$24/TRE_fec!K$24)</f>
        <v>1.7249743665089594</v>
      </c>
      <c r="L79" s="350">
        <f>IF(L$24=0,0,L$24/TRE_fec!L$24)</f>
        <v>1.7327705563198597</v>
      </c>
      <c r="M79" s="350">
        <f>IF(M$24=0,0,M$24/TRE_fec!M$24)</f>
        <v>1.7216702443985414</v>
      </c>
      <c r="N79" s="350">
        <f>IF(N$24=0,0,N$24/TRE_fec!N$24)</f>
        <v>1.7341411835660876</v>
      </c>
      <c r="O79" s="350">
        <f>IF(O$24=0,0,O$24/TRE_fec!O$24)</f>
        <v>1.7415665897598418</v>
      </c>
      <c r="P79" s="350">
        <f>IF(P$24=0,0,P$24/TRE_fec!P$24)</f>
        <v>1.712042945965333</v>
      </c>
      <c r="Q79" s="350">
        <f>IF(Q$24=0,0,Q$24/TRE_fec!Q$24)</f>
        <v>1.7147013494363195</v>
      </c>
      <c r="R79" s="350">
        <f>IF(R$24=0,0,R$24/TRE_fec!R$24)</f>
        <v>1.7329509766797051</v>
      </c>
      <c r="S79" s="350">
        <f>IF(S$24=0,0,S$24/TRE_fec!S$24)</f>
        <v>1.7384656654418444</v>
      </c>
      <c r="T79" s="350">
        <f>IF(T$24=0,0,T$24/TRE_fec!T$24)</f>
        <v>1.7323493186614569</v>
      </c>
      <c r="U79" s="350">
        <f>IF(U$24=0,0,U$24/TRE_fec!U$24)</f>
        <v>1.7307608082334476</v>
      </c>
      <c r="V79" s="350">
        <f>IF(V$24=0,0,V$24/TRE_fec!V$24)</f>
        <v>1.7275229568116903</v>
      </c>
      <c r="W79" s="350">
        <f>IF(W$24=0,0,W$24/TRE_fec!W$24)</f>
        <v>1.7589926673107996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1.1979080205147614</v>
      </c>
      <c r="C80" s="350">
        <f>IF(C$27=0,0,C$27/TRE_fec!C$27)</f>
        <v>1.1942149754334204</v>
      </c>
      <c r="D80" s="350">
        <f>IF(D$27=0,0,D$27/TRE_fec!D$27)</f>
        <v>1.2120816831883725</v>
      </c>
      <c r="E80" s="350">
        <f>IF(E$27=0,0,E$27/TRE_fec!E$27)</f>
        <v>1.3362163344900091</v>
      </c>
      <c r="F80" s="350">
        <f>IF(F$27=0,0,F$27/TRE_fec!F$27)</f>
        <v>1.3226693718879199</v>
      </c>
      <c r="G80" s="350">
        <f>IF(G$27=0,0,G$27/TRE_fec!G$27)</f>
        <v>1.2592123558285155</v>
      </c>
      <c r="H80" s="350">
        <f>IF(H$27=0,0,H$27/TRE_fec!H$27)</f>
        <v>1.2862178678479845</v>
      </c>
      <c r="I80" s="350">
        <f>IF(I$27=0,0,I$27/TRE_fec!I$27)</f>
        <v>1.1853692647489456</v>
      </c>
      <c r="J80" s="350">
        <f>IF(J$27=0,0,J$27/TRE_fec!J$27)</f>
        <v>1.1794886158696991</v>
      </c>
      <c r="K80" s="350">
        <f>IF(K$27=0,0,K$27/TRE_fec!K$27)</f>
        <v>1.1568349637802964</v>
      </c>
      <c r="L80" s="350">
        <f>IF(L$27=0,0,L$27/TRE_fec!L$27)</f>
        <v>1.2332257949457168</v>
      </c>
      <c r="M80" s="350">
        <f>IF(M$27=0,0,M$27/TRE_fec!M$27)</f>
        <v>1.1363619119117752</v>
      </c>
      <c r="N80" s="350">
        <f>IF(N$27=0,0,N$27/TRE_fec!N$27)</f>
        <v>1.1614910090103368</v>
      </c>
      <c r="O80" s="350">
        <f>IF(O$27=0,0,O$27/TRE_fec!O$27)</f>
        <v>1.2070074349937865</v>
      </c>
      <c r="P80" s="350">
        <f>IF(P$27=0,0,P$27/TRE_fec!P$27)</f>
        <v>1.0026317158842915</v>
      </c>
      <c r="Q80" s="350">
        <f>IF(Q$27=0,0,Q$27/TRE_fec!Q$27)</f>
        <v>1.0521040439125415</v>
      </c>
      <c r="R80" s="350">
        <f>IF(R$27=0,0,R$27/TRE_fec!R$27)</f>
        <v>1.4247639953996551</v>
      </c>
      <c r="S80" s="350">
        <f>IF(S$27=0,0,S$27/TRE_fec!S$27)</f>
        <v>1.4726363974618766</v>
      </c>
      <c r="T80" s="350">
        <f>IF(T$27=0,0,T$27/TRE_fec!T$27)</f>
        <v>1.3620244163267068</v>
      </c>
      <c r="U80" s="350">
        <f>IF(U$27=0,0,U$27/TRE_fec!U$27)</f>
        <v>1.4651865423714168</v>
      </c>
      <c r="V80" s="350">
        <f>IF(V$27=0,0,V$27/TRE_fec!V$27)</f>
        <v>1.5648701968014171</v>
      </c>
      <c r="W80" s="350">
        <f>IF(W$27=0,0,W$27/TRE_fec!W$27)</f>
        <v>1.6073079451293972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1.6975199730653703</v>
      </c>
      <c r="C81" s="350">
        <f>IF(C$35=0,0,C$35/TRE_fec!C$35)</f>
        <v>1.7006959538337929</v>
      </c>
      <c r="D81" s="350">
        <f>IF(D$35=0,0,D$35/TRE_fec!D$35)</f>
        <v>1.7108533857015575</v>
      </c>
      <c r="E81" s="350">
        <f>IF(E$35=0,0,E$35/TRE_fec!E$35)</f>
        <v>0.72837132135400851</v>
      </c>
      <c r="F81" s="350">
        <f>IF(F$35=0,0,F$35/TRE_fec!F$35)</f>
        <v>0.74008258400606075</v>
      </c>
      <c r="G81" s="350">
        <f>IF(G$35=0,0,G$35/TRE_fec!G$35)</f>
        <v>0.76941016774684179</v>
      </c>
      <c r="H81" s="350">
        <f>IF(H$35=0,0,H$35/TRE_fec!H$35)</f>
        <v>0.96334746452660247</v>
      </c>
      <c r="I81" s="350">
        <f>IF(I$35=0,0,I$35/TRE_fec!I$35)</f>
        <v>1.010770361089427</v>
      </c>
      <c r="J81" s="350">
        <f>IF(J$35=0,0,J$35/TRE_fec!J$35)</f>
        <v>0.96851937675359845</v>
      </c>
      <c r="K81" s="350">
        <f>IF(K$35=0,0,K$35/TRE_fec!K$35)</f>
        <v>0.82536275984130936</v>
      </c>
      <c r="L81" s="350">
        <f>IF(L$35=0,0,L$35/TRE_fec!L$35)</f>
        <v>0.88450413435876041</v>
      </c>
      <c r="M81" s="350">
        <f>IF(M$35=0,0,M$35/TRE_fec!M$35)</f>
        <v>1.0084019724837823</v>
      </c>
      <c r="N81" s="350">
        <f>IF(N$35=0,0,N$35/TRE_fec!N$35)</f>
        <v>0.69591321794848482</v>
      </c>
      <c r="O81" s="350">
        <f>IF(O$35=0,0,O$35/TRE_fec!O$35)</f>
        <v>0.73305443986565966</v>
      </c>
      <c r="P81" s="350">
        <f>IF(P$35=0,0,P$35/TRE_fec!P$35)</f>
        <v>0.83084857537470325</v>
      </c>
      <c r="Q81" s="350">
        <f>IF(Q$35=0,0,Q$35/TRE_fec!Q$35)</f>
        <v>0.98741389837321603</v>
      </c>
      <c r="R81" s="350">
        <f>IF(R$35=0,0,R$35/TRE_fec!R$35)</f>
        <v>1.1530874320131408</v>
      </c>
      <c r="S81" s="350">
        <f>IF(S$35=0,0,S$35/TRE_fec!S$35)</f>
        <v>1.2635682280208427</v>
      </c>
      <c r="T81" s="350">
        <f>IF(T$35=0,0,T$35/TRE_fec!T$35)</f>
        <v>1.1713825501335113</v>
      </c>
      <c r="U81" s="350">
        <f>IF(U$35=0,0,U$35/TRE_fec!U$35)</f>
        <v>1.2480042150047883</v>
      </c>
      <c r="V81" s="350">
        <f>IF(V$35=0,0,V$35/TRE_fec!V$35)</f>
        <v>1.285001910591455</v>
      </c>
      <c r="W81" s="350">
        <f>IF(W$35=0,0,W$35/TRE_fec!W$35)</f>
        <v>1.2172161662201557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DE: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195859.30224228089</v>
      </c>
      <c r="C3" s="205">
        <v>189415.04178272979</v>
      </c>
      <c r="D3" s="205">
        <v>182982.04891931929</v>
      </c>
      <c r="E3" s="205">
        <v>183982.0946491613</v>
      </c>
      <c r="F3" s="205">
        <v>192345.64517234289</v>
      </c>
      <c r="G3" s="205">
        <v>194261.40828388889</v>
      </c>
      <c r="H3" s="205">
        <v>210837.16442476871</v>
      </c>
      <c r="I3" s="205">
        <v>224062.16868556989</v>
      </c>
      <c r="J3" s="205">
        <v>224463.16873118709</v>
      </c>
      <c r="K3" s="205">
        <v>176084.76507713881</v>
      </c>
      <c r="L3" s="205">
        <v>205365.90140400871</v>
      </c>
      <c r="M3" s="205">
        <v>223670.37890700731</v>
      </c>
      <c r="N3" s="205">
        <v>221585.3464295195</v>
      </c>
      <c r="O3" s="205">
        <v>220607.2398472536</v>
      </c>
      <c r="P3" s="205">
        <v>226188.96962769431</v>
      </c>
      <c r="Q3" s="205">
        <v>226348</v>
      </c>
      <c r="R3" s="205">
        <v>232095.1009782266</v>
      </c>
      <c r="S3" s="205">
        <v>237472.30320699711</v>
      </c>
      <c r="T3" s="205">
        <v>241458.3511889457</v>
      </c>
      <c r="U3" s="205">
        <v>234323.85914313619</v>
      </c>
      <c r="V3" s="205">
        <v>211338.59123301069</v>
      </c>
      <c r="W3" s="205">
        <v>225084.5904412801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98035.593507481623</v>
      </c>
      <c r="C5" s="205">
        <v>94896.429112359401</v>
      </c>
      <c r="D5" s="205">
        <v>93511.713174627745</v>
      </c>
      <c r="E5" s="205">
        <v>117702.3111841936</v>
      </c>
      <c r="F5" s="205">
        <v>131856.08034110509</v>
      </c>
      <c r="G5" s="205">
        <v>133989.3801608308</v>
      </c>
      <c r="H5" s="205">
        <v>144757.2138657039</v>
      </c>
      <c r="I5" s="205">
        <v>152957.6890811348</v>
      </c>
      <c r="J5" s="205">
        <v>175551.4423261304</v>
      </c>
      <c r="K5" s="205">
        <v>143678.32832160391</v>
      </c>
      <c r="L5" s="205">
        <v>156353.00175424159</v>
      </c>
      <c r="M5" s="205">
        <v>173047.41786930521</v>
      </c>
      <c r="N5" s="205">
        <v>175217.31826605901</v>
      </c>
      <c r="O5" s="205">
        <v>174968.5048762018</v>
      </c>
      <c r="P5" s="205">
        <v>180123.17306054989</v>
      </c>
      <c r="Q5" s="205">
        <v>168043.8883057826</v>
      </c>
      <c r="R5" s="205">
        <v>172952.5480601376</v>
      </c>
      <c r="S5" s="205">
        <v>175883.98279347771</v>
      </c>
      <c r="T5" s="205">
        <v>178667.30429255939</v>
      </c>
      <c r="U5" s="205">
        <v>176044.90515302931</v>
      </c>
      <c r="V5" s="205">
        <v>162193.2633642173</v>
      </c>
      <c r="W5" s="205">
        <v>169296.1838309796</v>
      </c>
      <c r="DA5" s="112" t="s">
        <v>2527</v>
      </c>
    </row>
    <row r="6" spans="1:105" ht="12" customHeight="1" x14ac:dyDescent="0.25">
      <c r="A6" s="154" t="s">
        <v>2114</v>
      </c>
      <c r="B6" s="340">
        <v>122544.491884352</v>
      </c>
      <c r="C6" s="340">
        <v>116417.2672901344</v>
      </c>
      <c r="D6" s="340">
        <v>110290.0426959168</v>
      </c>
      <c r="E6" s="340">
        <v>128671.71647856959</v>
      </c>
      <c r="F6" s="340">
        <v>140926.1656670048</v>
      </c>
      <c r="G6" s="340">
        <v>147053.3902612224</v>
      </c>
      <c r="H6" s="340">
        <v>153180.61485544001</v>
      </c>
      <c r="I6" s="340">
        <v>165435.06404387529</v>
      </c>
      <c r="J6" s="340">
        <v>189943.96242074569</v>
      </c>
      <c r="K6" s="340">
        <v>189943.96242074569</v>
      </c>
      <c r="L6" s="340">
        <v>183816.73782652809</v>
      </c>
      <c r="M6" s="340">
        <v>183816.73782652809</v>
      </c>
      <c r="N6" s="340">
        <v>189943.96242074569</v>
      </c>
      <c r="O6" s="340">
        <v>189943.96242074569</v>
      </c>
      <c r="P6" s="340">
        <v>189943.96242074569</v>
      </c>
      <c r="Q6" s="340">
        <v>189943.96242074569</v>
      </c>
      <c r="R6" s="340">
        <v>183816.73782652809</v>
      </c>
      <c r="S6" s="340">
        <v>189943.96242074569</v>
      </c>
      <c r="T6" s="340">
        <v>189943.96242074569</v>
      </c>
      <c r="U6" s="340">
        <v>189943.96242074569</v>
      </c>
      <c r="V6" s="340">
        <v>183816.73782652809</v>
      </c>
      <c r="W6" s="340">
        <v>183816.73782652809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18381.673782652801</v>
      </c>
      <c r="F7" s="342">
        <v>18381.673782652801</v>
      </c>
      <c r="G7" s="342">
        <v>12254.449188435199</v>
      </c>
      <c r="H7" s="342">
        <v>6127.2245942176014</v>
      </c>
      <c r="I7" s="342">
        <v>18381.673782652801</v>
      </c>
      <c r="J7" s="342">
        <v>30636.122971088011</v>
      </c>
      <c r="K7" s="342">
        <v>0</v>
      </c>
      <c r="L7" s="342">
        <v>0</v>
      </c>
      <c r="M7" s="342">
        <v>6127.2245942176014</v>
      </c>
      <c r="N7" s="342">
        <v>6127.2245942176014</v>
      </c>
      <c r="O7" s="342">
        <v>6127.2245942176014</v>
      </c>
      <c r="P7" s="342">
        <v>6127.2245942176014</v>
      </c>
      <c r="Q7" s="342">
        <v>0</v>
      </c>
      <c r="R7" s="342">
        <v>0</v>
      </c>
      <c r="S7" s="342">
        <v>12254.449188435199</v>
      </c>
      <c r="T7" s="342">
        <v>0</v>
      </c>
      <c r="U7" s="342">
        <v>6127.2245942176014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6127.2245942175941</v>
      </c>
      <c r="D8" s="344">
        <f t="shared" si="0"/>
        <v>6127.2245942176087</v>
      </c>
      <c r="E8" s="344">
        <f t="shared" si="0"/>
        <v>0</v>
      </c>
      <c r="F8" s="344">
        <f t="shared" si="0"/>
        <v>6127.2245942176087</v>
      </c>
      <c r="G8" s="344">
        <f t="shared" si="0"/>
        <v>6127.2245942175796</v>
      </c>
      <c r="H8" s="344">
        <f t="shared" si="0"/>
        <v>0</v>
      </c>
      <c r="I8" s="344">
        <f t="shared" si="0"/>
        <v>6127.2245942175214</v>
      </c>
      <c r="J8" s="344">
        <f t="shared" si="0"/>
        <v>6127.2245942176087</v>
      </c>
      <c r="K8" s="344">
        <f t="shared" si="0"/>
        <v>0</v>
      </c>
      <c r="L8" s="344">
        <f t="shared" si="0"/>
        <v>6127.2245942176087</v>
      </c>
      <c r="M8" s="344">
        <f t="shared" si="0"/>
        <v>6127.2245942176087</v>
      </c>
      <c r="N8" s="344">
        <f t="shared" si="0"/>
        <v>0</v>
      </c>
      <c r="O8" s="344">
        <f t="shared" si="0"/>
        <v>6127.2245942176087</v>
      </c>
      <c r="P8" s="344">
        <f t="shared" si="0"/>
        <v>6127.2245942176087</v>
      </c>
      <c r="Q8" s="344">
        <f t="shared" si="0"/>
        <v>0</v>
      </c>
      <c r="R8" s="344">
        <f t="shared" si="0"/>
        <v>6127.2245942176087</v>
      </c>
      <c r="S8" s="344">
        <f t="shared" si="0"/>
        <v>6127.2245942175796</v>
      </c>
      <c r="T8" s="344">
        <f t="shared" si="0"/>
        <v>0</v>
      </c>
      <c r="U8" s="344">
        <f t="shared" si="0"/>
        <v>6127.2245942176087</v>
      </c>
      <c r="V8" s="344">
        <f t="shared" si="0"/>
        <v>6127.2245942176087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24508.898376870377</v>
      </c>
      <c r="C9" s="345">
        <f t="shared" si="1"/>
        <v>21520.838177775004</v>
      </c>
      <c r="D9" s="345">
        <f t="shared" si="1"/>
        <v>16778.329521289052</v>
      </c>
      <c r="E9" s="345">
        <f t="shared" si="1"/>
        <v>10969.405294375989</v>
      </c>
      <c r="F9" s="345">
        <f t="shared" si="1"/>
        <v>9070.0853258997086</v>
      </c>
      <c r="G9" s="345">
        <f t="shared" si="1"/>
        <v>13064.010100391606</v>
      </c>
      <c r="H9" s="345">
        <f t="shared" si="1"/>
        <v>8423.4009897361102</v>
      </c>
      <c r="I9" s="345">
        <f t="shared" si="1"/>
        <v>12477.37496274049</v>
      </c>
      <c r="J9" s="345">
        <f t="shared" si="1"/>
        <v>14392.520094615291</v>
      </c>
      <c r="K9" s="345">
        <f t="shared" si="1"/>
        <v>46265.634099141782</v>
      </c>
      <c r="L9" s="345">
        <f t="shared" si="1"/>
        <v>27463.736072286498</v>
      </c>
      <c r="M9" s="345">
        <f t="shared" si="1"/>
        <v>10769.319957222877</v>
      </c>
      <c r="N9" s="345">
        <f t="shared" si="1"/>
        <v>14726.644154686684</v>
      </c>
      <c r="O9" s="345">
        <f t="shared" si="1"/>
        <v>14975.457544543897</v>
      </c>
      <c r="P9" s="345">
        <f t="shared" si="1"/>
        <v>9820.7893601958058</v>
      </c>
      <c r="Q9" s="345">
        <f t="shared" si="1"/>
        <v>21900.074114963092</v>
      </c>
      <c r="R9" s="345">
        <f t="shared" si="1"/>
        <v>10864.189766390482</v>
      </c>
      <c r="S9" s="345">
        <f t="shared" si="1"/>
        <v>14059.979627267981</v>
      </c>
      <c r="T9" s="345">
        <f t="shared" si="1"/>
        <v>11276.658128186304</v>
      </c>
      <c r="U9" s="345">
        <f t="shared" si="1"/>
        <v>13899.057267716387</v>
      </c>
      <c r="V9" s="345">
        <f t="shared" si="1"/>
        <v>21623.474462310784</v>
      </c>
      <c r="W9" s="345">
        <f t="shared" si="1"/>
        <v>14520.553995548486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3138.4808254514192</v>
      </c>
      <c r="C12" s="212">
        <v>3177.2550300945818</v>
      </c>
      <c r="D12" s="212">
        <v>3169.8908856405842</v>
      </c>
      <c r="E12" s="212">
        <v>4432.1490971625099</v>
      </c>
      <c r="F12" s="212">
        <v>4865.1168529664656</v>
      </c>
      <c r="G12" s="212">
        <v>4837.7041272570923</v>
      </c>
      <c r="H12" s="212">
        <v>4914.3110060189156</v>
      </c>
      <c r="I12" s="212">
        <v>4933.1184006878757</v>
      </c>
      <c r="J12" s="212">
        <v>5985.546431642304</v>
      </c>
      <c r="K12" s="212">
        <v>5163.8145313843506</v>
      </c>
      <c r="L12" s="212">
        <v>5551.5630266552016</v>
      </c>
      <c r="M12" s="212">
        <v>5689.204987102321</v>
      </c>
      <c r="N12" s="212">
        <v>5731.4530524505572</v>
      </c>
      <c r="O12" s="212">
        <v>5878.135339638864</v>
      </c>
      <c r="P12" s="212">
        <v>5683.7815133276008</v>
      </c>
      <c r="Q12" s="212">
        <v>5130.6273430782458</v>
      </c>
      <c r="R12" s="212">
        <v>5245.459501289768</v>
      </c>
      <c r="S12" s="212">
        <v>5298.6321582115224</v>
      </c>
      <c r="T12" s="212">
        <v>5249.394778901481</v>
      </c>
      <c r="U12" s="212">
        <v>5119.218147754752</v>
      </c>
      <c r="V12" s="212">
        <v>4739.0312114919288</v>
      </c>
      <c r="W12" s="212">
        <v>4997.4974469265471</v>
      </c>
      <c r="DA12" s="109" t="s">
        <v>2530</v>
      </c>
    </row>
    <row r="13" spans="1:105" ht="12" customHeight="1" x14ac:dyDescent="0.25">
      <c r="A13" s="24" t="s">
        <v>30</v>
      </c>
      <c r="B13" s="215">
        <v>37.876526225279449</v>
      </c>
      <c r="C13" s="215">
        <v>39.586672398968183</v>
      </c>
      <c r="D13" s="215">
        <v>32.09114359415306</v>
      </c>
      <c r="E13" s="215">
        <v>22.581685296646601</v>
      </c>
      <c r="F13" s="215">
        <v>19.160189165950129</v>
      </c>
      <c r="G13" s="215">
        <v>19.160189165950129</v>
      </c>
      <c r="H13" s="215">
        <v>28.901117798796221</v>
      </c>
      <c r="I13" s="215">
        <v>25.65141874462596</v>
      </c>
      <c r="J13" s="215">
        <v>27.55356835769561</v>
      </c>
      <c r="K13" s="215">
        <v>20.118228718830611</v>
      </c>
      <c r="L13" s="215">
        <v>17.197420464316419</v>
      </c>
      <c r="M13" s="215">
        <v>17.240412725709369</v>
      </c>
      <c r="N13" s="215">
        <v>15.7158211521926</v>
      </c>
      <c r="O13" s="215">
        <v>13.0116079105761</v>
      </c>
      <c r="P13" s="215">
        <v>14.6603611349957</v>
      </c>
      <c r="Q13" s="215">
        <v>8.0414445399828018</v>
      </c>
      <c r="R13" s="215">
        <v>3.421496130696474</v>
      </c>
      <c r="S13" s="215">
        <v>37.623387790197761</v>
      </c>
      <c r="T13" s="215">
        <v>12.600945829750639</v>
      </c>
      <c r="U13" s="215">
        <v>13.725021496130701</v>
      </c>
      <c r="V13" s="215">
        <v>13.54273430782459</v>
      </c>
      <c r="W13" s="215">
        <v>14.85520206362855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565.86655202063639</v>
      </c>
      <c r="C14" s="206">
        <f t="shared" si="2"/>
        <v>574.9426483233018</v>
      </c>
      <c r="D14" s="206">
        <f t="shared" si="2"/>
        <v>661.14453998280305</v>
      </c>
      <c r="E14" s="206">
        <f t="shared" si="2"/>
        <v>649.09380911435937</v>
      </c>
      <c r="F14" s="206">
        <f t="shared" si="2"/>
        <v>519.41384350816861</v>
      </c>
      <c r="G14" s="206">
        <f t="shared" si="2"/>
        <v>500.85760963026661</v>
      </c>
      <c r="H14" s="206">
        <f t="shared" si="2"/>
        <v>522.24694754944107</v>
      </c>
      <c r="I14" s="206">
        <f t="shared" si="2"/>
        <v>550.83628546861564</v>
      </c>
      <c r="J14" s="206">
        <f t="shared" si="2"/>
        <v>535.20954428202913</v>
      </c>
      <c r="K14" s="206">
        <f t="shared" si="2"/>
        <v>689.28538263112625</v>
      </c>
      <c r="L14" s="206">
        <f t="shared" si="2"/>
        <v>557.50902837489252</v>
      </c>
      <c r="M14" s="206">
        <f t="shared" si="2"/>
        <v>456.630094582975</v>
      </c>
      <c r="N14" s="206">
        <f t="shared" si="2"/>
        <v>426.05064488392077</v>
      </c>
      <c r="O14" s="206">
        <f t="shared" si="2"/>
        <v>390.03998280309531</v>
      </c>
      <c r="P14" s="206">
        <f t="shared" si="2"/>
        <v>308.05898538263114</v>
      </c>
      <c r="Q14" s="206">
        <f t="shared" si="2"/>
        <v>235.92304385210656</v>
      </c>
      <c r="R14" s="206">
        <f t="shared" si="2"/>
        <v>239.38228718830604</v>
      </c>
      <c r="S14" s="206">
        <f t="shared" si="2"/>
        <v>230.69226139294923</v>
      </c>
      <c r="T14" s="206">
        <f t="shared" si="2"/>
        <v>220.13086844368013</v>
      </c>
      <c r="U14" s="206">
        <f t="shared" si="2"/>
        <v>204.82880481513325</v>
      </c>
      <c r="V14" s="206">
        <f t="shared" si="2"/>
        <v>228.4130696474634</v>
      </c>
      <c r="W14" s="206">
        <f t="shared" si="2"/>
        <v>204.92674118658641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59.876268271711091</v>
      </c>
      <c r="C16" s="206">
        <v>62.135769561478931</v>
      </c>
      <c r="D16" s="206">
        <v>61.006018916595011</v>
      </c>
      <c r="E16" s="206">
        <v>133.63233018056749</v>
      </c>
      <c r="F16" s="206">
        <v>29.675666380051592</v>
      </c>
      <c r="G16" s="206">
        <v>23.073516766981939</v>
      </c>
      <c r="H16" s="206">
        <v>95.521754084264813</v>
      </c>
      <c r="I16" s="206">
        <v>104.5921754084265</v>
      </c>
      <c r="J16" s="206">
        <v>59.375752364574367</v>
      </c>
      <c r="K16" s="206">
        <v>64.866466036113493</v>
      </c>
      <c r="L16" s="206">
        <v>58.26990541702493</v>
      </c>
      <c r="M16" s="206">
        <v>61.568185726569212</v>
      </c>
      <c r="N16" s="206">
        <v>46.17609630266552</v>
      </c>
      <c r="O16" s="206">
        <v>43.977300085984517</v>
      </c>
      <c r="P16" s="206">
        <v>35.142046431642299</v>
      </c>
      <c r="Q16" s="206">
        <v>35.757093723129827</v>
      </c>
      <c r="R16" s="206">
        <v>28.80653482373172</v>
      </c>
      <c r="S16" s="206">
        <v>28.80653482373172</v>
      </c>
      <c r="T16" s="206">
        <v>29.835339638865001</v>
      </c>
      <c r="U16" s="206">
        <v>22.63370593293207</v>
      </c>
      <c r="V16" s="206">
        <v>20.576096302665519</v>
      </c>
      <c r="W16" s="206">
        <v>23.662510748065351</v>
      </c>
      <c r="DA16" s="71" t="s">
        <v>2533</v>
      </c>
    </row>
    <row r="17" spans="1:105" ht="12" customHeight="1" x14ac:dyDescent="0.25">
      <c r="A17" s="18" t="s">
        <v>69</v>
      </c>
      <c r="B17" s="206">
        <v>484.76165090283752</v>
      </c>
      <c r="C17" s="206">
        <v>485.78865004299217</v>
      </c>
      <c r="D17" s="206">
        <v>557.68125537403262</v>
      </c>
      <c r="E17" s="206">
        <v>503.86870163370588</v>
      </c>
      <c r="F17" s="206">
        <v>476.21736887360282</v>
      </c>
      <c r="G17" s="206">
        <v>470.06173688736033</v>
      </c>
      <c r="H17" s="206">
        <v>420.94419604471187</v>
      </c>
      <c r="I17" s="206">
        <v>438.51908856405839</v>
      </c>
      <c r="J17" s="206">
        <v>472.18693035253648</v>
      </c>
      <c r="K17" s="206">
        <v>617.77687016337052</v>
      </c>
      <c r="L17" s="206">
        <v>494.84772141014611</v>
      </c>
      <c r="M17" s="206">
        <v>391.42502149613068</v>
      </c>
      <c r="N17" s="206">
        <v>376.02863284608759</v>
      </c>
      <c r="O17" s="206">
        <v>342.21676698194318</v>
      </c>
      <c r="P17" s="206">
        <v>270.06638005159073</v>
      </c>
      <c r="Q17" s="206">
        <v>197.36079105760959</v>
      </c>
      <c r="R17" s="206">
        <v>200.9802235597592</v>
      </c>
      <c r="S17" s="206">
        <v>198.99501289767841</v>
      </c>
      <c r="T17" s="206">
        <v>184.57437661220979</v>
      </c>
      <c r="U17" s="206">
        <v>178.40111779879621</v>
      </c>
      <c r="V17" s="206">
        <v>204.0429922613929</v>
      </c>
      <c r="W17" s="206">
        <v>176.5066208082545</v>
      </c>
      <c r="DA17" s="71" t="s">
        <v>2534</v>
      </c>
    </row>
    <row r="18" spans="1:105" ht="12" customHeight="1" x14ac:dyDescent="0.25">
      <c r="A18" s="18" t="s">
        <v>70</v>
      </c>
      <c r="B18" s="206">
        <v>21.228632846087699</v>
      </c>
      <c r="C18" s="206">
        <v>27.01822871883061</v>
      </c>
      <c r="D18" s="206">
        <v>42.457265692175397</v>
      </c>
      <c r="E18" s="206">
        <v>10.633533963886499</v>
      </c>
      <c r="F18" s="206">
        <v>12.5615649183147</v>
      </c>
      <c r="G18" s="206">
        <v>7.7223559759243336</v>
      </c>
      <c r="H18" s="206">
        <v>5.780997420464316</v>
      </c>
      <c r="I18" s="206">
        <v>7.7250214961306964</v>
      </c>
      <c r="J18" s="206">
        <v>2.8966466036113498</v>
      </c>
      <c r="K18" s="206">
        <v>2.8910576096302658</v>
      </c>
      <c r="L18" s="206">
        <v>2.8910576096302658</v>
      </c>
      <c r="M18" s="206">
        <v>1.9274290627687021</v>
      </c>
      <c r="N18" s="206">
        <v>1.9274290627687021</v>
      </c>
      <c r="O18" s="206">
        <v>1.9274290627687021</v>
      </c>
      <c r="P18" s="206">
        <v>0.96354256233877889</v>
      </c>
      <c r="Q18" s="206">
        <v>0.97291487532244181</v>
      </c>
      <c r="R18" s="206">
        <v>7.7085984522785891</v>
      </c>
      <c r="S18" s="206">
        <v>2.8907136715391228</v>
      </c>
      <c r="T18" s="206">
        <v>2.8907136715391228</v>
      </c>
      <c r="U18" s="206">
        <v>0.96354256233877889</v>
      </c>
      <c r="V18" s="206">
        <v>0.96354256233877889</v>
      </c>
      <c r="W18" s="206">
        <v>1.9271711092003441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0.9592433361994841</v>
      </c>
      <c r="F19" s="206">
        <v>0.9592433361994841</v>
      </c>
      <c r="G19" s="206">
        <v>0</v>
      </c>
      <c r="H19" s="206">
        <v>0</v>
      </c>
      <c r="I19" s="206">
        <v>0</v>
      </c>
      <c r="J19" s="206">
        <v>0.75021496130696463</v>
      </c>
      <c r="K19" s="206">
        <v>3.750988822012038</v>
      </c>
      <c r="L19" s="206">
        <v>1.5003439380911441</v>
      </c>
      <c r="M19" s="206">
        <v>1.709458297506449</v>
      </c>
      <c r="N19" s="206">
        <v>1.918486672398968</v>
      </c>
      <c r="O19" s="206">
        <v>1.918486672398968</v>
      </c>
      <c r="P19" s="206">
        <v>1.8870163370593289</v>
      </c>
      <c r="Q19" s="206">
        <v>1.832244196044712</v>
      </c>
      <c r="R19" s="206">
        <v>1.8869303525365431</v>
      </c>
      <c r="S19" s="206">
        <v>0</v>
      </c>
      <c r="T19" s="206">
        <v>2.830438521066208</v>
      </c>
      <c r="U19" s="206">
        <v>2.830438521066208</v>
      </c>
      <c r="V19" s="206">
        <v>2.830438521066208</v>
      </c>
      <c r="W19" s="206">
        <v>2.830438521066208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1654.6861564918318</v>
      </c>
      <c r="C20" s="206">
        <f t="shared" si="3"/>
        <v>1655.6749785038687</v>
      </c>
      <c r="D20" s="206">
        <f t="shared" si="3"/>
        <v>1581.1263972484946</v>
      </c>
      <c r="E20" s="206">
        <f t="shared" si="3"/>
        <v>1185.6114359415301</v>
      </c>
      <c r="F20" s="206">
        <f t="shared" si="3"/>
        <v>1851.139122957868</v>
      </c>
      <c r="G20" s="206">
        <f t="shared" si="3"/>
        <v>1838.7629406706787</v>
      </c>
      <c r="H20" s="206">
        <f t="shared" si="3"/>
        <v>1971.0216680997421</v>
      </c>
      <c r="I20" s="206">
        <f t="shared" si="3"/>
        <v>1829.578675838349</v>
      </c>
      <c r="J20" s="206">
        <f t="shared" si="3"/>
        <v>1952.068013757523</v>
      </c>
      <c r="K20" s="206">
        <f t="shared" si="3"/>
        <v>1631.596818572657</v>
      </c>
      <c r="L20" s="206">
        <f t="shared" si="3"/>
        <v>1788.993293207222</v>
      </c>
      <c r="M20" s="206">
        <f t="shared" si="3"/>
        <v>1742.664746345657</v>
      </c>
      <c r="N20" s="206">
        <f t="shared" si="3"/>
        <v>1806.4006018916591</v>
      </c>
      <c r="O20" s="206">
        <f t="shared" si="3"/>
        <v>1893.2075666380047</v>
      </c>
      <c r="P20" s="206">
        <f t="shared" si="3"/>
        <v>1666.1387790197764</v>
      </c>
      <c r="Q20" s="206">
        <f t="shared" si="3"/>
        <v>1713.9079965606188</v>
      </c>
      <c r="R20" s="206">
        <f t="shared" si="3"/>
        <v>1774.7964746345656</v>
      </c>
      <c r="S20" s="206">
        <f t="shared" si="3"/>
        <v>1815.8584694754941</v>
      </c>
      <c r="T20" s="206">
        <f t="shared" si="3"/>
        <v>1777.5889939810838</v>
      </c>
      <c r="U20" s="206">
        <f t="shared" si="3"/>
        <v>1771.6665520206368</v>
      </c>
      <c r="V20" s="206">
        <f t="shared" si="3"/>
        <v>1643.7596732588133</v>
      </c>
      <c r="W20" s="206">
        <f t="shared" si="3"/>
        <v>1793.9899398108344</v>
      </c>
      <c r="DA20" s="71"/>
    </row>
    <row r="21" spans="1:105" ht="12" customHeight="1" x14ac:dyDescent="0.25">
      <c r="A21" s="18" t="s">
        <v>72</v>
      </c>
      <c r="B21" s="206">
        <v>1586.6723989681859</v>
      </c>
      <c r="C21" s="206">
        <v>1594.9484092863279</v>
      </c>
      <c r="D21" s="206">
        <v>1522.807394668959</v>
      </c>
      <c r="E21" s="206">
        <v>1183.483319002579</v>
      </c>
      <c r="F21" s="206">
        <v>1850.279277730009</v>
      </c>
      <c r="G21" s="206">
        <v>1838.182545141874</v>
      </c>
      <c r="H21" s="206">
        <v>1971.0216680997421</v>
      </c>
      <c r="I21" s="206">
        <v>1829.578675838349</v>
      </c>
      <c r="J21" s="206">
        <v>1952.068013757523</v>
      </c>
      <c r="K21" s="206">
        <v>1631.596818572657</v>
      </c>
      <c r="L21" s="206">
        <v>1788.993293207222</v>
      </c>
      <c r="M21" s="206">
        <v>1742.664746345657</v>
      </c>
      <c r="N21" s="206">
        <v>1792.0841788478069</v>
      </c>
      <c r="O21" s="206">
        <v>1877.730352536543</v>
      </c>
      <c r="P21" s="206">
        <v>1652.8971625107481</v>
      </c>
      <c r="Q21" s="206">
        <v>1699.247635425623</v>
      </c>
      <c r="R21" s="206">
        <v>1760.909974204643</v>
      </c>
      <c r="S21" s="206">
        <v>1803.218744625967</v>
      </c>
      <c r="T21" s="206">
        <v>1770.258813413586</v>
      </c>
      <c r="U21" s="206">
        <v>1762.939122957868</v>
      </c>
      <c r="V21" s="206">
        <v>1634.63611349957</v>
      </c>
      <c r="W21" s="206">
        <v>1786.619346517627</v>
      </c>
      <c r="DA21" s="71" t="s">
        <v>2537</v>
      </c>
    </row>
    <row r="22" spans="1:105" ht="12" customHeight="1" x14ac:dyDescent="0.25">
      <c r="A22" s="18" t="s">
        <v>36</v>
      </c>
      <c r="B22" s="206">
        <v>68.013757523645737</v>
      </c>
      <c r="C22" s="206">
        <v>60.726569217540828</v>
      </c>
      <c r="D22" s="206">
        <v>58.319002579535677</v>
      </c>
      <c r="E22" s="206">
        <v>2.1281169389509889</v>
      </c>
      <c r="F22" s="206">
        <v>0.85984522785898532</v>
      </c>
      <c r="G22" s="206">
        <v>0.58039552880481504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14.31642304385211</v>
      </c>
      <c r="O22" s="206">
        <v>15.47721410146174</v>
      </c>
      <c r="P22" s="206">
        <v>13.24161650902837</v>
      </c>
      <c r="Q22" s="206">
        <v>14.6603611349957</v>
      </c>
      <c r="R22" s="206">
        <v>13.886500429922609</v>
      </c>
      <c r="S22" s="206">
        <v>12.639724849527081</v>
      </c>
      <c r="T22" s="206">
        <v>7.33018056749785</v>
      </c>
      <c r="U22" s="206">
        <v>8.7274290627687012</v>
      </c>
      <c r="V22" s="206">
        <v>9.1235597592433351</v>
      </c>
      <c r="W22" s="206">
        <v>7.3705932932072216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4.1208082545141869</v>
      </c>
      <c r="F23" s="206">
        <f t="shared" si="4"/>
        <v>4.2515047291487527</v>
      </c>
      <c r="G23" s="206">
        <f t="shared" si="4"/>
        <v>8.4495270851246769</v>
      </c>
      <c r="H23" s="206">
        <f t="shared" si="4"/>
        <v>16.895270851246778</v>
      </c>
      <c r="I23" s="206">
        <f t="shared" si="4"/>
        <v>14.45528804815133</v>
      </c>
      <c r="J23" s="206">
        <f t="shared" si="4"/>
        <v>27.746947549441099</v>
      </c>
      <c r="K23" s="206">
        <f t="shared" si="4"/>
        <v>33.113155631986238</v>
      </c>
      <c r="L23" s="206">
        <f t="shared" si="4"/>
        <v>44.364660361134995</v>
      </c>
      <c r="M23" s="206">
        <f t="shared" si="4"/>
        <v>31.507050730868443</v>
      </c>
      <c r="N23" s="206">
        <f t="shared" si="4"/>
        <v>35.015219260533108</v>
      </c>
      <c r="O23" s="206">
        <f t="shared" si="4"/>
        <v>98.566723989681861</v>
      </c>
      <c r="P23" s="206">
        <f t="shared" si="4"/>
        <v>52.552106620808253</v>
      </c>
      <c r="Q23" s="206">
        <f t="shared" si="4"/>
        <v>61.915993121238188</v>
      </c>
      <c r="R23" s="206">
        <f t="shared" si="4"/>
        <v>101.8298366294067</v>
      </c>
      <c r="S23" s="206">
        <f t="shared" si="4"/>
        <v>40.344196044711964</v>
      </c>
      <c r="T23" s="206">
        <f t="shared" si="4"/>
        <v>60.679989563561222</v>
      </c>
      <c r="U23" s="206">
        <f t="shared" si="4"/>
        <v>54.172146035060706</v>
      </c>
      <c r="V23" s="206">
        <f t="shared" si="4"/>
        <v>67.106705902936241</v>
      </c>
      <c r="W23" s="206">
        <f t="shared" si="4"/>
        <v>58.360129643657778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3.6065348237317281</v>
      </c>
      <c r="F24" s="206">
        <v>4.2036973344797932</v>
      </c>
      <c r="G24" s="206">
        <v>6.5682717110920024</v>
      </c>
      <c r="H24" s="206">
        <v>15.97884780739467</v>
      </c>
      <c r="I24" s="206">
        <v>10.65253654342218</v>
      </c>
      <c r="J24" s="206">
        <v>23.717368873602751</v>
      </c>
      <c r="K24" s="206">
        <v>27.204557179707649</v>
      </c>
      <c r="L24" s="206">
        <v>39.552880481513327</v>
      </c>
      <c r="M24" s="206">
        <v>28.58993981083405</v>
      </c>
      <c r="N24" s="206">
        <v>32.626397248495273</v>
      </c>
      <c r="O24" s="206">
        <v>95.060705073086851</v>
      </c>
      <c r="P24" s="206">
        <v>47.219862424763541</v>
      </c>
      <c r="Q24" s="206">
        <v>51.232502149613083</v>
      </c>
      <c r="R24" s="206">
        <v>90.307652622527939</v>
      </c>
      <c r="S24" s="206">
        <v>34.799742046431653</v>
      </c>
      <c r="T24" s="206">
        <v>55.507824591573517</v>
      </c>
      <c r="U24" s="206">
        <v>48.700601891659502</v>
      </c>
      <c r="V24" s="206">
        <v>59.854772141014621</v>
      </c>
      <c r="W24" s="206">
        <v>53.812037833190033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2.3903697334479789E-2</v>
      </c>
      <c r="F25" s="206">
        <v>4.7807394668959592E-2</v>
      </c>
      <c r="G25" s="206">
        <v>1.050902837489252</v>
      </c>
      <c r="H25" s="206">
        <v>4.7807394668959592E-2</v>
      </c>
      <c r="I25" s="206">
        <v>2.07798796216681</v>
      </c>
      <c r="J25" s="206">
        <v>1.1226139294926909</v>
      </c>
      <c r="K25" s="206">
        <v>1.265864144453998</v>
      </c>
      <c r="L25" s="206">
        <v>0.78822012037833178</v>
      </c>
      <c r="M25" s="206">
        <v>1.4808254514187451</v>
      </c>
      <c r="N25" s="206">
        <v>1.385296646603611</v>
      </c>
      <c r="O25" s="206">
        <v>1.863026655202064</v>
      </c>
      <c r="P25" s="206">
        <v>3.558813413585554</v>
      </c>
      <c r="Q25" s="206">
        <v>8.8612209802235586</v>
      </c>
      <c r="R25" s="206">
        <v>9.3866723989681855</v>
      </c>
      <c r="S25" s="206">
        <v>3.3438521066208078</v>
      </c>
      <c r="T25" s="206">
        <v>2.1496130696474629</v>
      </c>
      <c r="U25" s="206">
        <v>2.4601031814273431</v>
      </c>
      <c r="V25" s="206">
        <v>4.1081685296646597</v>
      </c>
      <c r="W25" s="206">
        <v>2.0301805674978501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0.49036973344797941</v>
      </c>
      <c r="F26" s="206">
        <v>0</v>
      </c>
      <c r="G26" s="206">
        <v>0.83035253654342212</v>
      </c>
      <c r="H26" s="206">
        <v>0.86861564918314704</v>
      </c>
      <c r="I26" s="206">
        <v>1.7247635425623391</v>
      </c>
      <c r="J26" s="206">
        <v>2.906964746345658</v>
      </c>
      <c r="K26" s="206">
        <v>4.6427343078245906</v>
      </c>
      <c r="L26" s="206">
        <v>4.0235597592433354</v>
      </c>
      <c r="M26" s="206">
        <v>1.436285468615649</v>
      </c>
      <c r="N26" s="206">
        <v>1.003525365434222</v>
      </c>
      <c r="O26" s="206">
        <v>1.6429922613929491</v>
      </c>
      <c r="P26" s="206">
        <v>1.7734307824591571</v>
      </c>
      <c r="Q26" s="206">
        <v>1.8222699914015481</v>
      </c>
      <c r="R26" s="206">
        <v>2.1355116079105758</v>
      </c>
      <c r="S26" s="206">
        <v>2.2006018916595012</v>
      </c>
      <c r="T26" s="206">
        <v>1.9998280309544281</v>
      </c>
      <c r="U26" s="206">
        <v>1.9293207222699911</v>
      </c>
      <c r="V26" s="206">
        <v>2.1462596732588128</v>
      </c>
      <c r="W26" s="206">
        <v>1.3650902837489249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4.7807394668959592E-2</v>
      </c>
      <c r="U27" s="206">
        <v>7.1625107480653469E-2</v>
      </c>
      <c r="V27" s="206">
        <v>4.7807394668959592E-2</v>
      </c>
      <c r="W27" s="206">
        <v>4.7807394668959592E-2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2.3903697334479789E-2</v>
      </c>
      <c r="W28" s="206">
        <v>4.7807394668959592E-2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0.97491647671685877</v>
      </c>
      <c r="U29" s="206">
        <v>1.010495132223211</v>
      </c>
      <c r="V29" s="206">
        <v>0.92579446699469992</v>
      </c>
      <c r="W29" s="206">
        <v>1.0572061698830511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457.84368013757518</v>
      </c>
      <c r="F30" s="206">
        <v>377.68701633705928</v>
      </c>
      <c r="G30" s="206">
        <v>381.65184866723979</v>
      </c>
      <c r="H30" s="206">
        <v>187.9717110920034</v>
      </c>
      <c r="I30" s="206">
        <v>228.93379191745481</v>
      </c>
      <c r="J30" s="206">
        <v>300.49200343938088</v>
      </c>
      <c r="K30" s="206">
        <v>277.06122098022348</v>
      </c>
      <c r="L30" s="206">
        <v>313.74797936371448</v>
      </c>
      <c r="M30" s="206">
        <v>314.67944969905409</v>
      </c>
      <c r="N30" s="206">
        <v>313.96294067067919</v>
      </c>
      <c r="O30" s="206">
        <v>284.51324161650899</v>
      </c>
      <c r="P30" s="206">
        <v>262.92158211521922</v>
      </c>
      <c r="Q30" s="206">
        <v>237.1501289767842</v>
      </c>
      <c r="R30" s="206">
        <v>248.4713671539123</v>
      </c>
      <c r="S30" s="206">
        <v>258.55064488392088</v>
      </c>
      <c r="T30" s="206">
        <v>253.20051590713669</v>
      </c>
      <c r="U30" s="206">
        <v>243.0973344797936</v>
      </c>
      <c r="V30" s="206">
        <v>236.76792777300079</v>
      </c>
      <c r="W30" s="206">
        <v>255.37403267411861</v>
      </c>
      <c r="DA30" s="71" t="s">
        <v>2545</v>
      </c>
    </row>
    <row r="31" spans="1:105" ht="12" customHeight="1" x14ac:dyDescent="0.25">
      <c r="A31" s="21" t="s">
        <v>38</v>
      </c>
      <c r="B31" s="209">
        <v>880.05159071367143</v>
      </c>
      <c r="C31" s="209">
        <v>907.05073086844357</v>
      </c>
      <c r="D31" s="209">
        <v>895.52880481513319</v>
      </c>
      <c r="E31" s="209">
        <v>2112.897678417884</v>
      </c>
      <c r="F31" s="209">
        <v>2093.465176268272</v>
      </c>
      <c r="G31" s="209">
        <v>2088.8220120378328</v>
      </c>
      <c r="H31" s="209">
        <v>2187.2742906276872</v>
      </c>
      <c r="I31" s="209">
        <v>2283.6629406706788</v>
      </c>
      <c r="J31" s="209">
        <v>3142.4763542562341</v>
      </c>
      <c r="K31" s="209">
        <v>2512.6397248495268</v>
      </c>
      <c r="L31" s="209">
        <v>2829.7506448839208</v>
      </c>
      <c r="M31" s="209">
        <v>3126.483233018057</v>
      </c>
      <c r="N31" s="209">
        <v>3134.3078245915731</v>
      </c>
      <c r="O31" s="209">
        <v>3198.7962166809971</v>
      </c>
      <c r="P31" s="209">
        <v>3379.4496990541702</v>
      </c>
      <c r="Q31" s="209">
        <v>2873.688736027515</v>
      </c>
      <c r="R31" s="209">
        <v>2877.55803955288</v>
      </c>
      <c r="S31" s="209">
        <v>2915.563198624247</v>
      </c>
      <c r="T31" s="209">
        <v>2925.1934651762681</v>
      </c>
      <c r="U31" s="209">
        <v>2831.728288907997</v>
      </c>
      <c r="V31" s="209">
        <v>2549.4411006018909</v>
      </c>
      <c r="W31" s="209">
        <v>2669.9914015477211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5754.8355937547331</v>
      </c>
      <c r="C33" s="205">
        <f>MAE_emi!C5</f>
        <v>5795.9697350629831</v>
      </c>
      <c r="D33" s="205">
        <f>MAE_emi!D5</f>
        <v>5858.2736493348111</v>
      </c>
      <c r="E33" s="205">
        <f>MAE_emi!E5</f>
        <v>4839.7394605789923</v>
      </c>
      <c r="F33" s="205">
        <f>MAE_emi!F5</f>
        <v>6033.9421400510928</v>
      </c>
      <c r="G33" s="205">
        <f>MAE_emi!G5</f>
        <v>5949.8455355150991</v>
      </c>
      <c r="H33" s="205">
        <f>MAE_emi!H5</f>
        <v>6335.6828918509082</v>
      </c>
      <c r="I33" s="205">
        <f>MAE_emi!I5</f>
        <v>6073.9432176472183</v>
      </c>
      <c r="J33" s="205">
        <f>MAE_emi!J5</f>
        <v>6342.9195837345633</v>
      </c>
      <c r="K33" s="205">
        <f>MAE_emi!K5</f>
        <v>6034.7622329272963</v>
      </c>
      <c r="L33" s="205">
        <f>MAE_emi!L5</f>
        <v>5983.6350952553521</v>
      </c>
      <c r="M33" s="205">
        <f>MAE_emi!M5</f>
        <v>5559.8095164704282</v>
      </c>
      <c r="N33" s="205">
        <f>MAE_emi!N5</f>
        <v>5607.9825434994536</v>
      </c>
      <c r="O33" s="205">
        <f>MAE_emi!O5</f>
        <v>5687.9228814473154</v>
      </c>
      <c r="P33" s="205">
        <f>MAE_emi!P5</f>
        <v>4912.1355267345798</v>
      </c>
      <c r="Q33" s="205">
        <f>MAE_emi!Q5</f>
        <v>4770.3440714626877</v>
      </c>
      <c r="R33" s="205">
        <f>MAE_emi!R5</f>
        <v>4912.3929916793986</v>
      </c>
      <c r="S33" s="205">
        <f>MAE_emi!S5</f>
        <v>5125.0970702867216</v>
      </c>
      <c r="T33" s="205">
        <f>MAE_emi!T5</f>
        <v>4919.3028154665553</v>
      </c>
      <c r="U33" s="205">
        <f>MAE_emi!U5</f>
        <v>4871.7044069626736</v>
      </c>
      <c r="V33" s="205">
        <f>MAE_emi!V5</f>
        <v>4639.0070533063408</v>
      </c>
      <c r="W33" s="205">
        <f>MAE_emi!W5</f>
        <v>4927.0850744143281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16.02416014721155</v>
      </c>
      <c r="C35" s="286">
        <f t="shared" si="5"/>
        <v>16.774037585352279</v>
      </c>
      <c r="D35" s="286">
        <f t="shared" si="5"/>
        <v>17.323507438908702</v>
      </c>
      <c r="E35" s="286">
        <f t="shared" si="5"/>
        <v>24.090111081810722</v>
      </c>
      <c r="F35" s="286">
        <f t="shared" si="5"/>
        <v>25.293615816502061</v>
      </c>
      <c r="G35" s="286">
        <f t="shared" si="5"/>
        <v>24.903063197129658</v>
      </c>
      <c r="H35" s="286">
        <f t="shared" si="5"/>
        <v>23.30856146461052</v>
      </c>
      <c r="I35" s="286">
        <f t="shared" si="5"/>
        <v>22.016739504162356</v>
      </c>
      <c r="J35" s="286">
        <f t="shared" si="5"/>
        <v>26.666051564167674</v>
      </c>
      <c r="K35" s="286">
        <f t="shared" si="5"/>
        <v>29.325731440321928</v>
      </c>
      <c r="L35" s="286">
        <f t="shared" si="5"/>
        <v>27.032545270180066</v>
      </c>
      <c r="M35" s="286">
        <f t="shared" si="5"/>
        <v>25.435665709976071</v>
      </c>
      <c r="N35" s="286">
        <f t="shared" si="5"/>
        <v>25.865668216799623</v>
      </c>
      <c r="O35" s="286">
        <f t="shared" si="5"/>
        <v>26.645251278737859</v>
      </c>
      <c r="P35" s="286">
        <f t="shared" si="5"/>
        <v>25.128464587300922</v>
      </c>
      <c r="Q35" s="286">
        <f t="shared" si="5"/>
        <v>22.666987749298627</v>
      </c>
      <c r="R35" s="286">
        <f t="shared" si="5"/>
        <v>22.600474888015224</v>
      </c>
      <c r="S35" s="286">
        <f t="shared" si="5"/>
        <v>22.312632196070766</v>
      </c>
      <c r="T35" s="286">
        <f t="shared" si="5"/>
        <v>21.740373663007958</v>
      </c>
      <c r="U35" s="286">
        <f t="shared" si="5"/>
        <v>21.846764416028542</v>
      </c>
      <c r="V35" s="286">
        <f t="shared" si="5"/>
        <v>22.423880010948519</v>
      </c>
      <c r="W35" s="286">
        <f t="shared" si="5"/>
        <v>22.202752472432316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32.013687204452985</v>
      </c>
      <c r="C36" s="346">
        <f t="shared" si="6"/>
        <v>33.481291760016006</v>
      </c>
      <c r="D36" s="346">
        <f t="shared" si="6"/>
        <v>33.898329717486781</v>
      </c>
      <c r="E36" s="346">
        <f t="shared" si="6"/>
        <v>37.655582567334577</v>
      </c>
      <c r="F36" s="346">
        <f t="shared" si="6"/>
        <v>36.89717486202116</v>
      </c>
      <c r="G36" s="346">
        <f t="shared" si="6"/>
        <v>36.105131029416476</v>
      </c>
      <c r="H36" s="346">
        <f t="shared" si="6"/>
        <v>33.948643212890829</v>
      </c>
      <c r="I36" s="346">
        <f t="shared" si="6"/>
        <v>32.251522825185695</v>
      </c>
      <c r="J36" s="346">
        <f t="shared" si="6"/>
        <v>34.095683591836661</v>
      </c>
      <c r="K36" s="346">
        <f t="shared" si="6"/>
        <v>35.940107263956136</v>
      </c>
      <c r="L36" s="346">
        <f t="shared" si="6"/>
        <v>35.506597023197841</v>
      </c>
      <c r="M36" s="346">
        <f t="shared" si="6"/>
        <v>32.876566765065036</v>
      </c>
      <c r="N36" s="346">
        <f t="shared" si="6"/>
        <v>32.710539740983961</v>
      </c>
      <c r="O36" s="346">
        <f t="shared" si="6"/>
        <v>33.595391032219844</v>
      </c>
      <c r="P36" s="346">
        <f t="shared" si="6"/>
        <v>31.554971060924792</v>
      </c>
      <c r="Q36" s="346">
        <f t="shared" si="6"/>
        <v>30.531472431429656</v>
      </c>
      <c r="R36" s="346">
        <f t="shared" si="6"/>
        <v>30.328894023960032</v>
      </c>
      <c r="S36" s="346">
        <f t="shared" si="6"/>
        <v>30.125723070719612</v>
      </c>
      <c r="T36" s="346">
        <f t="shared" si="6"/>
        <v>29.380836072311482</v>
      </c>
      <c r="U36" s="346">
        <f t="shared" si="6"/>
        <v>29.079047435680149</v>
      </c>
      <c r="V36" s="346">
        <f t="shared" si="6"/>
        <v>29.218421981251304</v>
      </c>
      <c r="W36" s="346">
        <f t="shared" si="6"/>
        <v>29.519256334306409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16.881422992096542</v>
      </c>
      <c r="C37" s="346">
        <f>IF(MAE_ued!C$5=0,"",MAE_ued!C$5/C$5*1000)</f>
        <v>17.658951877764501</v>
      </c>
      <c r="D37" s="346">
        <f>IF(MAE_ued!D$5=0,"",MAE_ued!D$5/D$5*1000)</f>
        <v>17.836676094304558</v>
      </c>
      <c r="E37" s="346">
        <f>IF(MAE_ued!E$5=0,"",MAE_ued!E$5/E$5*1000)</f>
        <v>21.044650736353592</v>
      </c>
      <c r="F37" s="346">
        <f>IF(MAE_ued!F$5=0,"",MAE_ued!F$5/F$5*1000)</f>
        <v>20.364249897582066</v>
      </c>
      <c r="G37" s="346">
        <f>IF(MAE_ued!G$5=0,"",MAE_ued!G$5/G$5*1000)</f>
        <v>19.942102935622501</v>
      </c>
      <c r="H37" s="346">
        <f>IF(MAE_ued!H$5=0,"",MAE_ued!H$5/H$5*1000)</f>
        <v>18.586253613774463</v>
      </c>
      <c r="I37" s="346">
        <f>IF(MAE_ued!I$5=0,"",MAE_ued!I$5/I$5*1000)</f>
        <v>17.739222849057143</v>
      </c>
      <c r="J37" s="346">
        <f>IF(MAE_ued!J$5=0,"",MAE_ued!J$5/J$5*1000)</f>
        <v>18.971363137347421</v>
      </c>
      <c r="K37" s="346">
        <f>IF(MAE_ued!K$5=0,"",MAE_ued!K$5/K$5*1000)</f>
        <v>19.845709991704059</v>
      </c>
      <c r="L37" s="346">
        <f>IF(MAE_ued!L$5=0,"",MAE_ued!L$5/L$5*1000)</f>
        <v>19.732430415063234</v>
      </c>
      <c r="M37" s="346">
        <f>IF(MAE_ued!M$5=0,"",MAE_ued!M$5/M$5*1000)</f>
        <v>18.401244579235623</v>
      </c>
      <c r="N37" s="346">
        <f>IF(MAE_ued!N$5=0,"",MAE_ued!N$5/N$5*1000)</f>
        <v>18.309434512112961</v>
      </c>
      <c r="O37" s="346">
        <f>IF(MAE_ued!O$5=0,"",MAE_ued!O$5/O$5*1000)</f>
        <v>18.77058281405505</v>
      </c>
      <c r="P37" s="346">
        <f>IF(MAE_ued!P$5=0,"",MAE_ued!P$5/P$5*1000)</f>
        <v>17.76783946945422</v>
      </c>
      <c r="Q37" s="346">
        <f>IF(MAE_ued!Q$5=0,"",MAE_ued!Q$5/Q$5*1000)</f>
        <v>17.117103822084065</v>
      </c>
      <c r="R37" s="346">
        <f>IF(MAE_ued!R$5=0,"",MAE_ued!R$5/R$5*1000)</f>
        <v>16.975730540137015</v>
      </c>
      <c r="S37" s="346">
        <f>IF(MAE_ued!S$5=0,"",MAE_ued!S$5/S$5*1000)</f>
        <v>16.863255089463809</v>
      </c>
      <c r="T37" s="346">
        <f>IF(MAE_ued!T$5=0,"",MAE_ued!T$5/T$5*1000)</f>
        <v>16.473575703230456</v>
      </c>
      <c r="U37" s="346">
        <f>IF(MAE_ued!U$5=0,"",MAE_ued!U$5/U$5*1000)</f>
        <v>16.293564860829413</v>
      </c>
      <c r="V37" s="346">
        <f>IF(MAE_ued!V$5=0,"",MAE_ued!V$5/V$5*1000)</f>
        <v>16.33486886860717</v>
      </c>
      <c r="W37" s="346">
        <f>IF(MAE_ued!W$5=0,"",MAE_ued!W$5/W$5*1000)</f>
        <v>16.506791546918272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1.8336373276797044</v>
      </c>
      <c r="C38" s="347">
        <f t="shared" si="7"/>
        <v>1.8242066438369746</v>
      </c>
      <c r="D38" s="347">
        <f t="shared" si="7"/>
        <v>1.8480994648340863</v>
      </c>
      <c r="E38" s="347">
        <f t="shared" si="7"/>
        <v>1.0919622409989376</v>
      </c>
      <c r="F38" s="347">
        <f t="shared" si="7"/>
        <v>1.2402460870743415</v>
      </c>
      <c r="G38" s="347">
        <f t="shared" si="7"/>
        <v>1.2298903320672021</v>
      </c>
      <c r="H38" s="347">
        <f t="shared" si="7"/>
        <v>1.2892311626372719</v>
      </c>
      <c r="I38" s="347">
        <f t="shared" si="7"/>
        <v>1.2312583490394768</v>
      </c>
      <c r="J38" s="347">
        <f t="shared" si="7"/>
        <v>1.059706019521129</v>
      </c>
      <c r="K38" s="347">
        <f t="shared" si="7"/>
        <v>1.1686636296190631</v>
      </c>
      <c r="L38" s="347">
        <f t="shared" si="7"/>
        <v>1.0778289044951135</v>
      </c>
      <c r="M38" s="347">
        <f t="shared" si="7"/>
        <v>0.97725596618064603</v>
      </c>
      <c r="N38" s="347">
        <f t="shared" si="7"/>
        <v>0.97845738108274094</v>
      </c>
      <c r="O38" s="347">
        <f t="shared" si="7"/>
        <v>0.96764068072593323</v>
      </c>
      <c r="P38" s="347">
        <f t="shared" si="7"/>
        <v>0.86423721869258541</v>
      </c>
      <c r="Q38" s="347">
        <f t="shared" si="7"/>
        <v>0.9297779301586544</v>
      </c>
      <c r="R38" s="347">
        <f t="shared" si="7"/>
        <v>0.93650384498660721</v>
      </c>
      <c r="S38" s="347">
        <f t="shared" si="7"/>
        <v>0.96724907811238303</v>
      </c>
      <c r="T38" s="347">
        <f t="shared" si="7"/>
        <v>0.9371180912585122</v>
      </c>
      <c r="U38" s="347">
        <f t="shared" si="7"/>
        <v>0.95165008920343908</v>
      </c>
      <c r="V38" s="347">
        <f t="shared" si="7"/>
        <v>0.97889354306360465</v>
      </c>
      <c r="W38" s="347">
        <f t="shared" si="7"/>
        <v>0.98591047354000705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DE: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3138.4808254514192</v>
      </c>
      <c r="C5" s="225">
        <v>3177.2550300945818</v>
      </c>
      <c r="D5" s="225">
        <v>3169.8908856405842</v>
      </c>
      <c r="E5" s="225">
        <v>4432.1490971625117</v>
      </c>
      <c r="F5" s="225">
        <v>4865.1168529664656</v>
      </c>
      <c r="G5" s="225">
        <v>4837.7041272570923</v>
      </c>
      <c r="H5" s="225">
        <v>4914.3110060189174</v>
      </c>
      <c r="I5" s="225">
        <v>4933.1184006878757</v>
      </c>
      <c r="J5" s="225">
        <v>5985.5464316423031</v>
      </c>
      <c r="K5" s="225">
        <v>5163.8145313843497</v>
      </c>
      <c r="L5" s="225">
        <v>5551.5630266552034</v>
      </c>
      <c r="M5" s="225">
        <v>5689.204987102321</v>
      </c>
      <c r="N5" s="225">
        <v>5731.4530524505572</v>
      </c>
      <c r="O5" s="225">
        <v>5878.1353396388649</v>
      </c>
      <c r="P5" s="225">
        <v>5683.7815133276008</v>
      </c>
      <c r="Q5" s="225">
        <v>5130.6273430782458</v>
      </c>
      <c r="R5" s="225">
        <v>5245.4595012897689</v>
      </c>
      <c r="S5" s="225">
        <v>5298.6321582115224</v>
      </c>
      <c r="T5" s="225">
        <v>5249.3947789014828</v>
      </c>
      <c r="U5" s="225">
        <v>5119.218147754751</v>
      </c>
      <c r="V5" s="225">
        <v>4739.0312114919298</v>
      </c>
      <c r="W5" s="225">
        <v>4997.497446926548</v>
      </c>
      <c r="DA5" s="89" t="s">
        <v>2530</v>
      </c>
    </row>
    <row r="6" spans="1:105" ht="12" customHeight="1" x14ac:dyDescent="0.25">
      <c r="A6" s="55" t="s">
        <v>92</v>
      </c>
      <c r="B6" s="261">
        <v>51.334861814052182</v>
      </c>
      <c r="C6" s="261">
        <v>52.623797437038583</v>
      </c>
      <c r="D6" s="261">
        <v>52.14809462703969</v>
      </c>
      <c r="E6" s="261">
        <v>93.849447327417309</v>
      </c>
      <c r="F6" s="261">
        <v>99.589784945423588</v>
      </c>
      <c r="G6" s="261">
        <v>99.12703211279225</v>
      </c>
      <c r="H6" s="261">
        <v>103.6998730268498</v>
      </c>
      <c r="I6" s="261">
        <v>105.6857212285836</v>
      </c>
      <c r="J6" s="261">
        <v>134.9862237769064</v>
      </c>
      <c r="K6" s="261">
        <v>112.5918966337009</v>
      </c>
      <c r="L6" s="261">
        <v>123.1815423680731</v>
      </c>
      <c r="M6" s="261">
        <v>130.29142084804641</v>
      </c>
      <c r="N6" s="261">
        <v>130.8475184504974</v>
      </c>
      <c r="O6" s="261">
        <v>133.67087378334901</v>
      </c>
      <c r="P6" s="261">
        <v>134.38262980115331</v>
      </c>
      <c r="Q6" s="261">
        <v>118.42354216545451</v>
      </c>
      <c r="R6" s="261">
        <v>119.64426247390639</v>
      </c>
      <c r="S6" s="261">
        <v>121.53966805354329</v>
      </c>
      <c r="T6" s="261">
        <v>120.8442410526869</v>
      </c>
      <c r="U6" s="261">
        <v>117.5897922929357</v>
      </c>
      <c r="V6" s="261">
        <v>107.3855170654179</v>
      </c>
      <c r="W6" s="261">
        <v>112.9862088587321</v>
      </c>
      <c r="DA6" s="67" t="s">
        <v>2547</v>
      </c>
    </row>
    <row r="7" spans="1:105" ht="12" customHeight="1" x14ac:dyDescent="0.25">
      <c r="A7" s="202" t="s">
        <v>93</v>
      </c>
      <c r="B7" s="226">
        <v>69.815412067110955</v>
      </c>
      <c r="C7" s="226">
        <v>71.568364514372462</v>
      </c>
      <c r="D7" s="226">
        <v>70.92140869277398</v>
      </c>
      <c r="E7" s="226">
        <v>127.6352483652875</v>
      </c>
      <c r="F7" s="226">
        <v>135.44210752577609</v>
      </c>
      <c r="G7" s="226">
        <v>134.81276367339751</v>
      </c>
      <c r="H7" s="226">
        <v>141.03182731651569</v>
      </c>
      <c r="I7" s="226">
        <v>143.7325808708737</v>
      </c>
      <c r="J7" s="226">
        <v>183.58126433659271</v>
      </c>
      <c r="K7" s="226">
        <v>153.1249794218333</v>
      </c>
      <c r="L7" s="226">
        <v>167.5268976205794</v>
      </c>
      <c r="M7" s="226">
        <v>177.19633235334311</v>
      </c>
      <c r="N7" s="226">
        <v>177.95262509267641</v>
      </c>
      <c r="O7" s="226">
        <v>181.79238834535471</v>
      </c>
      <c r="P7" s="226">
        <v>182.76037652956839</v>
      </c>
      <c r="Q7" s="226">
        <v>161.05601734501809</v>
      </c>
      <c r="R7" s="226">
        <v>162.71619696451259</v>
      </c>
      <c r="S7" s="226">
        <v>165.29394855281899</v>
      </c>
      <c r="T7" s="226">
        <v>164.34816783165419</v>
      </c>
      <c r="U7" s="226">
        <v>159.92211751839261</v>
      </c>
      <c r="V7" s="226">
        <v>146.04430320896839</v>
      </c>
      <c r="W7" s="226">
        <v>153.6612440478757</v>
      </c>
      <c r="DA7" s="174" t="s">
        <v>2548</v>
      </c>
    </row>
    <row r="8" spans="1:105" ht="12" customHeight="1" x14ac:dyDescent="0.25">
      <c r="A8" s="202" t="s">
        <v>94</v>
      </c>
      <c r="B8" s="226">
        <v>86.242567847607646</v>
      </c>
      <c r="C8" s="226">
        <v>88.407979694224792</v>
      </c>
      <c r="D8" s="226">
        <v>87.608798973426701</v>
      </c>
      <c r="E8" s="226">
        <v>157.66707151006099</v>
      </c>
      <c r="F8" s="226">
        <v>167.31083870831159</v>
      </c>
      <c r="G8" s="226">
        <v>166.53341394949101</v>
      </c>
      <c r="H8" s="226">
        <v>174.2157866851077</v>
      </c>
      <c r="I8" s="226">
        <v>177.55201166402051</v>
      </c>
      <c r="J8" s="226">
        <v>226.7768559452027</v>
      </c>
      <c r="K8" s="226">
        <v>189.15438634461751</v>
      </c>
      <c r="L8" s="226">
        <v>206.94499117836281</v>
      </c>
      <c r="M8" s="226">
        <v>218.88958702471791</v>
      </c>
      <c r="N8" s="226">
        <v>219.8238309968356</v>
      </c>
      <c r="O8" s="226">
        <v>224.56706795602639</v>
      </c>
      <c r="P8" s="226">
        <v>225.76281806593741</v>
      </c>
      <c r="Q8" s="226">
        <v>198.95155083796359</v>
      </c>
      <c r="R8" s="226">
        <v>201.0023609561627</v>
      </c>
      <c r="S8" s="226">
        <v>204.18664232995289</v>
      </c>
      <c r="T8" s="226">
        <v>203.01832496851401</v>
      </c>
      <c r="U8" s="226">
        <v>197.550851052132</v>
      </c>
      <c r="V8" s="226">
        <v>180.40766866990211</v>
      </c>
      <c r="W8" s="226">
        <v>189.81683088266999</v>
      </c>
      <c r="DA8" s="174" t="s">
        <v>2549</v>
      </c>
    </row>
    <row r="9" spans="1:105" ht="12" customHeight="1" x14ac:dyDescent="0.25">
      <c r="A9" s="202" t="s">
        <v>95</v>
      </c>
      <c r="B9" s="226">
        <v>53.388256286614251</v>
      </c>
      <c r="C9" s="226">
        <v>54.728749334520089</v>
      </c>
      <c r="D9" s="226">
        <v>54.234018412121273</v>
      </c>
      <c r="E9" s="226">
        <v>97.603425220513969</v>
      </c>
      <c r="F9" s="226">
        <v>103.5733763432406</v>
      </c>
      <c r="G9" s="226">
        <v>103.0921133973039</v>
      </c>
      <c r="H9" s="226">
        <v>107.8478679479238</v>
      </c>
      <c r="I9" s="226">
        <v>109.913150077727</v>
      </c>
      <c r="J9" s="226">
        <v>140.38567272798261</v>
      </c>
      <c r="K9" s="226">
        <v>117.0955724990489</v>
      </c>
      <c r="L9" s="226">
        <v>128.108804062796</v>
      </c>
      <c r="M9" s="226">
        <v>135.50307768196819</v>
      </c>
      <c r="N9" s="226">
        <v>136.0814191885172</v>
      </c>
      <c r="O9" s="226">
        <v>139.017708734683</v>
      </c>
      <c r="P9" s="226">
        <v>139.75793499319931</v>
      </c>
      <c r="Q9" s="226">
        <v>123.1604838520727</v>
      </c>
      <c r="R9" s="226">
        <v>124.43003297286261</v>
      </c>
      <c r="S9" s="226">
        <v>126.4012547756851</v>
      </c>
      <c r="T9" s="226">
        <v>125.67801069479439</v>
      </c>
      <c r="U9" s="226">
        <v>122.2933839846531</v>
      </c>
      <c r="V9" s="226">
        <v>111.68093774803459</v>
      </c>
      <c r="W9" s="226">
        <v>117.50565721308141</v>
      </c>
      <c r="DA9" s="174" t="s">
        <v>2550</v>
      </c>
    </row>
    <row r="10" spans="1:105" ht="12" customHeight="1" x14ac:dyDescent="0.25">
      <c r="A10" s="56" t="s">
        <v>96</v>
      </c>
      <c r="B10" s="262">
        <v>95.336122754682165</v>
      </c>
      <c r="C10" s="262">
        <v>96.19421322107587</v>
      </c>
      <c r="D10" s="262">
        <v>96.216249287182521</v>
      </c>
      <c r="E10" s="262">
        <v>115.59401708100501</v>
      </c>
      <c r="F10" s="262">
        <v>131.83629504555469</v>
      </c>
      <c r="G10" s="262">
        <v>130.98075100671559</v>
      </c>
      <c r="H10" s="262">
        <v>134.70852356819481</v>
      </c>
      <c r="I10" s="262">
        <v>133.85880572102599</v>
      </c>
      <c r="J10" s="262">
        <v>159.8297602097532</v>
      </c>
      <c r="K10" s="262">
        <v>138.82687764913541</v>
      </c>
      <c r="L10" s="262">
        <v>148.0471039939975</v>
      </c>
      <c r="M10" s="262">
        <v>150.78831039224889</v>
      </c>
      <c r="N10" s="262">
        <v>151.84826666691421</v>
      </c>
      <c r="O10" s="262">
        <v>155.46249839811119</v>
      </c>
      <c r="P10" s="262">
        <v>150.28488298819221</v>
      </c>
      <c r="Q10" s="262">
        <v>135.9223264296061</v>
      </c>
      <c r="R10" s="262">
        <v>138.6384084676649</v>
      </c>
      <c r="S10" s="262">
        <v>140.5467078959847</v>
      </c>
      <c r="T10" s="262">
        <v>139.50303637201171</v>
      </c>
      <c r="U10" s="262">
        <v>136.3004448679882</v>
      </c>
      <c r="V10" s="262">
        <v>126.1197066459564</v>
      </c>
      <c r="W10" s="262">
        <v>133.1704359982858</v>
      </c>
      <c r="DA10" s="68" t="s">
        <v>2551</v>
      </c>
    </row>
    <row r="11" spans="1:105" ht="12" customHeight="1" x14ac:dyDescent="0.25">
      <c r="A11" s="37" t="s">
        <v>160</v>
      </c>
      <c r="B11" s="228">
        <v>22.605320640771559</v>
      </c>
      <c r="C11" s="228">
        <v>22.64058477940193</v>
      </c>
      <c r="D11" s="228">
        <v>26.07056928950923</v>
      </c>
      <c r="E11" s="228">
        <v>23.659070031494569</v>
      </c>
      <c r="F11" s="228">
        <v>21.472192158385312</v>
      </c>
      <c r="G11" s="228">
        <v>21.184084401213472</v>
      </c>
      <c r="H11" s="228">
        <v>18.455523736313602</v>
      </c>
      <c r="I11" s="228">
        <v>19.248469346448079</v>
      </c>
      <c r="J11" s="228">
        <v>19.671170051589009</v>
      </c>
      <c r="K11" s="228">
        <v>26.760681407380531</v>
      </c>
      <c r="L11" s="228">
        <v>21.12896106132262</v>
      </c>
      <c r="M11" s="228">
        <v>16.039118301731829</v>
      </c>
      <c r="N11" s="228">
        <v>15.422465929944879</v>
      </c>
      <c r="O11" s="228">
        <v>14.15521836005273</v>
      </c>
      <c r="P11" s="228">
        <v>10.47384306144011</v>
      </c>
      <c r="Q11" s="228">
        <v>7.9817873456887378</v>
      </c>
      <c r="R11" s="228">
        <v>8.3033998894977348</v>
      </c>
      <c r="S11" s="228">
        <v>8.1651936428128096</v>
      </c>
      <c r="T11" s="228">
        <v>7.481278917782717</v>
      </c>
      <c r="U11" s="228">
        <v>7.2296819333195508</v>
      </c>
      <c r="V11" s="228">
        <v>8.4436583810543393</v>
      </c>
      <c r="W11" s="228">
        <v>7.299200878916059</v>
      </c>
      <c r="DA11" s="69" t="s">
        <v>2552</v>
      </c>
    </row>
    <row r="12" spans="1:105" ht="12" customHeight="1" x14ac:dyDescent="0.25">
      <c r="A12" s="37" t="s">
        <v>162</v>
      </c>
      <c r="B12" s="228">
        <v>63.11728557794914</v>
      </c>
      <c r="C12" s="228">
        <v>63.359625316186133</v>
      </c>
      <c r="D12" s="228">
        <v>60.22548833299259</v>
      </c>
      <c r="E12" s="228">
        <v>42.528552915561981</v>
      </c>
      <c r="F12" s="228">
        <v>68.803232341500973</v>
      </c>
      <c r="G12" s="228">
        <v>68.246105451510971</v>
      </c>
      <c r="H12" s="228">
        <v>71.786616543298194</v>
      </c>
      <c r="I12" s="228">
        <v>65.821203474213561</v>
      </c>
      <c r="J12" s="228">
        <v>65.147364626834275</v>
      </c>
      <c r="K12" s="228">
        <v>55.936937942140382</v>
      </c>
      <c r="L12" s="228">
        <v>60.825590715599759</v>
      </c>
      <c r="M12" s="228">
        <v>56.749341831153842</v>
      </c>
      <c r="N12" s="228">
        <v>58.722313310507197</v>
      </c>
      <c r="O12" s="228">
        <v>62.220748379242551</v>
      </c>
      <c r="P12" s="228">
        <v>50.572104245119348</v>
      </c>
      <c r="Q12" s="228">
        <v>55.604363255494818</v>
      </c>
      <c r="R12" s="228">
        <v>58.894725607056543</v>
      </c>
      <c r="S12" s="228">
        <v>59.783089688482548</v>
      </c>
      <c r="T12" s="228">
        <v>57.887125450245151</v>
      </c>
      <c r="U12" s="228">
        <v>57.868009182326333</v>
      </c>
      <c r="V12" s="228">
        <v>54.819197842807483</v>
      </c>
      <c r="W12" s="228">
        <v>60.34582050569086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4.7807394668960668E-2</v>
      </c>
      <c r="U13" s="228">
        <v>7.1625107480654426E-2</v>
      </c>
      <c r="V13" s="228">
        <v>7.1711092003440488E-2</v>
      </c>
      <c r="W13" s="228">
        <v>9.5614789337919975E-2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0.97491647671688064</v>
      </c>
      <c r="U14" s="228">
        <v>1.0104951322232241</v>
      </c>
      <c r="V14" s="228">
        <v>0.92579446699471446</v>
      </c>
      <c r="W14" s="228">
        <v>1.057206169883059</v>
      </c>
      <c r="DA14" s="69" t="s">
        <v>2555</v>
      </c>
    </row>
    <row r="15" spans="1:105" ht="12" customHeight="1" x14ac:dyDescent="0.25">
      <c r="A15" s="37" t="s">
        <v>38</v>
      </c>
      <c r="B15" s="228">
        <v>9.6135165359614696</v>
      </c>
      <c r="C15" s="228">
        <v>10.194003125487811</v>
      </c>
      <c r="D15" s="228">
        <v>9.920191664680706</v>
      </c>
      <c r="E15" s="228">
        <v>49.406394133948417</v>
      </c>
      <c r="F15" s="228">
        <v>41.560870545668458</v>
      </c>
      <c r="G15" s="228">
        <v>41.550561153991133</v>
      </c>
      <c r="H15" s="228">
        <v>44.46638328858306</v>
      </c>
      <c r="I15" s="228">
        <v>48.789132900364407</v>
      </c>
      <c r="J15" s="228">
        <v>75.011225531329899</v>
      </c>
      <c r="K15" s="228">
        <v>56.129258299614428</v>
      </c>
      <c r="L15" s="228">
        <v>66.092552217075124</v>
      </c>
      <c r="M15" s="228">
        <v>77.999850259363186</v>
      </c>
      <c r="N15" s="228">
        <v>77.703487426462132</v>
      </c>
      <c r="O15" s="228">
        <v>79.086531658815915</v>
      </c>
      <c r="P15" s="228">
        <v>89.238935681632739</v>
      </c>
      <c r="Q15" s="228">
        <v>72.336175828422583</v>
      </c>
      <c r="R15" s="228">
        <v>71.440282971110634</v>
      </c>
      <c r="S15" s="228">
        <v>72.598424564689353</v>
      </c>
      <c r="T15" s="228">
        <v>73.111908132597975</v>
      </c>
      <c r="U15" s="228">
        <v>70.120633512638435</v>
      </c>
      <c r="V15" s="228">
        <v>61.859344863096403</v>
      </c>
      <c r="W15" s="228">
        <v>64.372593654457887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624.04598877356045</v>
      </c>
      <c r="C16" s="263">
        <f t="shared" si="0"/>
        <v>630.12065857105927</v>
      </c>
      <c r="D16" s="263">
        <f t="shared" si="0"/>
        <v>630.60568597409861</v>
      </c>
      <c r="E16" s="263">
        <f t="shared" si="0"/>
        <v>758.89821865192073</v>
      </c>
      <c r="F16" s="263">
        <f t="shared" si="0"/>
        <v>857.90063470440543</v>
      </c>
      <c r="G16" s="263">
        <f t="shared" si="0"/>
        <v>851.71905763817267</v>
      </c>
      <c r="H16" s="263">
        <f t="shared" si="0"/>
        <v>879.79085124725248</v>
      </c>
      <c r="I16" s="263">
        <f t="shared" si="0"/>
        <v>874.66484094560428</v>
      </c>
      <c r="J16" s="263">
        <f t="shared" si="0"/>
        <v>1040.0800220517015</v>
      </c>
      <c r="K16" s="263">
        <f t="shared" si="0"/>
        <v>904.21377424271395</v>
      </c>
      <c r="L16" s="263">
        <f t="shared" si="0"/>
        <v>963.38420240192283</v>
      </c>
      <c r="M16" s="263">
        <f t="shared" si="0"/>
        <v>980.91117349635806</v>
      </c>
      <c r="N16" s="263">
        <f t="shared" si="0"/>
        <v>987.06373079668765</v>
      </c>
      <c r="O16" s="263">
        <f t="shared" si="0"/>
        <v>1010.3174898748955</v>
      </c>
      <c r="P16" s="263">
        <f t="shared" si="0"/>
        <v>975.98309442057712</v>
      </c>
      <c r="Q16" s="263">
        <f t="shared" si="0"/>
        <v>882.89004873066312</v>
      </c>
      <c r="R16" s="263">
        <f t="shared" si="0"/>
        <v>900.38314134023005</v>
      </c>
      <c r="S16" s="263">
        <f t="shared" si="0"/>
        <v>913.99250153447952</v>
      </c>
      <c r="T16" s="263">
        <f t="shared" si="0"/>
        <v>902.91868134998208</v>
      </c>
      <c r="U16" s="263">
        <f t="shared" si="0"/>
        <v>881.63541255436735</v>
      </c>
      <c r="V16" s="263">
        <f t="shared" si="0"/>
        <v>815.90547225513387</v>
      </c>
      <c r="W16" s="263">
        <f t="shared" si="0"/>
        <v>861.37131153778512</v>
      </c>
      <c r="DA16" s="70"/>
    </row>
    <row r="17" spans="1:105" ht="12" customHeight="1" x14ac:dyDescent="0.25">
      <c r="A17" s="60" t="s">
        <v>2558</v>
      </c>
      <c r="B17" s="331">
        <v>564.73871414687221</v>
      </c>
      <c r="C17" s="331">
        <v>567.44524463402331</v>
      </c>
      <c r="D17" s="331">
        <v>569.7901121811384</v>
      </c>
      <c r="E17" s="331">
        <v>456.04980116639922</v>
      </c>
      <c r="F17" s="331">
        <v>593.27005515755002</v>
      </c>
      <c r="G17" s="331">
        <v>586.29984226257454</v>
      </c>
      <c r="H17" s="331">
        <v>601.67727194760232</v>
      </c>
      <c r="I17" s="331">
        <v>570.21254333331001</v>
      </c>
      <c r="J17" s="331">
        <v>563.51871009673641</v>
      </c>
      <c r="K17" s="331">
        <v>548.73893841700988</v>
      </c>
      <c r="L17" s="331">
        <v>543.13858828960235</v>
      </c>
      <c r="M17" s="331">
        <v>484.81107208526163</v>
      </c>
      <c r="N17" s="331">
        <v>490.85987282546603</v>
      </c>
      <c r="O17" s="331">
        <v>504.57967742738361</v>
      </c>
      <c r="P17" s="331">
        <v>404.1860828723656</v>
      </c>
      <c r="Q17" s="331">
        <v>419.4001546868829</v>
      </c>
      <c r="R17" s="331">
        <v>442.04377313630113</v>
      </c>
      <c r="S17" s="331">
        <v>451.52462790605352</v>
      </c>
      <c r="T17" s="331">
        <v>432.64485385033231</v>
      </c>
      <c r="U17" s="331">
        <v>429.65312921783288</v>
      </c>
      <c r="V17" s="331">
        <v>417.301014279448</v>
      </c>
      <c r="W17" s="331">
        <v>446.79642835913251</v>
      </c>
      <c r="DA17" s="72" t="s">
        <v>2559</v>
      </c>
    </row>
    <row r="18" spans="1:105" ht="12" customHeight="1" x14ac:dyDescent="0.25">
      <c r="A18" s="59" t="s">
        <v>30</v>
      </c>
      <c r="B18" s="232">
        <v>11.42924642739667</v>
      </c>
      <c r="C18" s="232">
        <v>11.897870329182229</v>
      </c>
      <c r="D18" s="232">
        <v>9.6479879382241815</v>
      </c>
      <c r="E18" s="232">
        <v>6.812743643250764</v>
      </c>
      <c r="F18" s="232">
        <v>5.7605436031583928</v>
      </c>
      <c r="G18" s="232">
        <v>5.7654649969873084</v>
      </c>
      <c r="H18" s="232">
        <v>8.2706852458326807</v>
      </c>
      <c r="I18" s="232">
        <v>7.3185730742643624</v>
      </c>
      <c r="J18" s="232">
        <v>7.5611154182101847</v>
      </c>
      <c r="K18" s="232">
        <v>5.7241211350856709</v>
      </c>
      <c r="L18" s="232">
        <v>4.8361348793843746</v>
      </c>
      <c r="M18" s="232">
        <v>4.6673162415213412</v>
      </c>
      <c r="N18" s="232">
        <v>4.2802630554975627</v>
      </c>
      <c r="O18" s="232">
        <v>3.5722801328677818</v>
      </c>
      <c r="P18" s="232">
        <v>3.7643430307426078</v>
      </c>
      <c r="Q18" s="232">
        <v>2.1509393602108582</v>
      </c>
      <c r="R18" s="232">
        <v>0.93562011542868284</v>
      </c>
      <c r="S18" s="232">
        <v>10.138016694691689</v>
      </c>
      <c r="T18" s="232">
        <v>3.385815200599505</v>
      </c>
      <c r="U18" s="232">
        <v>3.6949523236857709</v>
      </c>
      <c r="V18" s="232">
        <v>3.726207476176941</v>
      </c>
      <c r="W18" s="232">
        <v>4.0939903811422589</v>
      </c>
      <c r="DA18" s="71" t="s">
        <v>2560</v>
      </c>
    </row>
    <row r="19" spans="1:105" ht="12" customHeight="1" x14ac:dyDescent="0.25">
      <c r="A19" s="59" t="s">
        <v>33</v>
      </c>
      <c r="B19" s="232">
        <v>18.067671284320632</v>
      </c>
      <c r="C19" s="232">
        <v>18.6750561298932</v>
      </c>
      <c r="D19" s="232">
        <v>18.341052039467488</v>
      </c>
      <c r="E19" s="232">
        <v>40.315981558101157</v>
      </c>
      <c r="F19" s="232">
        <v>8.9220397906542104</v>
      </c>
      <c r="G19" s="232">
        <v>6.9430187836476618</v>
      </c>
      <c r="H19" s="232">
        <v>27.335633440229518</v>
      </c>
      <c r="I19" s="232">
        <v>29.841058163038731</v>
      </c>
      <c r="J19" s="232">
        <v>16.293603457942819</v>
      </c>
      <c r="K19" s="232">
        <v>18.45607356318078</v>
      </c>
      <c r="L19" s="232">
        <v>16.386243657321899</v>
      </c>
      <c r="M19" s="232">
        <v>16.667709629369991</v>
      </c>
      <c r="N19" s="232">
        <v>12.576233665259171</v>
      </c>
      <c r="O19" s="232">
        <v>12.073775698899871</v>
      </c>
      <c r="P19" s="232">
        <v>9.0234283011763345</v>
      </c>
      <c r="Q19" s="232">
        <v>9.564368679460296</v>
      </c>
      <c r="R19" s="232">
        <v>7.8772479661971566</v>
      </c>
      <c r="S19" s="232">
        <v>7.7622231306691818</v>
      </c>
      <c r="T19" s="232">
        <v>8.0166161992236038</v>
      </c>
      <c r="U19" s="232">
        <v>6.093284761272292</v>
      </c>
      <c r="V19" s="232">
        <v>5.6613976270088129</v>
      </c>
      <c r="W19" s="232">
        <v>6.5212234058694669</v>
      </c>
      <c r="DA19" s="71" t="s">
        <v>2561</v>
      </c>
    </row>
    <row r="20" spans="1:105" ht="12" customHeight="1" x14ac:dyDescent="0.25">
      <c r="A20" s="59" t="s">
        <v>160</v>
      </c>
      <c r="B20" s="232">
        <v>139.45572925906461</v>
      </c>
      <c r="C20" s="232">
        <v>139.20027347035659</v>
      </c>
      <c r="D20" s="232">
        <v>159.82520137141549</v>
      </c>
      <c r="E20" s="232">
        <v>145.02398007010041</v>
      </c>
      <c r="F20" s="232">
        <v>136.7199141984083</v>
      </c>
      <c r="G20" s="232">
        <v>135.3209897546821</v>
      </c>
      <c r="H20" s="232">
        <v>115.42948592973779</v>
      </c>
      <c r="I20" s="232">
        <v>120.11364764390309</v>
      </c>
      <c r="J20" s="232">
        <v>124.97487597451691</v>
      </c>
      <c r="K20" s="232">
        <v>169.47932536528671</v>
      </c>
      <c r="L20" s="232">
        <v>134.3472587895742</v>
      </c>
      <c r="M20" s="232">
        <v>102.01312168645561</v>
      </c>
      <c r="N20" s="232">
        <v>98.485761029848305</v>
      </c>
      <c r="O20" s="232">
        <v>90.51894194846659</v>
      </c>
      <c r="P20" s="232">
        <v>67.110977021536442</v>
      </c>
      <c r="Q20" s="232">
        <v>51.142844209904261</v>
      </c>
      <c r="R20" s="232">
        <v>53.272116248979067</v>
      </c>
      <c r="S20" s="232">
        <v>52.014072817671497</v>
      </c>
      <c r="T20" s="232">
        <v>48.121431393601597</v>
      </c>
      <c r="U20" s="232">
        <v>46.600950167252797</v>
      </c>
      <c r="V20" s="232">
        <v>54.408592262992023</v>
      </c>
      <c r="W20" s="232">
        <v>47.008597601606567</v>
      </c>
      <c r="DA20" s="71" t="s">
        <v>2562</v>
      </c>
    </row>
    <row r="21" spans="1:105" ht="12" customHeight="1" x14ac:dyDescent="0.25">
      <c r="A21" s="59" t="s">
        <v>70</v>
      </c>
      <c r="B21" s="232">
        <v>6.4057425612787542</v>
      </c>
      <c r="C21" s="232">
        <v>8.1203941210580943</v>
      </c>
      <c r="D21" s="232">
        <v>12.76449329660913</v>
      </c>
      <c r="E21" s="232">
        <v>3.2080661813366409</v>
      </c>
      <c r="F21" s="232">
        <v>3.7766559509992339</v>
      </c>
      <c r="G21" s="232">
        <v>2.323723043016193</v>
      </c>
      <c r="H21" s="232">
        <v>1.6543585062866499</v>
      </c>
      <c r="I21" s="232">
        <v>2.2040158824174192</v>
      </c>
      <c r="J21" s="232">
        <v>0.79488358862799802</v>
      </c>
      <c r="K21" s="232">
        <v>0.82257559536269031</v>
      </c>
      <c r="L21" s="232">
        <v>0.81300242517494903</v>
      </c>
      <c r="M21" s="232">
        <v>0.52179266889740172</v>
      </c>
      <c r="N21" s="232">
        <v>0.5249425613570422</v>
      </c>
      <c r="O21" s="232">
        <v>0.5291672325019936</v>
      </c>
      <c r="P21" s="232">
        <v>0.24740896189150541</v>
      </c>
      <c r="Q21" s="232">
        <v>0.26023693741350551</v>
      </c>
      <c r="R21" s="232">
        <v>2.1079432792595698</v>
      </c>
      <c r="S21" s="232">
        <v>0.77893313661861163</v>
      </c>
      <c r="T21" s="232">
        <v>0.77672124155712297</v>
      </c>
      <c r="U21" s="232">
        <v>0.25939805126625881</v>
      </c>
      <c r="V21" s="232">
        <v>0.26511333810388937</v>
      </c>
      <c r="W21" s="232">
        <v>0.53111495556151944</v>
      </c>
      <c r="DA21" s="71" t="s">
        <v>2563</v>
      </c>
    </row>
    <row r="22" spans="1:105" ht="12" customHeight="1" x14ac:dyDescent="0.25">
      <c r="A22" s="59" t="s">
        <v>162</v>
      </c>
      <c r="B22" s="232">
        <v>389.38032461481163</v>
      </c>
      <c r="C22" s="232">
        <v>389.55165058353322</v>
      </c>
      <c r="D22" s="232">
        <v>369.21137753542212</v>
      </c>
      <c r="E22" s="232">
        <v>260.68902971361018</v>
      </c>
      <c r="F22" s="232">
        <v>438.09090161432988</v>
      </c>
      <c r="G22" s="232">
        <v>435.94664568424122</v>
      </c>
      <c r="H22" s="232">
        <v>448.98710882551569</v>
      </c>
      <c r="I22" s="232">
        <v>410.73524856968629</v>
      </c>
      <c r="J22" s="232">
        <v>413.89423165743852</v>
      </c>
      <c r="K22" s="232">
        <v>354.25684275809408</v>
      </c>
      <c r="L22" s="232">
        <v>386.75594853814692</v>
      </c>
      <c r="M22" s="232">
        <v>360.94113185901722</v>
      </c>
      <c r="N22" s="232">
        <v>374.99267251350398</v>
      </c>
      <c r="O22" s="232">
        <v>397.88551241464728</v>
      </c>
      <c r="P22" s="232">
        <v>324.03992555701871</v>
      </c>
      <c r="Q22" s="232">
        <v>356.28176549989399</v>
      </c>
      <c r="R22" s="232">
        <v>377.85084552643661</v>
      </c>
      <c r="S22" s="232">
        <v>380.83138212640262</v>
      </c>
      <c r="T22" s="232">
        <v>372.34426981535051</v>
      </c>
      <c r="U22" s="232">
        <v>373.00454391435568</v>
      </c>
      <c r="V22" s="232">
        <v>353.23970357516629</v>
      </c>
      <c r="W22" s="232">
        <v>388.64150201495272</v>
      </c>
      <c r="DA22" s="71" t="s">
        <v>2564</v>
      </c>
    </row>
    <row r="23" spans="1:105" ht="12" customHeight="1" x14ac:dyDescent="0.25">
      <c r="A23" s="60" t="s">
        <v>2565</v>
      </c>
      <c r="B23" s="331">
        <v>59.307274626688198</v>
      </c>
      <c r="C23" s="331">
        <v>62.675413937035977</v>
      </c>
      <c r="D23" s="331">
        <v>60.815573792960222</v>
      </c>
      <c r="E23" s="331">
        <v>302.84841748552151</v>
      </c>
      <c r="F23" s="331">
        <v>264.63057954685542</v>
      </c>
      <c r="G23" s="331">
        <v>265.41921537559813</v>
      </c>
      <c r="H23" s="331">
        <v>278.1135792996501</v>
      </c>
      <c r="I23" s="331">
        <v>304.45229761229422</v>
      </c>
      <c r="J23" s="331">
        <v>476.56131195496511</v>
      </c>
      <c r="K23" s="331">
        <v>355.47483582570408</v>
      </c>
      <c r="L23" s="331">
        <v>420.24561411232048</v>
      </c>
      <c r="M23" s="331">
        <v>496.10010141109649</v>
      </c>
      <c r="N23" s="331">
        <v>496.20385797122162</v>
      </c>
      <c r="O23" s="331">
        <v>505.73781244751189</v>
      </c>
      <c r="P23" s="331">
        <v>571.79701154821146</v>
      </c>
      <c r="Q23" s="331">
        <v>463.48989404378023</v>
      </c>
      <c r="R23" s="331">
        <v>458.33936820392893</v>
      </c>
      <c r="S23" s="331">
        <v>462.46787362842599</v>
      </c>
      <c r="T23" s="331">
        <v>470.27382749964983</v>
      </c>
      <c r="U23" s="331">
        <v>451.98228333653441</v>
      </c>
      <c r="V23" s="331">
        <v>398.60445797568582</v>
      </c>
      <c r="W23" s="331">
        <v>414.57488317865261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285.51015521570901</v>
      </c>
      <c r="C24" s="263">
        <f t="shared" si="1"/>
        <v>289.14624386500986</v>
      </c>
      <c r="D24" s="263">
        <f t="shared" si="1"/>
        <v>287.70184492400745</v>
      </c>
      <c r="E24" s="263">
        <f t="shared" si="1"/>
        <v>372.61892616610191</v>
      </c>
      <c r="F24" s="263">
        <f t="shared" si="1"/>
        <v>425.9678566525551</v>
      </c>
      <c r="G24" s="263">
        <f t="shared" si="1"/>
        <v>423.32908789401529</v>
      </c>
      <c r="H24" s="263">
        <f t="shared" si="1"/>
        <v>436.11426135868936</v>
      </c>
      <c r="I24" s="263">
        <f t="shared" si="1"/>
        <v>434.0179450619263</v>
      </c>
      <c r="J24" s="263">
        <f t="shared" si="1"/>
        <v>517.4513483184603</v>
      </c>
      <c r="K24" s="263">
        <f t="shared" si="1"/>
        <v>446.6839859310324</v>
      </c>
      <c r="L24" s="263">
        <f t="shared" si="1"/>
        <v>479.28695964828944</v>
      </c>
      <c r="M24" s="263">
        <f t="shared" si="1"/>
        <v>487.02747347456761</v>
      </c>
      <c r="N24" s="263">
        <f t="shared" si="1"/>
        <v>491.35284961710147</v>
      </c>
      <c r="O24" s="263">
        <f t="shared" si="1"/>
        <v>504.46599877335575</v>
      </c>
      <c r="P24" s="263">
        <f t="shared" si="1"/>
        <v>480.96971428783991</v>
      </c>
      <c r="Q24" s="263">
        <f t="shared" si="1"/>
        <v>441.310997467687</v>
      </c>
      <c r="R24" s="263">
        <f t="shared" si="1"/>
        <v>451.66543577831135</v>
      </c>
      <c r="S24" s="263">
        <f t="shared" si="1"/>
        <v>457.43933740379487</v>
      </c>
      <c r="T24" s="263">
        <f t="shared" si="1"/>
        <v>452.03344298963032</v>
      </c>
      <c r="U24" s="263">
        <f t="shared" si="1"/>
        <v>441.9352027397133</v>
      </c>
      <c r="V24" s="263">
        <f t="shared" si="1"/>
        <v>409.62441799525061</v>
      </c>
      <c r="W24" s="263">
        <f t="shared" si="1"/>
        <v>433.34895391315774</v>
      </c>
      <c r="DA24" s="70"/>
    </row>
    <row r="25" spans="1:105" ht="12" customHeight="1" x14ac:dyDescent="0.25">
      <c r="A25" s="60" t="s">
        <v>2568</v>
      </c>
      <c r="B25" s="264">
        <v>233.14859616537581</v>
      </c>
      <c r="C25" s="264">
        <v>235.46997047923051</v>
      </c>
      <c r="D25" s="264">
        <v>234.5107884044269</v>
      </c>
      <c r="E25" s="264">
        <v>276.89248989213621</v>
      </c>
      <c r="F25" s="264">
        <v>324.38627600822298</v>
      </c>
      <c r="G25" s="264">
        <v>322.21951513896721</v>
      </c>
      <c r="H25" s="264">
        <v>330.34039087130247</v>
      </c>
      <c r="I25" s="264">
        <v>326.21850940877101</v>
      </c>
      <c r="J25" s="264">
        <v>379.76540006601579</v>
      </c>
      <c r="K25" s="264">
        <v>331.84025136465738</v>
      </c>
      <c r="L25" s="264">
        <v>353.64178643285487</v>
      </c>
      <c r="M25" s="264">
        <v>354.1302242095602</v>
      </c>
      <c r="N25" s="264">
        <v>357.8883807975941</v>
      </c>
      <c r="O25" s="264">
        <v>368.12170751433979</v>
      </c>
      <c r="P25" s="264">
        <v>343.89943189066349</v>
      </c>
      <c r="Q25" s="264">
        <v>320.51898445892328</v>
      </c>
      <c r="R25" s="264">
        <v>329.62828805492683</v>
      </c>
      <c r="S25" s="264">
        <v>333.46887598918067</v>
      </c>
      <c r="T25" s="264">
        <v>328.77231711588962</v>
      </c>
      <c r="U25" s="264">
        <v>321.99361460091882</v>
      </c>
      <c r="V25" s="264">
        <v>300.09119058852428</v>
      </c>
      <c r="W25" s="264">
        <v>318.10302087725091</v>
      </c>
      <c r="DA25" s="72" t="s">
        <v>2569</v>
      </c>
    </row>
    <row r="26" spans="1:105" ht="12" customHeight="1" x14ac:dyDescent="0.25">
      <c r="A26" s="60" t="s">
        <v>2570</v>
      </c>
      <c r="B26" s="264">
        <v>52.361559050333227</v>
      </c>
      <c r="C26" s="264">
        <v>53.676273385779361</v>
      </c>
      <c r="D26" s="264">
        <v>53.191056519580513</v>
      </c>
      <c r="E26" s="264">
        <v>95.726436273965675</v>
      </c>
      <c r="F26" s="264">
        <v>101.58158064433211</v>
      </c>
      <c r="G26" s="264">
        <v>101.10957275504811</v>
      </c>
      <c r="H26" s="264">
        <v>105.7738704873869</v>
      </c>
      <c r="I26" s="264">
        <v>107.7994356531553</v>
      </c>
      <c r="J26" s="264">
        <v>137.68594825244449</v>
      </c>
      <c r="K26" s="264">
        <v>114.84373456637501</v>
      </c>
      <c r="L26" s="264">
        <v>125.6451732154346</v>
      </c>
      <c r="M26" s="264">
        <v>132.89724926500739</v>
      </c>
      <c r="N26" s="264">
        <v>133.4644688195074</v>
      </c>
      <c r="O26" s="264">
        <v>136.34429125901599</v>
      </c>
      <c r="P26" s="264">
        <v>137.07028239717641</v>
      </c>
      <c r="Q26" s="264">
        <v>120.7920130087637</v>
      </c>
      <c r="R26" s="264">
        <v>122.03714772338451</v>
      </c>
      <c r="S26" s="264">
        <v>123.97046141461421</v>
      </c>
      <c r="T26" s="264">
        <v>123.2611258737407</v>
      </c>
      <c r="U26" s="264">
        <v>119.9415881387945</v>
      </c>
      <c r="V26" s="264">
        <v>109.5332274067263</v>
      </c>
      <c r="W26" s="264">
        <v>115.2459330359068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891.49426967651493</v>
      </c>
      <c r="C27" s="263">
        <f t="shared" si="2"/>
        <v>900.1723693872276</v>
      </c>
      <c r="D27" s="263">
        <f t="shared" si="2"/>
        <v>900.86526567728333</v>
      </c>
      <c r="E27" s="263">
        <f t="shared" si="2"/>
        <v>1084.1403123598868</v>
      </c>
      <c r="F27" s="263">
        <f t="shared" si="2"/>
        <v>1225.5723352920077</v>
      </c>
      <c r="G27" s="263">
        <f t="shared" si="2"/>
        <v>1216.7415109116753</v>
      </c>
      <c r="H27" s="263">
        <f t="shared" si="2"/>
        <v>1256.8440732103609</v>
      </c>
      <c r="I27" s="263">
        <f t="shared" si="2"/>
        <v>1249.5212013508628</v>
      </c>
      <c r="J27" s="263">
        <f t="shared" si="2"/>
        <v>1485.8286029310029</v>
      </c>
      <c r="K27" s="263">
        <f t="shared" si="2"/>
        <v>1291.7339632038772</v>
      </c>
      <c r="L27" s="263">
        <f t="shared" si="2"/>
        <v>1376.2631462884615</v>
      </c>
      <c r="M27" s="263">
        <f t="shared" si="2"/>
        <v>1401.3016764233689</v>
      </c>
      <c r="N27" s="263">
        <f t="shared" si="2"/>
        <v>1410.0910439952681</v>
      </c>
      <c r="O27" s="263">
        <f t="shared" si="2"/>
        <v>1443.3106998212793</v>
      </c>
      <c r="P27" s="263">
        <f t="shared" si="2"/>
        <v>1394.2615634579672</v>
      </c>
      <c r="Q27" s="263">
        <f t="shared" si="2"/>
        <v>1261.2714981866616</v>
      </c>
      <c r="R27" s="263">
        <f t="shared" si="2"/>
        <v>1286.2616304860426</v>
      </c>
      <c r="S27" s="263">
        <f t="shared" si="2"/>
        <v>1305.7035736206853</v>
      </c>
      <c r="T27" s="263">
        <f t="shared" si="2"/>
        <v>1289.8838304999749</v>
      </c>
      <c r="U27" s="263">
        <f t="shared" si="2"/>
        <v>1259.4791607919533</v>
      </c>
      <c r="V27" s="263">
        <f t="shared" si="2"/>
        <v>1165.5792460787629</v>
      </c>
      <c r="W27" s="263">
        <f t="shared" si="2"/>
        <v>1230.5304450539788</v>
      </c>
      <c r="DA27" s="70"/>
    </row>
    <row r="28" spans="1:105" ht="12" customHeight="1" x14ac:dyDescent="0.25">
      <c r="A28" s="60" t="s">
        <v>2573</v>
      </c>
      <c r="B28" s="331">
        <v>806.76959163838899</v>
      </c>
      <c r="C28" s="331">
        <v>810.63606376289044</v>
      </c>
      <c r="D28" s="331">
        <v>813.98587454448307</v>
      </c>
      <c r="E28" s="331">
        <v>651.49971595199895</v>
      </c>
      <c r="F28" s="331">
        <v>847.52865022507137</v>
      </c>
      <c r="G28" s="331">
        <v>837.57120323224933</v>
      </c>
      <c r="H28" s="331">
        <v>859.53895992514617</v>
      </c>
      <c r="I28" s="331">
        <v>814.58934761901412</v>
      </c>
      <c r="J28" s="331">
        <v>805.02672870962397</v>
      </c>
      <c r="K28" s="331">
        <v>783.91276916715697</v>
      </c>
      <c r="L28" s="331">
        <v>775.91226898514628</v>
      </c>
      <c r="M28" s="331">
        <v>692.58724583608796</v>
      </c>
      <c r="N28" s="331">
        <v>701.22838975066588</v>
      </c>
      <c r="O28" s="331">
        <v>720.82811061054804</v>
      </c>
      <c r="P28" s="331">
        <v>577.40868981766516</v>
      </c>
      <c r="Q28" s="331">
        <v>599.14307812411857</v>
      </c>
      <c r="R28" s="331">
        <v>631.49110448043007</v>
      </c>
      <c r="S28" s="331">
        <v>645.03518272293377</v>
      </c>
      <c r="T28" s="331">
        <v>618.06407692904634</v>
      </c>
      <c r="U28" s="331">
        <v>613.79018459690417</v>
      </c>
      <c r="V28" s="331">
        <v>596.14430611349735</v>
      </c>
      <c r="W28" s="331">
        <v>638.28061194161774</v>
      </c>
      <c r="DA28" s="72" t="s">
        <v>2574</v>
      </c>
    </row>
    <row r="29" spans="1:105" ht="12" customHeight="1" x14ac:dyDescent="0.25">
      <c r="A29" s="59" t="s">
        <v>30</v>
      </c>
      <c r="B29" s="232">
        <v>16.32749489628096</v>
      </c>
      <c r="C29" s="232">
        <v>16.99695761311747</v>
      </c>
      <c r="D29" s="232">
        <v>13.78283991174882</v>
      </c>
      <c r="E29" s="232">
        <v>9.7324909189296616</v>
      </c>
      <c r="F29" s="232">
        <v>8.2293480045119871</v>
      </c>
      <c r="G29" s="232">
        <v>8.2363785671247278</v>
      </c>
      <c r="H29" s="232">
        <v>11.81526463690383</v>
      </c>
      <c r="I29" s="232">
        <v>10.455104391806231</v>
      </c>
      <c r="J29" s="232">
        <v>10.80159345458598</v>
      </c>
      <c r="K29" s="232">
        <v>8.1773159072652444</v>
      </c>
      <c r="L29" s="232">
        <v>6.9087641134062512</v>
      </c>
      <c r="M29" s="232">
        <v>6.6675946307447758</v>
      </c>
      <c r="N29" s="232">
        <v>6.1146615078536604</v>
      </c>
      <c r="O29" s="232">
        <v>5.1032573326682593</v>
      </c>
      <c r="P29" s="232">
        <v>5.377632901060867</v>
      </c>
      <c r="Q29" s="232">
        <v>3.0727705145869391</v>
      </c>
      <c r="R29" s="232">
        <v>1.3366001648981181</v>
      </c>
      <c r="S29" s="232">
        <v>14.4828809924167</v>
      </c>
      <c r="T29" s="232">
        <v>4.8368788579992961</v>
      </c>
      <c r="U29" s="232">
        <v>5.2785033195511026</v>
      </c>
      <c r="V29" s="232">
        <v>5.3231535373956316</v>
      </c>
      <c r="W29" s="232">
        <v>5.8485576873460854</v>
      </c>
      <c r="DA29" s="71" t="s">
        <v>2575</v>
      </c>
    </row>
    <row r="30" spans="1:105" ht="12" customHeight="1" x14ac:dyDescent="0.25">
      <c r="A30" s="59" t="s">
        <v>33</v>
      </c>
      <c r="B30" s="232">
        <v>25.810958977600901</v>
      </c>
      <c r="C30" s="232">
        <v>26.678651614133141</v>
      </c>
      <c r="D30" s="232">
        <v>26.201502913524969</v>
      </c>
      <c r="E30" s="232">
        <v>57.594259368715939</v>
      </c>
      <c r="F30" s="232">
        <v>12.745771129506011</v>
      </c>
      <c r="G30" s="232">
        <v>9.9185982623538003</v>
      </c>
      <c r="H30" s="232">
        <v>39.050904914613611</v>
      </c>
      <c r="I30" s="232">
        <v>42.630083090055336</v>
      </c>
      <c r="J30" s="232">
        <v>23.27657636848976</v>
      </c>
      <c r="K30" s="232">
        <v>26.365819375972549</v>
      </c>
      <c r="L30" s="232">
        <v>23.40891951045986</v>
      </c>
      <c r="M30" s="232">
        <v>23.811013756242851</v>
      </c>
      <c r="N30" s="232">
        <v>17.966048093227389</v>
      </c>
      <c r="O30" s="232">
        <v>17.248250998428389</v>
      </c>
      <c r="P30" s="232">
        <v>12.890611858823339</v>
      </c>
      <c r="Q30" s="232">
        <v>13.66338382780042</v>
      </c>
      <c r="R30" s="232">
        <v>11.25321138028165</v>
      </c>
      <c r="S30" s="232">
        <v>11.088890186670261</v>
      </c>
      <c r="T30" s="232">
        <v>11.452308856033721</v>
      </c>
      <c r="U30" s="232">
        <v>8.7046925161032735</v>
      </c>
      <c r="V30" s="232">
        <v>8.0877108957268771</v>
      </c>
      <c r="W30" s="232">
        <v>9.3160334369563795</v>
      </c>
      <c r="DA30" s="71" t="s">
        <v>2576</v>
      </c>
    </row>
    <row r="31" spans="1:105" ht="12" customHeight="1" x14ac:dyDescent="0.25">
      <c r="A31" s="59" t="s">
        <v>160</v>
      </c>
      <c r="B31" s="232">
        <v>199.22247037009231</v>
      </c>
      <c r="C31" s="232">
        <v>198.85753352908091</v>
      </c>
      <c r="D31" s="232">
        <v>228.3217162448791</v>
      </c>
      <c r="E31" s="232">
        <v>207.17711438585769</v>
      </c>
      <c r="F31" s="232">
        <v>195.3141631405833</v>
      </c>
      <c r="G31" s="232">
        <v>193.31569964954591</v>
      </c>
      <c r="H31" s="232">
        <v>164.89926561391121</v>
      </c>
      <c r="I31" s="232">
        <v>171.59092520557579</v>
      </c>
      <c r="J31" s="232">
        <v>178.53553710645289</v>
      </c>
      <c r="K31" s="232">
        <v>242.11332195040961</v>
      </c>
      <c r="L31" s="232">
        <v>191.9246554136775</v>
      </c>
      <c r="M31" s="232">
        <v>145.73303098065099</v>
      </c>
      <c r="N31" s="232">
        <v>140.69394432835469</v>
      </c>
      <c r="O31" s="232">
        <v>129.31277421209521</v>
      </c>
      <c r="P31" s="232">
        <v>95.872824316480632</v>
      </c>
      <c r="Q31" s="232">
        <v>73.061206014148951</v>
      </c>
      <c r="R31" s="232">
        <v>76.103023212827239</v>
      </c>
      <c r="S31" s="232">
        <v>74.305818310959282</v>
      </c>
      <c r="T31" s="232">
        <v>68.744901990859447</v>
      </c>
      <c r="U31" s="232">
        <v>66.5727859532183</v>
      </c>
      <c r="V31" s="232">
        <v>77.726560375702903</v>
      </c>
      <c r="W31" s="232">
        <v>67.155139430866527</v>
      </c>
      <c r="DA31" s="71" t="s">
        <v>2577</v>
      </c>
    </row>
    <row r="32" spans="1:105" ht="12" customHeight="1" x14ac:dyDescent="0.25">
      <c r="A32" s="59" t="s">
        <v>70</v>
      </c>
      <c r="B32" s="232">
        <v>9.1510608018267927</v>
      </c>
      <c r="C32" s="232">
        <v>11.60056303008299</v>
      </c>
      <c r="D32" s="232">
        <v>18.234990423727321</v>
      </c>
      <c r="E32" s="232">
        <v>4.5829516876237726</v>
      </c>
      <c r="F32" s="232">
        <v>5.395222787141762</v>
      </c>
      <c r="G32" s="232">
        <v>3.3196043471659888</v>
      </c>
      <c r="H32" s="232">
        <v>2.3633692946952141</v>
      </c>
      <c r="I32" s="232">
        <v>3.1485941177391701</v>
      </c>
      <c r="J32" s="232">
        <v>1.135547983754283</v>
      </c>
      <c r="K32" s="232">
        <v>1.1751079933752719</v>
      </c>
      <c r="L32" s="232">
        <v>1.161432035964213</v>
      </c>
      <c r="M32" s="232">
        <v>0.74541809842485984</v>
      </c>
      <c r="N32" s="232">
        <v>0.74991794479577467</v>
      </c>
      <c r="O32" s="232">
        <v>0.75595318928856226</v>
      </c>
      <c r="P32" s="232">
        <v>0.35344137413072202</v>
      </c>
      <c r="Q32" s="232">
        <v>0.37176705344786493</v>
      </c>
      <c r="R32" s="232">
        <v>3.011347541799386</v>
      </c>
      <c r="S32" s="232">
        <v>1.112761623740874</v>
      </c>
      <c r="T32" s="232">
        <v>1.109601773653033</v>
      </c>
      <c r="U32" s="232">
        <v>0.37056864466608402</v>
      </c>
      <c r="V32" s="232">
        <v>0.37873334014841359</v>
      </c>
      <c r="W32" s="232">
        <v>0.75873565080217054</v>
      </c>
      <c r="DA32" s="71" t="s">
        <v>2578</v>
      </c>
    </row>
    <row r="33" spans="1:105" ht="12" customHeight="1" x14ac:dyDescent="0.25">
      <c r="A33" s="59" t="s">
        <v>162</v>
      </c>
      <c r="B33" s="232">
        <v>556.2576065925881</v>
      </c>
      <c r="C33" s="232">
        <v>556.50235797647599</v>
      </c>
      <c r="D33" s="232">
        <v>527.44482505060284</v>
      </c>
      <c r="E33" s="232">
        <v>372.4128995908718</v>
      </c>
      <c r="F33" s="232">
        <v>625.84414516332834</v>
      </c>
      <c r="G33" s="232">
        <v>622.78092240605895</v>
      </c>
      <c r="H33" s="232">
        <v>641.4101554650224</v>
      </c>
      <c r="I33" s="232">
        <v>586.76464081383756</v>
      </c>
      <c r="J33" s="232">
        <v>591.27747379634104</v>
      </c>
      <c r="K33" s="232">
        <v>506.0812039401344</v>
      </c>
      <c r="L33" s="232">
        <v>552.50849791163853</v>
      </c>
      <c r="M33" s="232">
        <v>515.63018837002448</v>
      </c>
      <c r="N33" s="232">
        <v>535.7038178764343</v>
      </c>
      <c r="O33" s="232">
        <v>568.40787487806767</v>
      </c>
      <c r="P33" s="232">
        <v>462.9141793671696</v>
      </c>
      <c r="Q33" s="232">
        <v>508.97395071413439</v>
      </c>
      <c r="R33" s="232">
        <v>539.78692218062372</v>
      </c>
      <c r="S33" s="232">
        <v>544.04483160914663</v>
      </c>
      <c r="T33" s="232">
        <v>531.92038545050082</v>
      </c>
      <c r="U33" s="232">
        <v>532.86363416336542</v>
      </c>
      <c r="V33" s="232">
        <v>504.62814796452352</v>
      </c>
      <c r="W33" s="232">
        <v>555.20214573564658</v>
      </c>
      <c r="DA33" s="71" t="s">
        <v>2579</v>
      </c>
    </row>
    <row r="34" spans="1:105" ht="12" customHeight="1" x14ac:dyDescent="0.25">
      <c r="A34" s="60" t="s">
        <v>2580</v>
      </c>
      <c r="B34" s="331">
        <v>84.724678038125987</v>
      </c>
      <c r="C34" s="331">
        <v>89.536305624337118</v>
      </c>
      <c r="D34" s="331">
        <v>86.879391132800265</v>
      </c>
      <c r="E34" s="331">
        <v>432.64059640788793</v>
      </c>
      <c r="F34" s="331">
        <v>378.04368506693629</v>
      </c>
      <c r="G34" s="331">
        <v>379.17030767942589</v>
      </c>
      <c r="H34" s="331">
        <v>397.30511328521459</v>
      </c>
      <c r="I34" s="331">
        <v>434.93185373184878</v>
      </c>
      <c r="J34" s="331">
        <v>680.80187422137908</v>
      </c>
      <c r="K34" s="331">
        <v>507.82119403672021</v>
      </c>
      <c r="L34" s="331">
        <v>600.3508773033152</v>
      </c>
      <c r="M34" s="331">
        <v>708.71443058728084</v>
      </c>
      <c r="N34" s="331">
        <v>708.86265424460237</v>
      </c>
      <c r="O34" s="331">
        <v>722.48258921073125</v>
      </c>
      <c r="P34" s="331">
        <v>816.85287364030205</v>
      </c>
      <c r="Q34" s="331">
        <v>662.12842006254311</v>
      </c>
      <c r="R34" s="331">
        <v>654.77052600561262</v>
      </c>
      <c r="S34" s="331">
        <v>660.66839089775146</v>
      </c>
      <c r="T34" s="331">
        <v>671.81975357092847</v>
      </c>
      <c r="U34" s="331">
        <v>645.68897619504924</v>
      </c>
      <c r="V34" s="331">
        <v>569.43493996526547</v>
      </c>
      <c r="W34" s="331">
        <v>592.24983311236099</v>
      </c>
      <c r="DA34" s="72" t="s">
        <v>2581</v>
      </c>
    </row>
    <row r="35" spans="1:105" ht="12" customHeight="1" x14ac:dyDescent="0.25">
      <c r="A35" s="57" t="s">
        <v>2582</v>
      </c>
      <c r="B35" s="263">
        <v>568.04972656788925</v>
      </c>
      <c r="C35" s="263">
        <v>570.65281025400691</v>
      </c>
      <c r="D35" s="263">
        <v>569.7792480724371</v>
      </c>
      <c r="E35" s="263">
        <v>868.62178878626128</v>
      </c>
      <c r="F35" s="263">
        <v>916.19127080694784</v>
      </c>
      <c r="G35" s="263">
        <v>913.3613647322245</v>
      </c>
      <c r="H35" s="263">
        <v>845.23795236705621</v>
      </c>
      <c r="I35" s="263">
        <v>853.3653868350583</v>
      </c>
      <c r="J35" s="263">
        <v>1009.94070383451</v>
      </c>
      <c r="K35" s="263">
        <v>903.98522823611279</v>
      </c>
      <c r="L35" s="263">
        <v>967.16518628639233</v>
      </c>
      <c r="M35" s="263">
        <v>958.40475181957572</v>
      </c>
      <c r="N35" s="263">
        <v>973.02380524449336</v>
      </c>
      <c r="O35" s="263">
        <v>1009.433660665892</v>
      </c>
      <c r="P35" s="263">
        <v>917.79166238536436</v>
      </c>
      <c r="Q35" s="263">
        <v>854.29023917886684</v>
      </c>
      <c r="R35" s="263">
        <v>897.54017056830787</v>
      </c>
      <c r="S35" s="263">
        <v>885.09198963709559</v>
      </c>
      <c r="T35" s="263">
        <v>878.3289375896984</v>
      </c>
      <c r="U35" s="263">
        <v>855.87311907499998</v>
      </c>
      <c r="V35" s="263">
        <v>811.79323812474377</v>
      </c>
      <c r="W35" s="263">
        <v>855.52814185603108</v>
      </c>
      <c r="DA35" s="70" t="s">
        <v>2583</v>
      </c>
    </row>
    <row r="36" spans="1:105" ht="12" customHeight="1" x14ac:dyDescent="0.25">
      <c r="A36" s="46" t="s">
        <v>30</v>
      </c>
      <c r="B36" s="231">
        <v>10.119784901593739</v>
      </c>
      <c r="C36" s="231">
        <v>10.691844456661769</v>
      </c>
      <c r="D36" s="231">
        <v>8.6603157441737562</v>
      </c>
      <c r="E36" s="231">
        <v>6.0364507344617264</v>
      </c>
      <c r="F36" s="231">
        <v>5.1702975582770474</v>
      </c>
      <c r="G36" s="231">
        <v>5.1583456018353679</v>
      </c>
      <c r="H36" s="231">
        <v>8.815167916055092</v>
      </c>
      <c r="I36" s="231">
        <v>7.8777412785523273</v>
      </c>
      <c r="J36" s="231">
        <v>9.1908594848937977</v>
      </c>
      <c r="K36" s="231">
        <v>6.2167916764775564</v>
      </c>
      <c r="L36" s="231">
        <v>5.4525214715240926</v>
      </c>
      <c r="M36" s="231">
        <v>5.9055018534388513</v>
      </c>
      <c r="N36" s="231">
        <v>5.3208965888400064</v>
      </c>
      <c r="O36" s="231">
        <v>4.3360704450386498</v>
      </c>
      <c r="P36" s="231">
        <v>5.5183852031884557</v>
      </c>
      <c r="Q36" s="231">
        <v>2.8177346651830288</v>
      </c>
      <c r="R36" s="231">
        <v>1.149275850369297</v>
      </c>
      <c r="S36" s="231">
        <v>13.00249010308098</v>
      </c>
      <c r="T36" s="231">
        <v>4.378251771148542</v>
      </c>
      <c r="U36" s="231">
        <v>4.7515658528905016</v>
      </c>
      <c r="V36" s="231">
        <v>4.4933732942476929</v>
      </c>
      <c r="W36" s="231">
        <v>4.9126539951356936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15.997638009776811</v>
      </c>
      <c r="C38" s="231">
        <v>16.782061817442059</v>
      </c>
      <c r="D38" s="231">
        <v>16.463463963590581</v>
      </c>
      <c r="E38" s="231">
        <v>35.722089253724057</v>
      </c>
      <c r="F38" s="231">
        <v>8.0078554598871854</v>
      </c>
      <c r="G38" s="231">
        <v>6.2118997209771969</v>
      </c>
      <c r="H38" s="231">
        <v>29.135215729406429</v>
      </c>
      <c r="I38" s="231">
        <v>32.121034155320032</v>
      </c>
      <c r="J38" s="231">
        <v>19.805572538129631</v>
      </c>
      <c r="K38" s="231">
        <v>20.044573096953251</v>
      </c>
      <c r="L38" s="231">
        <v>18.474742249237419</v>
      </c>
      <c r="M38" s="231">
        <v>21.08946234094066</v>
      </c>
      <c r="N38" s="231">
        <v>15.633814544174919</v>
      </c>
      <c r="O38" s="231">
        <v>14.655273388651491</v>
      </c>
      <c r="P38" s="231">
        <v>13.2280062716336</v>
      </c>
      <c r="Q38" s="231">
        <v>12.52934121586031</v>
      </c>
      <c r="R38" s="231">
        <v>9.676075477249741</v>
      </c>
      <c r="S38" s="231">
        <v>9.9554215063858482</v>
      </c>
      <c r="T38" s="231">
        <v>10.36641458359987</v>
      </c>
      <c r="U38" s="231">
        <v>7.835728655551029</v>
      </c>
      <c r="V38" s="231">
        <v>6.8269877799232566</v>
      </c>
      <c r="W38" s="231">
        <v>7.8252539052323238</v>
      </c>
      <c r="DA38" s="73" t="s">
        <v>2586</v>
      </c>
    </row>
    <row r="39" spans="1:105" ht="12" customHeight="1" x14ac:dyDescent="0.25">
      <c r="A39" s="46" t="s">
        <v>160</v>
      </c>
      <c r="B39" s="231">
        <v>123.4781306328067</v>
      </c>
      <c r="C39" s="231">
        <v>125.0902582640711</v>
      </c>
      <c r="D39" s="231">
        <v>143.46376846812021</v>
      </c>
      <c r="E39" s="231">
        <v>128.4989068796078</v>
      </c>
      <c r="F39" s="231">
        <v>122.711099376161</v>
      </c>
      <c r="G39" s="231">
        <v>121.07131561839751</v>
      </c>
      <c r="H39" s="231">
        <v>123.0285364138669</v>
      </c>
      <c r="I39" s="231">
        <v>129.29080991064311</v>
      </c>
      <c r="J39" s="231">
        <v>151.91231196622979</v>
      </c>
      <c r="K39" s="231">
        <v>184.06627574805449</v>
      </c>
      <c r="L39" s="231">
        <v>151.47040590476789</v>
      </c>
      <c r="M39" s="231">
        <v>129.07603599581199</v>
      </c>
      <c r="N39" s="231">
        <v>122.4299869233424</v>
      </c>
      <c r="O39" s="231">
        <v>109.8728247226861</v>
      </c>
      <c r="P39" s="231">
        <v>98.382166434526027</v>
      </c>
      <c r="Q39" s="231">
        <v>66.99722347922237</v>
      </c>
      <c r="R39" s="231">
        <v>65.437195816344371</v>
      </c>
      <c r="S39" s="231">
        <v>66.710530017851298</v>
      </c>
      <c r="T39" s="231">
        <v>62.226592340873758</v>
      </c>
      <c r="U39" s="231">
        <v>59.927020467233788</v>
      </c>
      <c r="V39" s="231">
        <v>65.610440914839387</v>
      </c>
      <c r="W39" s="231">
        <v>56.408773180562576</v>
      </c>
      <c r="DA39" s="73" t="s">
        <v>2587</v>
      </c>
    </row>
    <row r="40" spans="1:105" ht="12" customHeight="1" x14ac:dyDescent="0.25">
      <c r="A40" s="46" t="s">
        <v>70</v>
      </c>
      <c r="B40" s="231">
        <v>5.6718294829776266</v>
      </c>
      <c r="C40" s="231">
        <v>7.2972715676849447</v>
      </c>
      <c r="D40" s="231">
        <v>11.457781971830631</v>
      </c>
      <c r="E40" s="231">
        <v>2.8425160949239889</v>
      </c>
      <c r="F40" s="231">
        <v>3.38968618017193</v>
      </c>
      <c r="G40" s="231">
        <v>2.079028585741054</v>
      </c>
      <c r="H40" s="231">
        <v>1.76326961948153</v>
      </c>
      <c r="I40" s="231">
        <v>2.3724114959731919</v>
      </c>
      <c r="J40" s="231">
        <v>0.96621503122847485</v>
      </c>
      <c r="K40" s="231">
        <v>0.89337402089199625</v>
      </c>
      <c r="L40" s="231">
        <v>0.91662314849081838</v>
      </c>
      <c r="M40" s="231">
        <v>0.66021829544594868</v>
      </c>
      <c r="N40" s="231">
        <v>0.65256855661571678</v>
      </c>
      <c r="O40" s="231">
        <v>0.64230864097793738</v>
      </c>
      <c r="P40" s="231">
        <v>0.36269222631630388</v>
      </c>
      <c r="Q40" s="231">
        <v>0.3409108844608324</v>
      </c>
      <c r="R40" s="231">
        <v>2.5893076312187828</v>
      </c>
      <c r="S40" s="231">
        <v>0.99901891117899211</v>
      </c>
      <c r="T40" s="231">
        <v>1.0043906563282099</v>
      </c>
      <c r="U40" s="231">
        <v>0.33357586640620318</v>
      </c>
      <c r="V40" s="231">
        <v>0.31969588408616811</v>
      </c>
      <c r="W40" s="231">
        <v>0.637320502836069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0.95924333619868896</v>
      </c>
      <c r="F41" s="231">
        <v>0.95924333619909752</v>
      </c>
      <c r="G41" s="231">
        <v>0</v>
      </c>
      <c r="H41" s="231">
        <v>0</v>
      </c>
      <c r="I41" s="231">
        <v>0</v>
      </c>
      <c r="J41" s="231">
        <v>0.75021496130653398</v>
      </c>
      <c r="K41" s="231">
        <v>3.7509888220109331</v>
      </c>
      <c r="L41" s="231">
        <v>1.5003439380907031</v>
      </c>
      <c r="M41" s="231">
        <v>1.709458297505148</v>
      </c>
      <c r="N41" s="231">
        <v>1.918486672398459</v>
      </c>
      <c r="O41" s="231">
        <v>1.9184866723983161</v>
      </c>
      <c r="P41" s="231">
        <v>1.887016337057926</v>
      </c>
      <c r="Q41" s="231">
        <v>1.832244196043378</v>
      </c>
      <c r="R41" s="231">
        <v>1.8869303525358889</v>
      </c>
      <c r="S41" s="231">
        <v>0</v>
      </c>
      <c r="T41" s="231">
        <v>2.8304385210639889</v>
      </c>
      <c r="U41" s="231">
        <v>2.830438521064186</v>
      </c>
      <c r="V41" s="231">
        <v>2.8304385210634311</v>
      </c>
      <c r="W41" s="231">
        <v>2.8304385210635998</v>
      </c>
      <c r="DA41" s="73" t="s">
        <v>2589</v>
      </c>
    </row>
    <row r="42" spans="1:105" ht="12" customHeight="1" x14ac:dyDescent="0.25">
      <c r="A42" s="46" t="s">
        <v>162</v>
      </c>
      <c r="B42" s="231">
        <v>344.76858601710848</v>
      </c>
      <c r="C42" s="231">
        <v>350.06480493062031</v>
      </c>
      <c r="D42" s="231">
        <v>331.41491534520179</v>
      </c>
      <c r="E42" s="231">
        <v>230.98425058747131</v>
      </c>
      <c r="F42" s="231">
        <v>393.20252999700801</v>
      </c>
      <c r="G42" s="231">
        <v>390.04025929829749</v>
      </c>
      <c r="H42" s="231">
        <v>478.54520378892101</v>
      </c>
      <c r="I42" s="231">
        <v>442.11706153376173</v>
      </c>
      <c r="J42" s="231">
        <v>503.1061575399238</v>
      </c>
      <c r="K42" s="231">
        <v>384.74744671188307</v>
      </c>
      <c r="L42" s="231">
        <v>436.04968972915748</v>
      </c>
      <c r="M42" s="231">
        <v>456.69468552680598</v>
      </c>
      <c r="N42" s="231">
        <v>466.16229099619119</v>
      </c>
      <c r="O42" s="231">
        <v>482.95753600521653</v>
      </c>
      <c r="P42" s="231">
        <v>475.03033486387142</v>
      </c>
      <c r="Q42" s="231">
        <v>466.72979247692462</v>
      </c>
      <c r="R42" s="231">
        <v>464.13586523434913</v>
      </c>
      <c r="S42" s="231">
        <v>488.43441731891852</v>
      </c>
      <c r="T42" s="231">
        <v>481.48432865072363</v>
      </c>
      <c r="U42" s="231">
        <v>479.66942427784733</v>
      </c>
      <c r="V42" s="231">
        <v>425.96604205762497</v>
      </c>
      <c r="W42" s="231">
        <v>466.35703795097652</v>
      </c>
      <c r="DA42" s="73" t="s">
        <v>2590</v>
      </c>
    </row>
    <row r="43" spans="1:105" ht="12" customHeight="1" x14ac:dyDescent="0.25">
      <c r="A43" s="46" t="s">
        <v>36</v>
      </c>
      <c r="B43" s="231">
        <v>68.013757523625927</v>
      </c>
      <c r="C43" s="231">
        <v>60.726569217526702</v>
      </c>
      <c r="D43" s="231">
        <v>58.319002579520067</v>
      </c>
      <c r="E43" s="231">
        <v>2.1281169389492249</v>
      </c>
      <c r="F43" s="231">
        <v>0.85984522785863848</v>
      </c>
      <c r="G43" s="231">
        <v>0.58039552880457523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14.31642304384831</v>
      </c>
      <c r="O43" s="231">
        <v>15.477214101456481</v>
      </c>
      <c r="P43" s="231">
        <v>13.241616509018529</v>
      </c>
      <c r="Q43" s="231">
        <v>14.66036113498502</v>
      </c>
      <c r="R43" s="231">
        <v>13.886500429917801</v>
      </c>
      <c r="S43" s="231">
        <v>12.63972484951884</v>
      </c>
      <c r="T43" s="231">
        <v>7.3301805674921026</v>
      </c>
      <c r="U43" s="231">
        <v>8.7274290627624662</v>
      </c>
      <c r="V43" s="231">
        <v>9.123559759234384</v>
      </c>
      <c r="W43" s="231">
        <v>7.3705932932004314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3.606534823728738</v>
      </c>
      <c r="F44" s="231">
        <v>4.2036973344780986</v>
      </c>
      <c r="G44" s="231">
        <v>6.5682717110892872</v>
      </c>
      <c r="H44" s="231">
        <v>15.978847807388959</v>
      </c>
      <c r="I44" s="231">
        <v>10.6525365434191</v>
      </c>
      <c r="J44" s="231">
        <v>23.71736887358913</v>
      </c>
      <c r="K44" s="231">
        <v>27.204557179699631</v>
      </c>
      <c r="L44" s="231">
        <v>39.552880481501703</v>
      </c>
      <c r="M44" s="231">
        <v>28.58993981081229</v>
      </c>
      <c r="N44" s="231">
        <v>32.626397248486612</v>
      </c>
      <c r="O44" s="231">
        <v>95.060705073054535</v>
      </c>
      <c r="P44" s="231">
        <v>47.21986242472844</v>
      </c>
      <c r="Q44" s="231">
        <v>51.232502149575772</v>
      </c>
      <c r="R44" s="231">
        <v>90.307652622496633</v>
      </c>
      <c r="S44" s="231">
        <v>34.799742046408959</v>
      </c>
      <c r="T44" s="231">
        <v>55.507824591530003</v>
      </c>
      <c r="U44" s="231">
        <v>48.700601891624707</v>
      </c>
      <c r="V44" s="231">
        <v>59.854772140955902</v>
      </c>
      <c r="W44" s="231">
        <v>53.812037833140437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457.84368013719569</v>
      </c>
      <c r="F45" s="231">
        <v>377.68701633690699</v>
      </c>
      <c r="G45" s="231">
        <v>381.65184866708199</v>
      </c>
      <c r="H45" s="231">
        <v>187.9717110919363</v>
      </c>
      <c r="I45" s="231">
        <v>228.9337919173887</v>
      </c>
      <c r="J45" s="231">
        <v>300.49200343920842</v>
      </c>
      <c r="K45" s="231">
        <v>277.06122098014191</v>
      </c>
      <c r="L45" s="231">
        <v>313.74797936362222</v>
      </c>
      <c r="M45" s="231">
        <v>314.67944969881472</v>
      </c>
      <c r="N45" s="231">
        <v>313.9629406705958</v>
      </c>
      <c r="O45" s="231">
        <v>284.51324161641242</v>
      </c>
      <c r="P45" s="231">
        <v>262.9215821150238</v>
      </c>
      <c r="Q45" s="231">
        <v>237.15012897661151</v>
      </c>
      <c r="R45" s="231">
        <v>248.47136715382621</v>
      </c>
      <c r="S45" s="231">
        <v>258.55064488375228</v>
      </c>
      <c r="T45" s="231">
        <v>253.20051590693819</v>
      </c>
      <c r="U45" s="231">
        <v>243.09733447961989</v>
      </c>
      <c r="V45" s="231">
        <v>236.7679277727685</v>
      </c>
      <c r="W45" s="231">
        <v>255.37403267388331</v>
      </c>
      <c r="DA45" s="73" t="s">
        <v>2593</v>
      </c>
    </row>
    <row r="46" spans="1:105" ht="12" customHeight="1" x14ac:dyDescent="0.25">
      <c r="A46" s="57" t="s">
        <v>2594</v>
      </c>
      <c r="B46" s="263">
        <v>246.40733670745041</v>
      </c>
      <c r="C46" s="263">
        <v>252.5942276977851</v>
      </c>
      <c r="D46" s="263">
        <v>250.31085420979039</v>
      </c>
      <c r="E46" s="263">
        <v>450.47734717160301</v>
      </c>
      <c r="F46" s="263">
        <v>478.03096773803333</v>
      </c>
      <c r="G46" s="263">
        <v>475.80975414140278</v>
      </c>
      <c r="H46" s="263">
        <v>497.75939052887901</v>
      </c>
      <c r="I46" s="263">
        <v>507.29146189720137</v>
      </c>
      <c r="J46" s="263">
        <v>647.93387412915035</v>
      </c>
      <c r="K46" s="263">
        <v>540.44110384176429</v>
      </c>
      <c r="L46" s="263">
        <v>591.27140336675075</v>
      </c>
      <c r="M46" s="263">
        <v>625.39882007062261</v>
      </c>
      <c r="N46" s="263">
        <v>628.0680885623874</v>
      </c>
      <c r="O46" s="263">
        <v>641.62019416007513</v>
      </c>
      <c r="P46" s="263">
        <v>645.03662304553552</v>
      </c>
      <c r="Q46" s="263">
        <v>568.43300239418159</v>
      </c>
      <c r="R46" s="263">
        <v>574.29245987475053</v>
      </c>
      <c r="S46" s="263">
        <v>583.39040665700804</v>
      </c>
      <c r="T46" s="263">
        <v>580.05235705289726</v>
      </c>
      <c r="U46" s="263">
        <v>564.43100300609149</v>
      </c>
      <c r="V46" s="263">
        <v>515.45048191400588</v>
      </c>
      <c r="W46" s="263">
        <v>542.33380252191409</v>
      </c>
      <c r="DA46" s="70" t="s">
        <v>2595</v>
      </c>
    </row>
    <row r="47" spans="1:105" ht="12" customHeight="1" x14ac:dyDescent="0.25">
      <c r="A47" s="41" t="s">
        <v>2596</v>
      </c>
      <c r="B47" s="352">
        <v>166.85612774022781</v>
      </c>
      <c r="C47" s="352">
        <v>171.04561611826171</v>
      </c>
      <c r="D47" s="352">
        <v>169.4994167904234</v>
      </c>
      <c r="E47" s="352">
        <v>305.04329452245258</v>
      </c>
      <c r="F47" s="352">
        <v>323.70138520421051</v>
      </c>
      <c r="G47" s="352">
        <v>322.19727779990143</v>
      </c>
      <c r="H47" s="352">
        <v>337.06059876208758</v>
      </c>
      <c r="I47" s="352">
        <v>343.51529503499148</v>
      </c>
      <c r="J47" s="352">
        <v>438.75210338104068</v>
      </c>
      <c r="K47" s="352">
        <v>365.96276338051342</v>
      </c>
      <c r="L47" s="352">
        <v>400.38278943957829</v>
      </c>
      <c r="M47" s="352">
        <v>423.4923635175038</v>
      </c>
      <c r="N47" s="352">
        <v>425.29987383917751</v>
      </c>
      <c r="O47" s="352">
        <v>434.47675912584231</v>
      </c>
      <c r="P47" s="352">
        <v>436.79021335226639</v>
      </c>
      <c r="Q47" s="352">
        <v>384.91763649007038</v>
      </c>
      <c r="R47" s="352">
        <v>388.88540140701781</v>
      </c>
      <c r="S47" s="352">
        <v>395.04612775047258</v>
      </c>
      <c r="T47" s="352">
        <v>392.78574849963883</v>
      </c>
      <c r="U47" s="352">
        <v>382.20765987152402</v>
      </c>
      <c r="V47" s="352">
        <v>349.04022178575372</v>
      </c>
      <c r="W47" s="352">
        <v>367.2444150430357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1.0000000000000002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0.99999999999999989</v>
      </c>
      <c r="I51" s="234">
        <f t="shared" si="3"/>
        <v>0.99999999999999989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0.99999999999999989</v>
      </c>
      <c r="P51" s="234">
        <f t="shared" si="3"/>
        <v>1</v>
      </c>
      <c r="Q51" s="234">
        <f t="shared" si="3"/>
        <v>1</v>
      </c>
      <c r="R51" s="234">
        <f t="shared" si="3"/>
        <v>1.0000000000000002</v>
      </c>
      <c r="S51" s="234">
        <f t="shared" si="3"/>
        <v>0.99999999999999967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1.6356595649001139E-2</v>
      </c>
      <c r="C52" s="301">
        <f t="shared" si="4"/>
        <v>1.6562660830997899E-2</v>
      </c>
      <c r="D52" s="301">
        <f t="shared" si="4"/>
        <v>1.6451069298084497E-2</v>
      </c>
      <c r="E52" s="301">
        <f t="shared" si="4"/>
        <v>2.1174704476322848E-2</v>
      </c>
      <c r="F52" s="301">
        <f t="shared" si="4"/>
        <v>2.047017326720519E-2</v>
      </c>
      <c r="G52" s="301">
        <f t="shared" si="4"/>
        <v>2.0490511512326785E-2</v>
      </c>
      <c r="H52" s="301">
        <f t="shared" si="4"/>
        <v>2.1101609747498876E-2</v>
      </c>
      <c r="I52" s="301">
        <f t="shared" si="4"/>
        <v>2.1423714706269113E-2</v>
      </c>
      <c r="J52" s="301">
        <f t="shared" si="4"/>
        <v>2.255203018112235E-2</v>
      </c>
      <c r="K52" s="301">
        <f t="shared" si="4"/>
        <v>2.1804016381571419E-2</v>
      </c>
      <c r="L52" s="301">
        <f t="shared" si="4"/>
        <v>2.2188623596027069E-2</v>
      </c>
      <c r="M52" s="301">
        <f t="shared" si="4"/>
        <v>2.2901516317907832E-2</v>
      </c>
      <c r="N52" s="301">
        <f t="shared" si="4"/>
        <v>2.2829728735988136E-2</v>
      </c>
      <c r="O52" s="301">
        <f t="shared" si="4"/>
        <v>2.2740353200435385E-2</v>
      </c>
      <c r="P52" s="301">
        <f t="shared" si="4"/>
        <v>2.3643173032961689E-2</v>
      </c>
      <c r="Q52" s="301">
        <f t="shared" si="4"/>
        <v>2.3081688504471152E-2</v>
      </c>
      <c r="R52" s="301">
        <f t="shared" si="4"/>
        <v>2.2809109944417247E-2</v>
      </c>
      <c r="S52" s="301">
        <f t="shared" si="4"/>
        <v>2.2937932738959423E-2</v>
      </c>
      <c r="T52" s="301">
        <f t="shared" si="4"/>
        <v>2.302060449680552E-2</v>
      </c>
      <c r="U52" s="301">
        <f t="shared" si="4"/>
        <v>2.2970263993244682E-2</v>
      </c>
      <c r="V52" s="301">
        <f t="shared" si="4"/>
        <v>2.2659803717901883E-2</v>
      </c>
      <c r="W52" s="301">
        <f t="shared" si="4"/>
        <v>2.260855759480546E-2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2.2244970082641542E-2</v>
      </c>
      <c r="C53" s="235">
        <f t="shared" si="5"/>
        <v>2.2525218730157139E-2</v>
      </c>
      <c r="D53" s="235">
        <f t="shared" si="5"/>
        <v>2.2373454245394917E-2</v>
      </c>
      <c r="E53" s="235">
        <f t="shared" si="5"/>
        <v>2.8797598087799064E-2</v>
      </c>
      <c r="F53" s="235">
        <f t="shared" si="5"/>
        <v>2.7839435643399062E-2</v>
      </c>
      <c r="G53" s="235">
        <f t="shared" si="5"/>
        <v>2.7867095656764439E-2</v>
      </c>
      <c r="H53" s="235">
        <f t="shared" si="5"/>
        <v>2.8698189256598464E-2</v>
      </c>
      <c r="I53" s="235">
        <f t="shared" si="5"/>
        <v>2.9136252000525994E-2</v>
      </c>
      <c r="J53" s="235">
        <f t="shared" si="5"/>
        <v>3.0670761046326395E-2</v>
      </c>
      <c r="K53" s="235">
        <f t="shared" si="5"/>
        <v>2.9653462278937146E-2</v>
      </c>
      <c r="L53" s="235">
        <f t="shared" si="5"/>
        <v>3.0176528090596812E-2</v>
      </c>
      <c r="M53" s="235">
        <f t="shared" si="5"/>
        <v>3.1146062192354648E-2</v>
      </c>
      <c r="N53" s="235">
        <f t="shared" si="5"/>
        <v>3.1048431080943857E-2</v>
      </c>
      <c r="O53" s="235">
        <f t="shared" si="5"/>
        <v>3.0926880352592136E-2</v>
      </c>
      <c r="P53" s="235">
        <f t="shared" si="5"/>
        <v>3.215471532482788E-2</v>
      </c>
      <c r="Q53" s="235">
        <f t="shared" si="5"/>
        <v>3.1391096366080756E-2</v>
      </c>
      <c r="R53" s="235">
        <f t="shared" si="5"/>
        <v>3.1020389524407433E-2</v>
      </c>
      <c r="S53" s="235">
        <f t="shared" si="5"/>
        <v>3.1195588524984833E-2</v>
      </c>
      <c r="T53" s="235">
        <f t="shared" si="5"/>
        <v>3.1308022115655511E-2</v>
      </c>
      <c r="U53" s="235">
        <f t="shared" si="5"/>
        <v>3.1239559030812779E-2</v>
      </c>
      <c r="V53" s="235">
        <f t="shared" si="5"/>
        <v>3.0817333056346572E-2</v>
      </c>
      <c r="W53" s="235">
        <f t="shared" si="5"/>
        <v>3.0747638328935432E-2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2.7479080690321907E-2</v>
      </c>
      <c r="C54" s="235">
        <f t="shared" si="6"/>
        <v>2.7825270196076463E-2</v>
      </c>
      <c r="D54" s="235">
        <f t="shared" si="6"/>
        <v>2.7637796420781961E-2</v>
      </c>
      <c r="E54" s="235">
        <f t="shared" si="6"/>
        <v>3.5573503520222365E-2</v>
      </c>
      <c r="F54" s="235">
        <f t="shared" si="6"/>
        <v>3.4389891088904716E-2</v>
      </c>
      <c r="G54" s="235">
        <f t="shared" si="6"/>
        <v>3.4424059340709003E-2</v>
      </c>
      <c r="H54" s="235">
        <f t="shared" si="6"/>
        <v>3.5450704375798121E-2</v>
      </c>
      <c r="I54" s="235">
        <f t="shared" si="6"/>
        <v>3.5991840706532122E-2</v>
      </c>
      <c r="J54" s="235">
        <f t="shared" si="6"/>
        <v>3.7887410704285536E-2</v>
      </c>
      <c r="K54" s="235">
        <f t="shared" si="6"/>
        <v>3.663074752103998E-2</v>
      </c>
      <c r="L54" s="235">
        <f t="shared" si="6"/>
        <v>3.727688764132548E-2</v>
      </c>
      <c r="M54" s="235">
        <f t="shared" si="6"/>
        <v>3.8474547414085146E-2</v>
      </c>
      <c r="N54" s="235">
        <f t="shared" si="6"/>
        <v>3.8353944276460064E-2</v>
      </c>
      <c r="O54" s="235">
        <f t="shared" si="6"/>
        <v>3.8203793376731458E-2</v>
      </c>
      <c r="P54" s="235">
        <f t="shared" si="6"/>
        <v>3.9720530695375608E-2</v>
      </c>
      <c r="Q54" s="235">
        <f t="shared" si="6"/>
        <v>3.877723668751154E-2</v>
      </c>
      <c r="R54" s="235">
        <f t="shared" si="6"/>
        <v>3.8319304706620969E-2</v>
      </c>
      <c r="S54" s="235">
        <f t="shared" si="6"/>
        <v>3.8535727001451858E-2</v>
      </c>
      <c r="T54" s="235">
        <f t="shared" si="6"/>
        <v>3.8674615554633279E-2</v>
      </c>
      <c r="U54" s="235">
        <f t="shared" si="6"/>
        <v>3.8590043508651077E-2</v>
      </c>
      <c r="V54" s="235">
        <f t="shared" si="6"/>
        <v>3.8068470246075174E-2</v>
      </c>
      <c r="W54" s="235">
        <f t="shared" si="6"/>
        <v>3.7982376759273184E-2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1.7010859474961178E-2</v>
      </c>
      <c r="C55" s="235">
        <f t="shared" si="7"/>
        <v>1.7225167264237805E-2</v>
      </c>
      <c r="D55" s="235">
        <f t="shared" si="7"/>
        <v>1.7109112070007874E-2</v>
      </c>
      <c r="E55" s="235">
        <f t="shared" si="7"/>
        <v>2.2021692655375756E-2</v>
      </c>
      <c r="F55" s="235">
        <f t="shared" si="7"/>
        <v>2.1288980197893412E-2</v>
      </c>
      <c r="G55" s="235">
        <f t="shared" si="7"/>
        <v>2.1310131972819849E-2</v>
      </c>
      <c r="H55" s="235">
        <f t="shared" si="7"/>
        <v>2.1945674137398834E-2</v>
      </c>
      <c r="I55" s="235">
        <f t="shared" si="7"/>
        <v>2.2280663294519887E-2</v>
      </c>
      <c r="J55" s="235">
        <f t="shared" si="7"/>
        <v>2.3454111388367234E-2</v>
      </c>
      <c r="K55" s="235">
        <f t="shared" si="7"/>
        <v>2.2676177036834267E-2</v>
      </c>
      <c r="L55" s="235">
        <f t="shared" si="7"/>
        <v>2.3076168539868148E-2</v>
      </c>
      <c r="M55" s="235">
        <f t="shared" si="7"/>
        <v>2.381757697062413E-2</v>
      </c>
      <c r="N55" s="235">
        <f t="shared" si="7"/>
        <v>2.3742917885427643E-2</v>
      </c>
      <c r="O55" s="235">
        <f t="shared" si="7"/>
        <v>2.3649967328452808E-2</v>
      </c>
      <c r="P55" s="235">
        <f t="shared" si="7"/>
        <v>2.4588899954280135E-2</v>
      </c>
      <c r="Q55" s="235">
        <f t="shared" si="7"/>
        <v>2.400495604465E-2</v>
      </c>
      <c r="R55" s="235">
        <f t="shared" si="7"/>
        <v>2.3721474342193925E-2</v>
      </c>
      <c r="S55" s="235">
        <f t="shared" si="7"/>
        <v>2.3855450048517812E-2</v>
      </c>
      <c r="T55" s="235">
        <f t="shared" si="7"/>
        <v>2.3941428676677746E-2</v>
      </c>
      <c r="U55" s="235">
        <f t="shared" si="7"/>
        <v>2.3889074552974465E-2</v>
      </c>
      <c r="V55" s="235">
        <f t="shared" si="7"/>
        <v>2.3566195866617956E-2</v>
      </c>
      <c r="W55" s="235">
        <f t="shared" si="7"/>
        <v>2.3512899898597683E-2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3.0376519104898345E-2</v>
      </c>
      <c r="C56" s="302">
        <f t="shared" si="8"/>
        <v>3.0275886672594968E-2</v>
      </c>
      <c r="D56" s="302">
        <f t="shared" si="8"/>
        <v>3.035317389725822E-2</v>
      </c>
      <c r="E56" s="302">
        <f t="shared" si="8"/>
        <v>2.6080805168537537E-2</v>
      </c>
      <c r="F56" s="302">
        <f t="shared" si="8"/>
        <v>2.7098279245886678E-2</v>
      </c>
      <c r="G56" s="302">
        <f t="shared" si="8"/>
        <v>2.7074981760197014E-2</v>
      </c>
      <c r="H56" s="302">
        <f t="shared" si="8"/>
        <v>2.7411477092761812E-2</v>
      </c>
      <c r="I56" s="302">
        <f t="shared" si="8"/>
        <v>2.7134723890340981E-2</v>
      </c>
      <c r="J56" s="302">
        <f t="shared" si="8"/>
        <v>2.6702618054188148E-2</v>
      </c>
      <c r="K56" s="302">
        <f t="shared" si="8"/>
        <v>2.6884559235305801E-2</v>
      </c>
      <c r="L56" s="302">
        <f t="shared" si="8"/>
        <v>2.6667643559690493E-2</v>
      </c>
      <c r="M56" s="302">
        <f t="shared" si="8"/>
        <v>2.6504284998359637E-2</v>
      </c>
      <c r="N56" s="302">
        <f t="shared" si="8"/>
        <v>2.6493851607488874E-2</v>
      </c>
      <c r="O56" s="302">
        <f t="shared" si="8"/>
        <v>2.6447587443208197E-2</v>
      </c>
      <c r="P56" s="302">
        <f t="shared" si="8"/>
        <v>2.6441002814023916E-2</v>
      </c>
      <c r="Q56" s="302">
        <f t="shared" si="8"/>
        <v>2.6492340476253762E-2</v>
      </c>
      <c r="R56" s="302">
        <f t="shared" si="8"/>
        <v>2.6430174217068322E-2</v>
      </c>
      <c r="S56" s="302">
        <f t="shared" si="8"/>
        <v>2.6525092457715393E-2</v>
      </c>
      <c r="T56" s="302">
        <f t="shared" si="8"/>
        <v>2.6575070507690961E-2</v>
      </c>
      <c r="U56" s="302">
        <f t="shared" si="8"/>
        <v>2.6625246460295605E-2</v>
      </c>
      <c r="V56" s="302">
        <f t="shared" si="8"/>
        <v>2.6612972360283677E-2</v>
      </c>
      <c r="W56" s="302">
        <f t="shared" si="8"/>
        <v>2.6647424518482822E-2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0.19883696077187332</v>
      </c>
      <c r="C57" s="303">
        <f t="shared" si="9"/>
        <v>0.19832234195953152</v>
      </c>
      <c r="D57" s="303">
        <f t="shared" si="9"/>
        <v>0.19893608604343593</v>
      </c>
      <c r="E57" s="303">
        <f t="shared" si="9"/>
        <v>0.17122578731337623</v>
      </c>
      <c r="F57" s="303">
        <f t="shared" si="9"/>
        <v>0.17633710774722861</v>
      </c>
      <c r="G57" s="303">
        <f t="shared" si="9"/>
        <v>0.17605852595228574</v>
      </c>
      <c r="H57" s="303">
        <f t="shared" si="9"/>
        <v>0.17902628673067456</v>
      </c>
      <c r="I57" s="303">
        <f t="shared" si="9"/>
        <v>0.17730465192638409</v>
      </c>
      <c r="J57" s="303">
        <f t="shared" si="9"/>
        <v>0.17376525834857257</v>
      </c>
      <c r="K57" s="303">
        <f t="shared" si="9"/>
        <v>0.17510578057115198</v>
      </c>
      <c r="L57" s="303">
        <f t="shared" si="9"/>
        <v>0.17353386744892246</v>
      </c>
      <c r="M57" s="303">
        <f t="shared" si="9"/>
        <v>0.1724162120577703</v>
      </c>
      <c r="N57" s="303">
        <f t="shared" si="9"/>
        <v>0.17221875879706555</v>
      </c>
      <c r="O57" s="303">
        <f t="shared" si="9"/>
        <v>0.17187720790671118</v>
      </c>
      <c r="P57" s="303">
        <f t="shared" si="9"/>
        <v>0.17171368958008776</v>
      </c>
      <c r="Q57" s="303">
        <f t="shared" si="9"/>
        <v>0.17208227955237762</v>
      </c>
      <c r="R57" s="303">
        <f t="shared" si="9"/>
        <v>0.17165000342083306</v>
      </c>
      <c r="S57" s="303">
        <f t="shared" si="9"/>
        <v>0.17249593371338776</v>
      </c>
      <c r="T57" s="303">
        <f t="shared" si="9"/>
        <v>0.17200433942956977</v>
      </c>
      <c r="U57" s="303">
        <f t="shared" si="9"/>
        <v>0.17222071556787352</v>
      </c>
      <c r="V57" s="303">
        <f t="shared" si="9"/>
        <v>0.17216714468488858</v>
      </c>
      <c r="W57" s="303">
        <f t="shared" si="9"/>
        <v>0.17236053058266732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0.17994015116075907</v>
      </c>
      <c r="C58" s="304">
        <f t="shared" si="10"/>
        <v>0.17859606460899408</v>
      </c>
      <c r="D58" s="304">
        <f t="shared" si="10"/>
        <v>0.17975070207061494</v>
      </c>
      <c r="E58" s="304">
        <f t="shared" si="10"/>
        <v>0.1028958618423656</v>
      </c>
      <c r="F58" s="304">
        <f t="shared" si="10"/>
        <v>0.12194363940011192</v>
      </c>
      <c r="G58" s="304">
        <f t="shared" si="10"/>
        <v>0.12119381980373364</v>
      </c>
      <c r="H58" s="304">
        <f t="shared" si="10"/>
        <v>0.12243369847994642</v>
      </c>
      <c r="I58" s="304">
        <f t="shared" si="10"/>
        <v>0.11558865954926185</v>
      </c>
      <c r="J58" s="304">
        <f t="shared" si="10"/>
        <v>9.4146577348013183E-2</v>
      </c>
      <c r="K58" s="304">
        <f t="shared" si="10"/>
        <v>0.10626619819164967</v>
      </c>
      <c r="L58" s="304">
        <f t="shared" si="10"/>
        <v>9.7835255707587887E-2</v>
      </c>
      <c r="M58" s="304">
        <f t="shared" si="10"/>
        <v>8.5215961313461153E-2</v>
      </c>
      <c r="N58" s="304">
        <f t="shared" si="10"/>
        <v>8.5643181289881201E-2</v>
      </c>
      <c r="O58" s="304">
        <f t="shared" si="10"/>
        <v>8.5840091844224781E-2</v>
      </c>
      <c r="P58" s="304">
        <f t="shared" si="10"/>
        <v>7.1112178032285533E-2</v>
      </c>
      <c r="Q58" s="304">
        <f t="shared" si="10"/>
        <v>8.1744419666865437E-2</v>
      </c>
      <c r="R58" s="304">
        <f t="shared" si="10"/>
        <v>8.4271696889016132E-2</v>
      </c>
      <c r="S58" s="304">
        <f t="shared" si="10"/>
        <v>8.5215318675463447E-2</v>
      </c>
      <c r="T58" s="304">
        <f t="shared" si="10"/>
        <v>8.2418044759984682E-2</v>
      </c>
      <c r="U58" s="304">
        <f t="shared" si="10"/>
        <v>8.3929443289357655E-2</v>
      </c>
      <c r="V58" s="304">
        <f t="shared" si="10"/>
        <v>8.8056186097173722E-2</v>
      </c>
      <c r="W58" s="304">
        <f t="shared" si="10"/>
        <v>8.9404033339509054E-2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1.889680961111426E-2</v>
      </c>
      <c r="C59" s="304">
        <f t="shared" si="11"/>
        <v>1.9726277350537464E-2</v>
      </c>
      <c r="D59" s="304">
        <f t="shared" si="11"/>
        <v>1.9185383972820998E-2</v>
      </c>
      <c r="E59" s="304">
        <f t="shared" si="11"/>
        <v>6.8329925471010633E-2</v>
      </c>
      <c r="F59" s="304">
        <f t="shared" si="11"/>
        <v>5.439346834711669E-2</v>
      </c>
      <c r="G59" s="304">
        <f t="shared" si="11"/>
        <v>5.4864706148552114E-2</v>
      </c>
      <c r="H59" s="304">
        <f t="shared" si="11"/>
        <v>5.6592588250728125E-2</v>
      </c>
      <c r="I59" s="304">
        <f t="shared" si="11"/>
        <v>6.1715992377122206E-2</v>
      </c>
      <c r="J59" s="304">
        <f t="shared" si="11"/>
        <v>7.9618681000559396E-2</v>
      </c>
      <c r="K59" s="304">
        <f t="shared" si="11"/>
        <v>6.8839582379502315E-2</v>
      </c>
      <c r="L59" s="304">
        <f t="shared" si="11"/>
        <v>7.5698611741334576E-2</v>
      </c>
      <c r="M59" s="304">
        <f t="shared" si="11"/>
        <v>8.7200250744309149E-2</v>
      </c>
      <c r="N59" s="304">
        <f t="shared" si="11"/>
        <v>8.6575577507184365E-2</v>
      </c>
      <c r="O59" s="304">
        <f t="shared" si="11"/>
        <v>8.6037116062486388E-2</v>
      </c>
      <c r="P59" s="304">
        <f t="shared" si="11"/>
        <v>0.10060151154780222</v>
      </c>
      <c r="Q59" s="304">
        <f t="shared" si="11"/>
        <v>9.0337859885512184E-2</v>
      </c>
      <c r="R59" s="304">
        <f t="shared" si="11"/>
        <v>8.7378306531816913E-2</v>
      </c>
      <c r="S59" s="304">
        <f t="shared" si="11"/>
        <v>8.7280615037924322E-2</v>
      </c>
      <c r="T59" s="304">
        <f t="shared" si="11"/>
        <v>8.9586294669585106E-2</v>
      </c>
      <c r="U59" s="304">
        <f t="shared" si="11"/>
        <v>8.8291272278515867E-2</v>
      </c>
      <c r="V59" s="304">
        <f t="shared" si="11"/>
        <v>8.4110958587714849E-2</v>
      </c>
      <c r="W59" s="304">
        <f t="shared" si="11"/>
        <v>8.2956497243158261E-2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9.0970813936593994E-2</v>
      </c>
      <c r="C60" s="303">
        <f t="shared" si="12"/>
        <v>9.1005047163747022E-2</v>
      </c>
      <c r="D60" s="303">
        <f t="shared" si="12"/>
        <v>9.0760803858353473E-2</v>
      </c>
      <c r="E60" s="303">
        <f t="shared" si="12"/>
        <v>8.4071839190756184E-2</v>
      </c>
      <c r="F60" s="303">
        <f t="shared" si="12"/>
        <v>8.7555524261010223E-2</v>
      </c>
      <c r="G60" s="303">
        <f t="shared" si="12"/>
        <v>8.7506196484578469E-2</v>
      </c>
      <c r="H60" s="303">
        <f t="shared" si="12"/>
        <v>8.87437243643205E-2</v>
      </c>
      <c r="I60" s="303">
        <f t="shared" si="12"/>
        <v>8.7980443567177852E-2</v>
      </c>
      <c r="J60" s="303">
        <f t="shared" si="12"/>
        <v>8.6450143562996795E-2</v>
      </c>
      <c r="K60" s="303">
        <f t="shared" si="12"/>
        <v>8.6502716783532968E-2</v>
      </c>
      <c r="L60" s="303">
        <f t="shared" si="12"/>
        <v>8.633369689708055E-2</v>
      </c>
      <c r="M60" s="303">
        <f t="shared" si="12"/>
        <v>8.5605541473488894E-2</v>
      </c>
      <c r="N60" s="303">
        <f t="shared" si="12"/>
        <v>8.5729193822326993E-2</v>
      </c>
      <c r="O60" s="303">
        <f t="shared" si="12"/>
        <v>8.5820752606956582E-2</v>
      </c>
      <c r="P60" s="303">
        <f t="shared" si="12"/>
        <v>8.462142908907376E-2</v>
      </c>
      <c r="Q60" s="303">
        <f t="shared" si="12"/>
        <v>8.6015016869830124E-2</v>
      </c>
      <c r="R60" s="303">
        <f t="shared" si="12"/>
        <v>8.6105980928316103E-2</v>
      </c>
      <c r="S60" s="303">
        <f t="shared" si="12"/>
        <v>8.6331589690535712E-2</v>
      </c>
      <c r="T60" s="303">
        <f t="shared" si="12"/>
        <v>8.6111535144290541E-2</v>
      </c>
      <c r="U60" s="303">
        <f t="shared" si="12"/>
        <v>8.6328652146528004E-2</v>
      </c>
      <c r="V60" s="303">
        <f t="shared" si="12"/>
        <v>8.6436319938541548E-2</v>
      </c>
      <c r="W60" s="303">
        <f t="shared" si="12"/>
        <v>8.6713191655488797E-2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7.4287086374612843E-2</v>
      </c>
      <c r="C61" s="304">
        <f t="shared" si="13"/>
        <v>7.4111133116129158E-2</v>
      </c>
      <c r="D61" s="304">
        <f t="shared" si="13"/>
        <v>7.3980713174307267E-2</v>
      </c>
      <c r="E61" s="304">
        <f t="shared" si="13"/>
        <v>6.2473640624906873E-2</v>
      </c>
      <c r="F61" s="304">
        <f t="shared" si="13"/>
        <v>6.6675947528460913E-2</v>
      </c>
      <c r="G61" s="304">
        <f t="shared" si="13"/>
        <v>6.6605874742005147E-2</v>
      </c>
      <c r="H61" s="304">
        <f t="shared" si="13"/>
        <v>6.7220082421871621E-2</v>
      </c>
      <c r="I61" s="304">
        <f t="shared" si="13"/>
        <v>6.6128254566783354E-2</v>
      </c>
      <c r="J61" s="304">
        <f t="shared" si="13"/>
        <v>6.3447072778251998E-2</v>
      </c>
      <c r="K61" s="304">
        <f t="shared" si="13"/>
        <v>6.4262620074330104E-2</v>
      </c>
      <c r="L61" s="304">
        <f t="shared" si="13"/>
        <v>6.3701300829132931E-2</v>
      </c>
      <c r="M61" s="304">
        <f t="shared" si="13"/>
        <v>6.2245994829222898E-2</v>
      </c>
      <c r="N61" s="304">
        <f t="shared" si="13"/>
        <v>6.2442870511619085E-2</v>
      </c>
      <c r="O61" s="304">
        <f t="shared" si="13"/>
        <v>6.2625592342512498E-2</v>
      </c>
      <c r="P61" s="304">
        <f t="shared" si="13"/>
        <v>6.0505392595452831E-2</v>
      </c>
      <c r="Q61" s="304">
        <f t="shared" si="13"/>
        <v>6.2471694595269522E-2</v>
      </c>
      <c r="R61" s="304">
        <f t="shared" si="13"/>
        <v>6.2840688785010521E-2</v>
      </c>
      <c r="S61" s="304">
        <f t="shared" si="13"/>
        <v>6.2934898296797104E-2</v>
      </c>
      <c r="T61" s="304">
        <f t="shared" si="13"/>
        <v>6.2630518557548906E-2</v>
      </c>
      <c r="U61" s="304">
        <f t="shared" si="13"/>
        <v>6.2898982873418413E-2</v>
      </c>
      <c r="V61" s="304">
        <f t="shared" si="13"/>
        <v>6.3323320146281614E-2</v>
      </c>
      <c r="W61" s="304">
        <f t="shared" si="13"/>
        <v>6.3652462908787219E-2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1.6683727561981162E-2</v>
      </c>
      <c r="C62" s="304">
        <f t="shared" si="14"/>
        <v>1.6893914047617861E-2</v>
      </c>
      <c r="D62" s="304">
        <f t="shared" si="14"/>
        <v>1.6780090684046196E-2</v>
      </c>
      <c r="E62" s="304">
        <f t="shared" si="14"/>
        <v>2.1598198565849311E-2</v>
      </c>
      <c r="F62" s="304">
        <f t="shared" si="14"/>
        <v>2.0879576732549303E-2</v>
      </c>
      <c r="G62" s="304">
        <f t="shared" si="14"/>
        <v>2.0900321742573322E-2</v>
      </c>
      <c r="H62" s="304">
        <f t="shared" si="14"/>
        <v>2.1523641942448875E-2</v>
      </c>
      <c r="I62" s="304">
        <f t="shared" si="14"/>
        <v>2.1852189000394498E-2</v>
      </c>
      <c r="J62" s="304">
        <f t="shared" si="14"/>
        <v>2.300307078474479E-2</v>
      </c>
      <c r="K62" s="304">
        <f t="shared" si="14"/>
        <v>2.2240096709202864E-2</v>
      </c>
      <c r="L62" s="304">
        <f t="shared" si="14"/>
        <v>2.2632396067947615E-2</v>
      </c>
      <c r="M62" s="304">
        <f t="shared" si="14"/>
        <v>2.3359546644265997E-2</v>
      </c>
      <c r="N62" s="304">
        <f t="shared" si="14"/>
        <v>2.3286323310707908E-2</v>
      </c>
      <c r="O62" s="304">
        <f t="shared" si="14"/>
        <v>2.3195160264444094E-2</v>
      </c>
      <c r="P62" s="304">
        <f t="shared" si="14"/>
        <v>2.4116036493620929E-2</v>
      </c>
      <c r="Q62" s="304">
        <f t="shared" si="14"/>
        <v>2.3543322274560595E-2</v>
      </c>
      <c r="R62" s="304">
        <f t="shared" si="14"/>
        <v>2.3265292143305586E-2</v>
      </c>
      <c r="S62" s="304">
        <f t="shared" si="14"/>
        <v>2.3396691393738619E-2</v>
      </c>
      <c r="T62" s="304">
        <f t="shared" si="14"/>
        <v>2.3481016586741642E-2</v>
      </c>
      <c r="U62" s="304">
        <f t="shared" si="14"/>
        <v>2.3429669273109594E-2</v>
      </c>
      <c r="V62" s="304">
        <f t="shared" si="14"/>
        <v>2.311299979225993E-2</v>
      </c>
      <c r="W62" s="304">
        <f t="shared" si="14"/>
        <v>2.3060728746701582E-2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0.28405280110267617</v>
      </c>
      <c r="C63" s="303">
        <f t="shared" si="15"/>
        <v>0.28331763137075933</v>
      </c>
      <c r="D63" s="303">
        <f t="shared" si="15"/>
        <v>0.28419440863347978</v>
      </c>
      <c r="E63" s="303">
        <f t="shared" si="15"/>
        <v>0.2446082675905375</v>
      </c>
      <c r="F63" s="303">
        <f t="shared" si="15"/>
        <v>0.2519101539246123</v>
      </c>
      <c r="G63" s="303">
        <f t="shared" si="15"/>
        <v>0.25151217993183678</v>
      </c>
      <c r="H63" s="303">
        <f t="shared" si="15"/>
        <v>0.25575183818667796</v>
      </c>
      <c r="I63" s="303">
        <f t="shared" si="15"/>
        <v>0.25329235989483428</v>
      </c>
      <c r="J63" s="303">
        <f t="shared" si="15"/>
        <v>0.2482360833551038</v>
      </c>
      <c r="K63" s="303">
        <f t="shared" si="15"/>
        <v>0.25015111510164573</v>
      </c>
      <c r="L63" s="303">
        <f t="shared" si="15"/>
        <v>0.24790552492703213</v>
      </c>
      <c r="M63" s="303">
        <f t="shared" si="15"/>
        <v>0.24630887436824331</v>
      </c>
      <c r="N63" s="303">
        <f t="shared" si="15"/>
        <v>0.24602679828152224</v>
      </c>
      <c r="O63" s="303">
        <f t="shared" si="15"/>
        <v>0.24553886843815884</v>
      </c>
      <c r="P63" s="303">
        <f t="shared" si="15"/>
        <v>0.2453052708286968</v>
      </c>
      <c r="Q63" s="303">
        <f t="shared" si="15"/>
        <v>0.24583182793196803</v>
      </c>
      <c r="R63" s="303">
        <f t="shared" si="15"/>
        <v>0.24521429060118999</v>
      </c>
      <c r="S63" s="303">
        <f t="shared" si="15"/>
        <v>0.24642276244769687</v>
      </c>
      <c r="T63" s="303">
        <f t="shared" si="15"/>
        <v>0.2457204848993855</v>
      </c>
      <c r="U63" s="303">
        <f t="shared" si="15"/>
        <v>0.24602959366839075</v>
      </c>
      <c r="V63" s="303">
        <f t="shared" si="15"/>
        <v>0.24595306383555518</v>
      </c>
      <c r="W63" s="303">
        <f t="shared" si="15"/>
        <v>0.24622932940381048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0.25705735880108438</v>
      </c>
      <c r="C64" s="304">
        <f t="shared" si="16"/>
        <v>0.2551372351557058</v>
      </c>
      <c r="D64" s="304">
        <f t="shared" si="16"/>
        <v>0.25678671724373553</v>
      </c>
      <c r="E64" s="304">
        <f t="shared" si="16"/>
        <v>0.14699408834623659</v>
      </c>
      <c r="F64" s="304">
        <f t="shared" si="16"/>
        <v>0.17420519914301702</v>
      </c>
      <c r="G64" s="304">
        <f t="shared" si="16"/>
        <v>0.17313402829104804</v>
      </c>
      <c r="H64" s="304">
        <f t="shared" si="16"/>
        <v>0.17490528354278062</v>
      </c>
      <c r="I64" s="304">
        <f t="shared" si="16"/>
        <v>0.16512665649894548</v>
      </c>
      <c r="J64" s="304">
        <f t="shared" si="16"/>
        <v>0.13449511049716179</v>
      </c>
      <c r="K64" s="304">
        <f t="shared" si="16"/>
        <v>0.15180885455949952</v>
      </c>
      <c r="L64" s="304">
        <f t="shared" si="16"/>
        <v>0.13976465101083985</v>
      </c>
      <c r="M64" s="304">
        <f t="shared" si="16"/>
        <v>0.12173708759065877</v>
      </c>
      <c r="N64" s="304">
        <f t="shared" si="16"/>
        <v>0.12234740184268744</v>
      </c>
      <c r="O64" s="304">
        <f t="shared" si="16"/>
        <v>0.12262870263460683</v>
      </c>
      <c r="P64" s="304">
        <f t="shared" si="16"/>
        <v>0.1015888257604079</v>
      </c>
      <c r="Q64" s="304">
        <f t="shared" si="16"/>
        <v>0.11677774238123637</v>
      </c>
      <c r="R64" s="304">
        <f t="shared" si="16"/>
        <v>0.12038813841288017</v>
      </c>
      <c r="S64" s="304">
        <f t="shared" si="16"/>
        <v>0.12173616953637638</v>
      </c>
      <c r="T64" s="304">
        <f t="shared" si="16"/>
        <v>0.1177400639428353</v>
      </c>
      <c r="U64" s="304">
        <f t="shared" si="16"/>
        <v>0.11989920469908237</v>
      </c>
      <c r="V64" s="304">
        <f t="shared" si="16"/>
        <v>0.12579455156739108</v>
      </c>
      <c r="W64" s="304">
        <f t="shared" si="16"/>
        <v>0.12772004762787006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2.6995442301591798E-2</v>
      </c>
      <c r="C65" s="304">
        <f t="shared" si="17"/>
        <v>2.8180396215053524E-2</v>
      </c>
      <c r="D65" s="304">
        <f t="shared" si="17"/>
        <v>2.7407691389744266E-2</v>
      </c>
      <c r="E65" s="304">
        <f t="shared" si="17"/>
        <v>9.7614179244300922E-2</v>
      </c>
      <c r="F65" s="304">
        <f t="shared" si="17"/>
        <v>7.7704954781595267E-2</v>
      </c>
      <c r="G65" s="304">
        <f t="shared" si="17"/>
        <v>7.8378151640788735E-2</v>
      </c>
      <c r="H65" s="304">
        <f t="shared" si="17"/>
        <v>8.0846554643897353E-2</v>
      </c>
      <c r="I65" s="304">
        <f t="shared" si="17"/>
        <v>8.8165703395888848E-2</v>
      </c>
      <c r="J65" s="304">
        <f t="shared" si="17"/>
        <v>0.11374097285794205</v>
      </c>
      <c r="K65" s="304">
        <f t="shared" si="17"/>
        <v>9.8342260542146176E-2</v>
      </c>
      <c r="L65" s="304">
        <f t="shared" si="17"/>
        <v>0.10814087391619229</v>
      </c>
      <c r="M65" s="304">
        <f t="shared" si="17"/>
        <v>0.12457178677758453</v>
      </c>
      <c r="N65" s="304">
        <f t="shared" si="17"/>
        <v>0.12367939643883481</v>
      </c>
      <c r="O65" s="304">
        <f t="shared" si="17"/>
        <v>0.12291016580355199</v>
      </c>
      <c r="P65" s="304">
        <f t="shared" si="17"/>
        <v>0.1437164450682889</v>
      </c>
      <c r="Q65" s="304">
        <f t="shared" si="17"/>
        <v>0.1290540855507317</v>
      </c>
      <c r="R65" s="304">
        <f t="shared" si="17"/>
        <v>0.12482615218830986</v>
      </c>
      <c r="S65" s="304">
        <f t="shared" si="17"/>
        <v>0.12468659291132046</v>
      </c>
      <c r="T65" s="304">
        <f t="shared" si="17"/>
        <v>0.12798042095655018</v>
      </c>
      <c r="U65" s="304">
        <f t="shared" si="17"/>
        <v>0.12613038896930839</v>
      </c>
      <c r="V65" s="304">
        <f t="shared" si="17"/>
        <v>0.12015851226816407</v>
      </c>
      <c r="W65" s="304">
        <f t="shared" si="17"/>
        <v>0.11850928177594039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0.18099512412543881</v>
      </c>
      <c r="C66" s="303">
        <f t="shared" si="18"/>
        <v>0.17960560447582941</v>
      </c>
      <c r="D66" s="303">
        <f t="shared" si="18"/>
        <v>0.17974727478901653</v>
      </c>
      <c r="E66" s="303">
        <f t="shared" si="18"/>
        <v>0.19598207771086901</v>
      </c>
      <c r="F66" s="303">
        <f t="shared" si="18"/>
        <v>0.18831845123068475</v>
      </c>
      <c r="G66" s="303">
        <f t="shared" si="18"/>
        <v>0.18880058405929986</v>
      </c>
      <c r="H66" s="303">
        <f t="shared" si="18"/>
        <v>0.17199520977240376</v>
      </c>
      <c r="I66" s="303">
        <f t="shared" si="18"/>
        <v>0.17298700690339497</v>
      </c>
      <c r="J66" s="303">
        <f t="shared" si="18"/>
        <v>0.16872990885101269</v>
      </c>
      <c r="K66" s="303">
        <f t="shared" si="18"/>
        <v>0.17506152142799103</v>
      </c>
      <c r="L66" s="303">
        <f t="shared" si="18"/>
        <v>0.17421493400014695</v>
      </c>
      <c r="M66" s="303">
        <f t="shared" si="18"/>
        <v>0.16846022493341717</v>
      </c>
      <c r="N66" s="303">
        <f t="shared" si="18"/>
        <v>0.16976913120285692</v>
      </c>
      <c r="O66" s="303">
        <f t="shared" si="18"/>
        <v>0.17172684913510491</v>
      </c>
      <c r="P66" s="303">
        <f t="shared" si="18"/>
        <v>0.16147553529868855</v>
      </c>
      <c r="Q66" s="303">
        <f t="shared" si="18"/>
        <v>0.16650794962362525</v>
      </c>
      <c r="R66" s="303">
        <f t="shared" si="18"/>
        <v>0.17110801643738133</v>
      </c>
      <c r="S66" s="303">
        <f t="shared" si="18"/>
        <v>0.16704159926735615</v>
      </c>
      <c r="T66" s="303">
        <f t="shared" si="18"/>
        <v>0.16732003870615772</v>
      </c>
      <c r="U66" s="303">
        <f t="shared" si="18"/>
        <v>0.16718824913729829</v>
      </c>
      <c r="V66" s="303">
        <f t="shared" si="18"/>
        <v>0.17129940738862048</v>
      </c>
      <c r="W66" s="303">
        <f t="shared" si="18"/>
        <v>0.17119131143972457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7.851165911520544E-2</v>
      </c>
      <c r="C67" s="303">
        <f t="shared" si="19"/>
        <v>7.9500771988789881E-2</v>
      </c>
      <c r="D67" s="303">
        <f t="shared" si="19"/>
        <v>7.8965132630805554E-2</v>
      </c>
      <c r="E67" s="303">
        <f t="shared" si="19"/>
        <v>0.10163858148634966</v>
      </c>
      <c r="F67" s="303">
        <f t="shared" si="19"/>
        <v>9.8256831682584936E-2</v>
      </c>
      <c r="G67" s="303">
        <f t="shared" si="19"/>
        <v>9.8354455259168555E-2</v>
      </c>
      <c r="H67" s="303">
        <f t="shared" si="19"/>
        <v>0.10128772678799461</v>
      </c>
      <c r="I67" s="303">
        <f t="shared" si="19"/>
        <v>0.10283383059009175</v>
      </c>
      <c r="J67" s="303">
        <f t="shared" si="19"/>
        <v>0.10824974486938721</v>
      </c>
      <c r="K67" s="303">
        <f t="shared" si="19"/>
        <v>0.1046592786315428</v>
      </c>
      <c r="L67" s="303">
        <f t="shared" si="19"/>
        <v>0.10650539326092991</v>
      </c>
      <c r="M67" s="303">
        <f t="shared" si="19"/>
        <v>0.10992727832595756</v>
      </c>
      <c r="N67" s="303">
        <f t="shared" si="19"/>
        <v>0.10958269793274303</v>
      </c>
      <c r="O67" s="303">
        <f t="shared" si="19"/>
        <v>0.10915369536208984</v>
      </c>
      <c r="P67" s="303">
        <f t="shared" si="19"/>
        <v>0.11348723055821604</v>
      </c>
      <c r="Q67" s="303">
        <f t="shared" si="19"/>
        <v>0.11079210482146151</v>
      </c>
      <c r="R67" s="303">
        <f t="shared" si="19"/>
        <v>0.10948372773320275</v>
      </c>
      <c r="S67" s="303">
        <f t="shared" si="19"/>
        <v>0.11010207714700526</v>
      </c>
      <c r="T67" s="303">
        <f t="shared" si="19"/>
        <v>0.11049890158466653</v>
      </c>
      <c r="U67" s="303">
        <f t="shared" si="19"/>
        <v>0.1102572671675745</v>
      </c>
      <c r="V67" s="303">
        <f t="shared" si="19"/>
        <v>0.10876705784592904</v>
      </c>
      <c r="W67" s="303">
        <f t="shared" si="19"/>
        <v>0.1085210764550662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5.3164615946388098E-2</v>
      </c>
      <c r="C68" s="237">
        <f t="shared" si="20"/>
        <v>5.3834399347278697E-2</v>
      </c>
      <c r="D68" s="237">
        <f t="shared" si="20"/>
        <v>5.3471688113381315E-2</v>
      </c>
      <c r="E68" s="237">
        <f t="shared" si="20"/>
        <v>6.8825142799853717E-2</v>
      </c>
      <c r="F68" s="237">
        <f t="shared" si="20"/>
        <v>6.6535171710590299E-2</v>
      </c>
      <c r="G68" s="237">
        <f t="shared" si="20"/>
        <v>6.6601278070013467E-2</v>
      </c>
      <c r="H68" s="237">
        <f t="shared" si="20"/>
        <v>6.8587559547872476E-2</v>
      </c>
      <c r="I68" s="237">
        <f t="shared" si="20"/>
        <v>6.9634512519928887E-2</v>
      </c>
      <c r="J68" s="237">
        <f t="shared" si="20"/>
        <v>7.3301929638637298E-2</v>
      </c>
      <c r="K68" s="237">
        <f t="shared" si="20"/>
        <v>7.0870625030446957E-2</v>
      </c>
      <c r="L68" s="237">
        <f t="shared" si="20"/>
        <v>7.2120732038380098E-2</v>
      </c>
      <c r="M68" s="237">
        <f t="shared" si="20"/>
        <v>7.4437880947791427E-2</v>
      </c>
      <c r="N68" s="237">
        <f t="shared" si="20"/>
        <v>7.420454637717655E-2</v>
      </c>
      <c r="O68" s="237">
        <f t="shared" si="20"/>
        <v>7.3914044849558574E-2</v>
      </c>
      <c r="P68" s="237">
        <f t="shared" si="20"/>
        <v>7.6848522823767931E-2</v>
      </c>
      <c r="Q68" s="237">
        <f t="shared" si="20"/>
        <v>7.502350312177021E-2</v>
      </c>
      <c r="R68" s="237">
        <f t="shared" si="20"/>
        <v>7.4137528144368955E-2</v>
      </c>
      <c r="S68" s="237">
        <f t="shared" si="20"/>
        <v>7.4556246962388634E-2</v>
      </c>
      <c r="T68" s="237">
        <f t="shared" si="20"/>
        <v>7.4824958884466927E-2</v>
      </c>
      <c r="U68" s="237">
        <f t="shared" si="20"/>
        <v>7.4661334766356321E-2</v>
      </c>
      <c r="V68" s="237">
        <f t="shared" si="20"/>
        <v>7.3652231059240014E-2</v>
      </c>
      <c r="W68" s="237">
        <f t="shared" si="20"/>
        <v>7.3485663363147963E-2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33.481291760016013</v>
      </c>
      <c r="D72" s="324">
        <f t="shared" si="21"/>
        <v>33.898329717486789</v>
      </c>
      <c r="E72" s="324">
        <f t="shared" si="21"/>
        <v>37.655582567334584</v>
      </c>
      <c r="F72" s="324">
        <f t="shared" si="21"/>
        <v>36.897174862021174</v>
      </c>
      <c r="G72" s="324">
        <f t="shared" si="21"/>
        <v>36.105131029416476</v>
      </c>
      <c r="H72" s="324">
        <f t="shared" si="21"/>
        <v>33.948643212890843</v>
      </c>
      <c r="I72" s="324">
        <f t="shared" si="21"/>
        <v>32.251522825185695</v>
      </c>
      <c r="J72" s="324">
        <f t="shared" si="21"/>
        <v>34.095683591836654</v>
      </c>
      <c r="K72" s="324">
        <f t="shared" si="21"/>
        <v>35.940107263956129</v>
      </c>
      <c r="L72" s="324">
        <f t="shared" si="21"/>
        <v>35.506597023197855</v>
      </c>
      <c r="M72" s="324">
        <f t="shared" si="21"/>
        <v>32.876566765065043</v>
      </c>
      <c r="N72" s="324">
        <f t="shared" si="21"/>
        <v>32.710539740983954</v>
      </c>
      <c r="O72" s="324">
        <f t="shared" si="21"/>
        <v>33.595391032219844</v>
      </c>
      <c r="P72" s="324">
        <f t="shared" si="21"/>
        <v>31.5549710609248</v>
      </c>
      <c r="Q72" s="324">
        <f t="shared" si="21"/>
        <v>30.531472431429652</v>
      </c>
      <c r="R72" s="324">
        <f t="shared" si="21"/>
        <v>30.328894023960039</v>
      </c>
      <c r="S72" s="324">
        <f t="shared" si="21"/>
        <v>30.125723070719605</v>
      </c>
      <c r="T72" s="324">
        <f t="shared" si="21"/>
        <v>29.380836072311492</v>
      </c>
      <c r="U72" s="324">
        <f t="shared" si="21"/>
        <v>29.079047435680145</v>
      </c>
      <c r="V72" s="324">
        <f t="shared" si="21"/>
        <v>29.218421981251311</v>
      </c>
      <c r="W72" s="324">
        <f t="shared" si="21"/>
        <v>29.519256334306412</v>
      </c>
      <c r="DA72" s="95"/>
    </row>
    <row r="73" spans="1:105" ht="12" customHeight="1" x14ac:dyDescent="0.25">
      <c r="A73" s="55" t="s">
        <v>92</v>
      </c>
      <c r="B73" s="336">
        <f>IF(B$6=0,0,B$6/MAE!B$5*1000)</f>
        <v>0.52363493683683915</v>
      </c>
      <c r="C73" s="336">
        <f>IF(C$6=0,0,C$6/MAE!C$5*1000)</f>
        <v>0.55453927960482974</v>
      </c>
      <c r="D73" s="336">
        <f>IF(D$6=0,0,D$6/MAE!D$5*1000)</f>
        <v>0.5576637712716922</v>
      </c>
      <c r="E73" s="336">
        <f>IF(E$6=0,0,E$6/MAE!E$5*1000)</f>
        <v>0.79734583274708437</v>
      </c>
      <c r="F73" s="336">
        <f>IF(F$6=0,0,F$6/MAE!F$5*1000)</f>
        <v>0.75529156249594098</v>
      </c>
      <c r="G73" s="336">
        <f>IF(G$6=0,0,G$6/MAE!G$5*1000)</f>
        <v>0.73981260301232521</v>
      </c>
      <c r="H73" s="336">
        <f>IF(H$6=0,0,H$6/MAE!H$5*1000)</f>
        <v>0.71637102053549906</v>
      </c>
      <c r="I73" s="336">
        <f>IF(I$6=0,0,I$6/MAE!I$5*1000)</f>
        <v>0.69094742384950469</v>
      </c>
      <c r="J73" s="336">
        <f>IF(J$6=0,0,J$6/MAE!J$5*1000)</f>
        <v>0.76892688540909837</v>
      </c>
      <c r="K73" s="336">
        <f>IF(K$6=0,0,K$6/MAE!K$5*1000)</f>
        <v>0.78363868753873323</v>
      </c>
      <c r="L73" s="336">
        <f>IF(L$6=0,0,L$6/MAE!L$5*1000)</f>
        <v>0.78784251652355242</v>
      </c>
      <c r="M73" s="336">
        <f>IF(M$6=0,0,M$6/MAE!M$5*1000)</f>
        <v>0.7529232302469232</v>
      </c>
      <c r="N73" s="336">
        <f>IF(N$6=0,0,N$6/MAE!N$5*1000)</f>
        <v>0.74677274909442337</v>
      </c>
      <c r="O73" s="336">
        <f>IF(O$6=0,0,O$6/MAE!O$5*1000)</f>
        <v>0.76397105797941889</v>
      </c>
      <c r="P73" s="336">
        <f>IF(P$6=0,0,P$6/MAE!P$5*1000)</f>
        <v>0.7460596408435437</v>
      </c>
      <c r="Q73" s="336">
        <f>IF(Q$6=0,0,Q$6/MAE!Q$5*1000)</f>
        <v>0.7047179362451077</v>
      </c>
      <c r="R73" s="336">
        <f>IF(R$6=0,0,R$6/MAE!R$5*1000)</f>
        <v>0.69177507828508378</v>
      </c>
      <c r="S73" s="336">
        <f>IF(S$6=0,0,S$6/MAE!S$5*1000)</f>
        <v>0.69102180950868453</v>
      </c>
      <c r="T73" s="336">
        <f>IF(T$6=0,0,T$6/MAE!T$5*1000)</f>
        <v>0.67636460700615975</v>
      </c>
      <c r="U73" s="336">
        <f>IF(U$6=0,0,U$6/MAE!U$5*1000)</f>
        <v>0.66795339626965766</v>
      </c>
      <c r="V73" s="336">
        <f>IF(V$6=0,0,V$6/MAE!V$5*1000)</f>
        <v>0.6620837070419846</v>
      </c>
      <c r="W73" s="336">
        <f>IF(W$6=0,0,W$6/MAE!W$5*1000)</f>
        <v>0.66738780698999245</v>
      </c>
      <c r="DA73" s="67"/>
    </row>
    <row r="74" spans="1:105" ht="12" customHeight="1" x14ac:dyDescent="0.25">
      <c r="A74" s="202" t="s">
        <v>93</v>
      </c>
      <c r="B74" s="337">
        <f>IF(B$7=0,0,B$7/MAE!B$5*1000)</f>
        <v>0.71214351409810117</v>
      </c>
      <c r="C74" s="337">
        <f>IF(C$7=0,0,C$7/MAE!C$5*1000)</f>
        <v>0.75417342026256851</v>
      </c>
      <c r="D74" s="337">
        <f>IF(D$7=0,0,D$7/MAE!D$5*1000)</f>
        <v>0.75842272892950147</v>
      </c>
      <c r="E74" s="337">
        <f>IF(E$7=0,0,E$7/MAE!E$5*1000)</f>
        <v>1.0843903325360342</v>
      </c>
      <c r="F74" s="337">
        <f>IF(F$7=0,0,F$7/MAE!F$5*1000)</f>
        <v>1.0271965249944799</v>
      </c>
      <c r="G74" s="337">
        <f>IF(G$7=0,0,G$7/MAE!G$5*1000)</f>
        <v>1.0061451400967627</v>
      </c>
      <c r="H74" s="337">
        <f>IF(H$7=0,0,H$7/MAE!H$5*1000)</f>
        <v>0.97426458792827841</v>
      </c>
      <c r="I74" s="337">
        <f>IF(I$7=0,0,I$7/MAE!I$5*1000)</f>
        <v>0.93968849643532637</v>
      </c>
      <c r="J74" s="337">
        <f>IF(J$7=0,0,J$7/MAE!J$5*1000)</f>
        <v>1.0457405641563735</v>
      </c>
      <c r="K74" s="337">
        <f>IF(K$7=0,0,K$7/MAE!K$5*1000)</f>
        <v>1.0657486150526778</v>
      </c>
      <c r="L74" s="337">
        <f>IF(L$7=0,0,L$7/MAE!L$5*1000)</f>
        <v>1.0714658224720313</v>
      </c>
      <c r="M74" s="337">
        <f>IF(M$7=0,0,M$7/MAE!M$5*1000)</f>
        <v>1.0239755931358154</v>
      </c>
      <c r="N74" s="337">
        <f>IF(N$7=0,0,N$7/MAE!N$5*1000)</f>
        <v>1.0156109387684153</v>
      </c>
      <c r="O74" s="337">
        <f>IF(O$7=0,0,O$7/MAE!O$5*1000)</f>
        <v>1.0390006388520101</v>
      </c>
      <c r="P74" s="337">
        <f>IF(P$7=0,0,P$7/MAE!P$5*1000)</f>
        <v>1.0146411115472187</v>
      </c>
      <c r="Q74" s="337">
        <f>IF(Q$7=0,0,Q$7/MAE!Q$5*1000)</f>
        <v>0.95841639329334627</v>
      </c>
      <c r="R74" s="337">
        <f>IF(R$7=0,0,R$7/MAE!R$5*1000)</f>
        <v>0.94081410646771324</v>
      </c>
      <c r="S74" s="337">
        <f>IF(S$7=0,0,S$7/MAE!S$5*1000)</f>
        <v>0.93978966093181149</v>
      </c>
      <c r="T74" s="337">
        <f>IF(T$7=0,0,T$7/MAE!T$5*1000)</f>
        <v>0.91985586552837739</v>
      </c>
      <c r="U74" s="337">
        <f>IF(U$7=0,0,U$7/MAE!U$5*1000)</f>
        <v>0.90841661892673486</v>
      </c>
      <c r="V74" s="337">
        <f>IF(V$7=0,0,V$7/MAE!V$5*1000)</f>
        <v>0.90043384157709927</v>
      </c>
      <c r="W74" s="337">
        <f>IF(W$7=0,0,W$7/MAE!W$5*1000)</f>
        <v>0.90764741750639011</v>
      </c>
      <c r="DA74" s="174"/>
    </row>
    <row r="75" spans="1:105" ht="12" customHeight="1" x14ac:dyDescent="0.25">
      <c r="A75" s="202" t="s">
        <v>94</v>
      </c>
      <c r="B75" s="337">
        <f>IF(B$8=0,0,B$8/MAE!B$5*1000)</f>
        <v>0.87970669388588962</v>
      </c>
      <c r="C75" s="337">
        <f>IF(C$8=0,0,C$8/MAE!C$5*1000)</f>
        <v>0.93162598973611388</v>
      </c>
      <c r="D75" s="337">
        <f>IF(D$8=0,0,D$8/MAE!D$5*1000)</f>
        <v>0.9368751357364431</v>
      </c>
      <c r="E75" s="337">
        <f>IF(E$8=0,0,E$8/MAE!E$5*1000)</f>
        <v>1.339540999015101</v>
      </c>
      <c r="F75" s="337">
        <f>IF(F$8=0,0,F$8/MAE!F$5*1000)</f>
        <v>1.2688898249931806</v>
      </c>
      <c r="G75" s="337">
        <f>IF(G$8=0,0,G$8/MAE!G$5*1000)</f>
        <v>1.2428851730607067</v>
      </c>
      <c r="H75" s="337">
        <f>IF(H$8=0,0,H$8/MAE!H$5*1000)</f>
        <v>1.2035033144996385</v>
      </c>
      <c r="I75" s="337">
        <f>IF(I$8=0,0,I$8/MAE!I$5*1000)</f>
        <v>1.1607916720671683</v>
      </c>
      <c r="J75" s="337">
        <f>IF(J$8=0,0,J$8/MAE!J$5*1000)</f>
        <v>1.2917971674872848</v>
      </c>
      <c r="K75" s="337">
        <f>IF(K$8=0,0,K$8/MAE!K$5*1000)</f>
        <v>1.316512995065072</v>
      </c>
      <c r="L75" s="337">
        <f>IF(L$8=0,0,L$8/MAE!L$5*1000)</f>
        <v>1.3235754277595679</v>
      </c>
      <c r="M75" s="337">
        <f>IF(M$8=0,0,M$8/MAE!M$5*1000)</f>
        <v>1.2649110268148307</v>
      </c>
      <c r="N75" s="337">
        <f>IF(N$8=0,0,N$8/MAE!N$5*1000)</f>
        <v>1.2545782184786309</v>
      </c>
      <c r="O75" s="337">
        <f>IF(O$8=0,0,O$8/MAE!O$5*1000)</f>
        <v>1.2834713774054243</v>
      </c>
      <c r="P75" s="337">
        <f>IF(P$8=0,0,P$8/MAE!P$5*1000)</f>
        <v>1.2533801966171525</v>
      </c>
      <c r="Q75" s="337">
        <f>IF(Q$8=0,0,Q$8/MAE!Q$5*1000)</f>
        <v>1.1839261328917812</v>
      </c>
      <c r="R75" s="337">
        <f>IF(R$8=0,0,R$8/MAE!R$5*1000)</f>
        <v>1.1621821315189405</v>
      </c>
      <c r="S75" s="337">
        <f>IF(S$8=0,0,S$8/MAE!S$5*1000)</f>
        <v>1.1609166399745907</v>
      </c>
      <c r="T75" s="337">
        <f>IF(T$8=0,0,T$8/MAE!T$5*1000)</f>
        <v>1.1362925397703485</v>
      </c>
      <c r="U75" s="337">
        <f>IF(U$8=0,0,U$8/MAE!U$5*1000)</f>
        <v>1.1221617057330251</v>
      </c>
      <c r="V75" s="337">
        <f>IF(V$8=0,0,V$8/MAE!V$5*1000)</f>
        <v>1.1123006278305343</v>
      </c>
      <c r="W75" s="337">
        <f>IF(W$8=0,0,W$8/MAE!W$5*1000)</f>
        <v>1.1212115157431877</v>
      </c>
      <c r="DA75" s="174"/>
    </row>
    <row r="76" spans="1:105" ht="12" customHeight="1" x14ac:dyDescent="0.25">
      <c r="A76" s="202" t="s">
        <v>95</v>
      </c>
      <c r="B76" s="337">
        <f>IF(B$9=0,0,B$9/MAE!B$5*1000)</f>
        <v>0.5445803343103125</v>
      </c>
      <c r="C76" s="337">
        <f>IF(C$9=0,0,C$9/MAE!C$5*1000)</f>
        <v>0.57672085078902269</v>
      </c>
      <c r="D76" s="337">
        <f>IF(D$9=0,0,D$9/MAE!D$5*1000)</f>
        <v>0.57997032212255983</v>
      </c>
      <c r="E76" s="337">
        <f>IF(E$9=0,0,E$9/MAE!E$5*1000)</f>
        <v>0.82923966605696742</v>
      </c>
      <c r="F76" s="337">
        <f>IF(F$9=0,0,F$9/MAE!F$5*1000)</f>
        <v>0.78550322499577907</v>
      </c>
      <c r="G76" s="337">
        <f>IF(G$9=0,0,G$9/MAE!G$5*1000)</f>
        <v>0.76940510713281807</v>
      </c>
      <c r="H76" s="337">
        <f>IF(H$9=0,0,H$9/MAE!H$5*1000)</f>
        <v>0.74502586135691917</v>
      </c>
      <c r="I76" s="337">
        <f>IF(I$9=0,0,I$9/MAE!I$5*1000)</f>
        <v>0.71858532080348525</v>
      </c>
      <c r="J76" s="337">
        <f>IF(J$9=0,0,J$9/MAE!J$5*1000)</f>
        <v>0.799683960825462</v>
      </c>
      <c r="K76" s="337">
        <f>IF(K$9=0,0,K$9/MAE!K$5*1000)</f>
        <v>0.81498423504028228</v>
      </c>
      <c r="L76" s="337">
        <f>IF(L$9=0,0,L$9/MAE!L$5*1000)</f>
        <v>0.81935621718449436</v>
      </c>
      <c r="M76" s="337">
        <f>IF(M$9=0,0,M$9/MAE!M$5*1000)</f>
        <v>0.78304015945679972</v>
      </c>
      <c r="N76" s="337">
        <f>IF(N$9=0,0,N$9/MAE!N$5*1000)</f>
        <v>0.77664365905819976</v>
      </c>
      <c r="O76" s="337">
        <f>IF(O$9=0,0,O$9/MAE!O$5*1000)</f>
        <v>0.79452990029859583</v>
      </c>
      <c r="P76" s="337">
        <f>IF(P$9=0,0,P$9/MAE!P$5*1000)</f>
        <v>0.77590202647728479</v>
      </c>
      <c r="Q76" s="337">
        <f>IF(Q$9=0,0,Q$9/MAE!Q$5*1000)</f>
        <v>0.73290665369491204</v>
      </c>
      <c r="R76" s="337">
        <f>IF(R$9=0,0,R$9/MAE!R$5*1000)</f>
        <v>0.7194460814164868</v>
      </c>
      <c r="S76" s="337">
        <f>IF(S$9=0,0,S$9/MAE!S$5*1000)</f>
        <v>0.71866268188903237</v>
      </c>
      <c r="T76" s="337">
        <f>IF(T$9=0,0,T$9/MAE!T$5*1000)</f>
        <v>0.70341919128640629</v>
      </c>
      <c r="U76" s="337">
        <f>IF(U$9=0,0,U$9/MAE!U$5*1000)</f>
        <v>0.69467153212044397</v>
      </c>
      <c r="V76" s="337">
        <f>IF(V$9=0,0,V$9/MAE!V$5*1000)</f>
        <v>0.6885670553236638</v>
      </c>
      <c r="W76" s="337">
        <f>IF(W$9=0,0,W$9/MAE!W$5*1000)</f>
        <v>0.69408331926959232</v>
      </c>
      <c r="DA76" s="174"/>
    </row>
    <row r="77" spans="1:105" ht="12" customHeight="1" x14ac:dyDescent="0.25">
      <c r="A77" s="56" t="s">
        <v>96</v>
      </c>
      <c r="B77" s="338">
        <f>IF(B$10=0,0,B$10/MAE!B$5*1000)</f>
        <v>0.97246438098430599</v>
      </c>
      <c r="C77" s="338">
        <f>IF(C$10=0,0,C$10/MAE!C$5*1000)</f>
        <v>1.0136757949783322</v>
      </c>
      <c r="D77" s="338">
        <f>IF(D$10=0,0,D$10/MAE!D$5*1000)</f>
        <v>1.0289218967414724</v>
      </c>
      <c r="E77" s="338">
        <f>IF(E$10=0,0,E$10/MAE!E$5*1000)</f>
        <v>0.98208791244643179</v>
      </c>
      <c r="F77" s="338">
        <f>IF(F$10=0,0,F$10/MAE!F$5*1000)</f>
        <v>0.99984994779535996</v>
      </c>
      <c r="G77" s="338">
        <f>IF(G$10=0,0,G$10/MAE!G$5*1000)</f>
        <v>0.97754576407097427</v>
      </c>
      <c r="H77" s="338">
        <f>IF(H$10=0,0,H$10/MAE!H$5*1000)</f>
        <v>0.93058245576050114</v>
      </c>
      <c r="I77" s="338">
        <f>IF(I$10=0,0,I$10/MAE!I$5*1000)</f>
        <v>0.87513616690444374</v>
      </c>
      <c r="J77" s="338">
        <f>IF(J$10=0,0,J$10/MAE!J$5*1000)</f>
        <v>0.91044401624926408</v>
      </c>
      <c r="K77" s="338">
        <f>IF(K$10=0,0,K$10/MAE!K$5*1000)</f>
        <v>0.96623394266107276</v>
      </c>
      <c r="L77" s="338">
        <f>IF(L$10=0,0,L$10/MAE!L$5*1000)</f>
        <v>0.94687727343220796</v>
      </c>
      <c r="M77" s="338">
        <f>IF(M$10=0,0,M$10/MAE!M$5*1000)</f>
        <v>0.87136989530888231</v>
      </c>
      <c r="N77" s="338">
        <f>IF(N$10=0,0,N$10/MAE!N$5*1000)</f>
        <v>0.86662818589849655</v>
      </c>
      <c r="O77" s="338">
        <f>IF(O$10=0,0,O$10/MAE!O$5*1000)</f>
        <v>0.88851704201340698</v>
      </c>
      <c r="P77" s="338">
        <f>IF(P$10=0,0,P$10/MAE!P$5*1000)</f>
        <v>0.83434507861835583</v>
      </c>
      <c r="Q77" s="338">
        <f>IF(Q$10=0,0,Q$10/MAE!Q$5*1000)</f>
        <v>0.80885016289478973</v>
      </c>
      <c r="R77" s="338">
        <f>IF(R$10=0,0,R$10/MAE!R$5*1000)</f>
        <v>0.80159795286426616</v>
      </c>
      <c r="S77" s="338">
        <f>IF(S$10=0,0,S$10/MAE!S$5*1000)</f>
        <v>0.7990875898063674</v>
      </c>
      <c r="T77" s="338">
        <f>IF(T$10=0,0,T$10/MAE!T$5*1000)</f>
        <v>0.78079779019658779</v>
      </c>
      <c r="U77" s="338">
        <f>IF(U$10=0,0,U$10/MAE!U$5*1000)</f>
        <v>0.77423680480561075</v>
      </c>
      <c r="V77" s="338">
        <f>IF(V$10=0,0,V$10/MAE!V$5*1000)</f>
        <v>0.77758905659814614</v>
      </c>
      <c r="W77" s="338">
        <f>IF(W$10=0,0,W$10/MAE!W$5*1000)</f>
        <v>0.78661215501017612</v>
      </c>
      <c r="DA77" s="68"/>
    </row>
    <row r="78" spans="1:105" ht="12" customHeight="1" x14ac:dyDescent="0.25">
      <c r="A78" s="203" t="s">
        <v>2557</v>
      </c>
      <c r="B78" s="351">
        <f>IF(B$16=0,0,B$16/MAE!B$5*1000)</f>
        <v>6.3655042668348427</v>
      </c>
      <c r="C78" s="351">
        <f>IF(C$16=0,0,C$16/MAE!C$5*1000)</f>
        <v>6.6400881936767391</v>
      </c>
      <c r="D78" s="351">
        <f>IF(D$16=0,0,D$16/MAE!D$5*1000)</f>
        <v>6.7436010374067124</v>
      </c>
      <c r="E78" s="351">
        <f>IF(E$16=0,0,E$16/MAE!E$5*1000)</f>
        <v>6.4476067718357095</v>
      </c>
      <c r="F78" s="351">
        <f>IF(F$16=0,0,F$16/MAE!F$5*1000)</f>
        <v>6.5063410992125608</v>
      </c>
      <c r="G78" s="351">
        <f>IF(G$16=0,0,G$16/MAE!G$5*1000)</f>
        <v>6.356616148353198</v>
      </c>
      <c r="H78" s="351">
        <f>IF(H$16=0,0,H$16/MAE!H$5*1000)</f>
        <v>6.0776995339483655</v>
      </c>
      <c r="I78" s="351">
        <f>IF(I$16=0,0,I$16/MAE!I$5*1000)</f>
        <v>5.7183450286153805</v>
      </c>
      <c r="J78" s="351">
        <f>IF(J$16=0,0,J$16/MAE!J$5*1000)</f>
        <v>5.9246452679066834</v>
      </c>
      <c r="K78" s="351">
        <f>IF(K$16=0,0,K$16/MAE!K$5*1000)</f>
        <v>6.2933205362659663</v>
      </c>
      <c r="L78" s="351">
        <f>IF(L$16=0,0,L$16/MAE!L$5*1000)</f>
        <v>6.1615971013859205</v>
      </c>
      <c r="M78" s="351">
        <f>IF(M$16=0,0,M$16/MAE!M$5*1000)</f>
        <v>5.6684531070968962</v>
      </c>
      <c r="N78" s="351">
        <f>IF(N$16=0,0,N$16/MAE!N$5*1000)</f>
        <v>5.6333685537743428</v>
      </c>
      <c r="O78" s="351">
        <f>IF(O$16=0,0,O$16/MAE!O$5*1000)</f>
        <v>5.7742820091521114</v>
      </c>
      <c r="P78" s="351">
        <f>IF(P$16=0,0,P$16/MAE!P$5*1000)</f>
        <v>5.4184205054642929</v>
      </c>
      <c r="Q78" s="351">
        <f>IF(Q$16=0,0,Q$16/MAE!Q$5*1000)</f>
        <v>5.253925374090989</v>
      </c>
      <c r="R78" s="351">
        <f>IF(R$16=0,0,R$16/MAE!R$5*1000)</f>
        <v>5.2059547629628238</v>
      </c>
      <c r="S78" s="351">
        <f>IF(S$16=0,0,S$16/MAE!S$5*1000)</f>
        <v>5.1965647298747264</v>
      </c>
      <c r="T78" s="351">
        <f>IF(T$16=0,0,T$16/MAE!T$5*1000)</f>
        <v>5.0536313005064137</v>
      </c>
      <c r="U78" s="351">
        <f>IF(U$16=0,0,U$16/MAE!U$5*1000)</f>
        <v>5.0080143574049716</v>
      </c>
      <c r="V78" s="351">
        <f>IF(V$16=0,0,V$16/MAE!V$5*1000)</f>
        <v>5.0304522847102238</v>
      </c>
      <c r="W78" s="351">
        <f>IF(W$16=0,0,W$16/MAE!W$5*1000)</f>
        <v>5.0879546841868173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2.9123111821006131</v>
      </c>
      <c r="C79" s="351">
        <f>IF(C$24=0,0,C$24/MAE!C$5*1000)</f>
        <v>3.0469665357234308</v>
      </c>
      <c r="D79" s="351">
        <f>IF(D$24=0,0,D$24/MAE!D$5*1000)</f>
        <v>3.0766396546146129</v>
      </c>
      <c r="E79" s="351">
        <f>IF(E$24=0,0,E$24/MAE!E$5*1000)</f>
        <v>3.1657740822351959</v>
      </c>
      <c r="F79" s="351">
        <f>IF(F$24=0,0,F$24/MAE!F$5*1000)</f>
        <v>3.2305514887944304</v>
      </c>
      <c r="G79" s="351">
        <f>IF(G$24=0,0,G$24/MAE!G$5*1000)</f>
        <v>3.1594226899615685</v>
      </c>
      <c r="H79" s="351">
        <f>IF(H$24=0,0,H$24/MAE!H$5*1000)</f>
        <v>3.0127290358274448</v>
      </c>
      <c r="I79" s="351">
        <f>IF(I$24=0,0,I$24/MAE!I$5*1000)</f>
        <v>2.8375032838767984</v>
      </c>
      <c r="J79" s="351">
        <f>IF(J$24=0,0,J$24/MAE!J$5*1000)</f>
        <v>2.9475767413927931</v>
      </c>
      <c r="K79" s="351">
        <f>IF(K$24=0,0,K$24/MAE!K$5*1000)</f>
        <v>3.1089169198237925</v>
      </c>
      <c r="L79" s="351">
        <f>IF(L$24=0,0,L$24/MAE!L$5*1000)</f>
        <v>3.0654157852475459</v>
      </c>
      <c r="M79" s="351">
        <f>IF(M$24=0,0,M$24/MAE!M$5*1000)</f>
        <v>2.8144162997127018</v>
      </c>
      <c r="N79" s="351">
        <f>IF(N$24=0,0,N$24/MAE!N$5*1000)</f>
        <v>2.8042482014877432</v>
      </c>
      <c r="O79" s="351">
        <f>IF(O$24=0,0,O$24/MAE!O$5*1000)</f>
        <v>2.8831817425101076</v>
      </c>
      <c r="P79" s="351">
        <f>IF(P$24=0,0,P$24/MAE!P$5*1000)</f>
        <v>2.6702267460398224</v>
      </c>
      <c r="Q79" s="351">
        <f>IF(Q$24=0,0,Q$24/MAE!Q$5*1000)</f>
        <v>2.6261651162501751</v>
      </c>
      <c r="R79" s="351">
        <f>IF(R$24=0,0,R$24/MAE!R$5*1000)</f>
        <v>2.6114991704040236</v>
      </c>
      <c r="S79" s="351">
        <f>IF(S$24=0,0,S$24/MAE!S$5*1000)</f>
        <v>2.6008015632720713</v>
      </c>
      <c r="T79" s="351">
        <f>IF(T$24=0,0,T$24/MAE!T$5*1000)</f>
        <v>2.53002889800949</v>
      </c>
      <c r="U79" s="351">
        <f>IF(U$24=0,0,U$24/MAE!U$5*1000)</f>
        <v>2.5103549708272181</v>
      </c>
      <c r="V79" s="351">
        <f>IF(V$24=0,0,V$24/MAE!V$5*1000)</f>
        <v>2.5255328704707534</v>
      </c>
      <c r="W79" s="351">
        <f>IF(W$24=0,0,W$24/MAE!W$5*1000)</f>
        <v>2.5597089320442143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9.093577524049774</v>
      </c>
      <c r="C80" s="351">
        <f>IF(C$27=0,0,C$27/MAE!C$5*1000)</f>
        <v>9.4858402766810563</v>
      </c>
      <c r="D80" s="351">
        <f>IF(D$27=0,0,D$27/MAE!D$5*1000)</f>
        <v>9.6337157677238707</v>
      </c>
      <c r="E80" s="351">
        <f>IF(E$27=0,0,E$27/MAE!E$5*1000)</f>
        <v>9.2108668169081565</v>
      </c>
      <c r="F80" s="351">
        <f>IF(F$27=0,0,F$27/MAE!F$5*1000)</f>
        <v>9.2947729988750858</v>
      </c>
      <c r="G80" s="351">
        <f>IF(G$27=0,0,G$27/MAE!G$5*1000)</f>
        <v>9.08088021193314</v>
      </c>
      <c r="H80" s="351">
        <f>IF(H$27=0,0,H$27/MAE!H$5*1000)</f>
        <v>8.6824279056405231</v>
      </c>
      <c r="I80" s="351">
        <f>IF(I$27=0,0,I$27/MAE!I$5*1000)</f>
        <v>8.1690643265933982</v>
      </c>
      <c r="J80" s="351">
        <f>IF(J$27=0,0,J$27/MAE!J$5*1000)</f>
        <v>8.46377895415241</v>
      </c>
      <c r="K80" s="351">
        <f>IF(K$27=0,0,K$27/MAE!K$5*1000)</f>
        <v>8.990457908951381</v>
      </c>
      <c r="L80" s="351">
        <f>IF(L$27=0,0,L$27/MAE!L$5*1000)</f>
        <v>8.802281573408461</v>
      </c>
      <c r="M80" s="351">
        <f>IF(M$27=0,0,M$27/MAE!M$5*1000)</f>
        <v>8.097790152995568</v>
      </c>
      <c r="N80" s="351">
        <f>IF(N$27=0,0,N$27/MAE!N$5*1000)</f>
        <v>8.0476693625347764</v>
      </c>
      <c r="O80" s="351">
        <f>IF(O$27=0,0,O$27/MAE!O$5*1000)</f>
        <v>8.2489742987887311</v>
      </c>
      <c r="P80" s="351">
        <f>IF(P$27=0,0,P$27/MAE!P$5*1000)</f>
        <v>7.7406007220918474</v>
      </c>
      <c r="Q80" s="351">
        <f>IF(Q$27=0,0,Q$27/MAE!Q$5*1000)</f>
        <v>7.50560767727284</v>
      </c>
      <c r="R80" s="351">
        <f>IF(R$27=0,0,R$27/MAE!R$5*1000)</f>
        <v>7.4370782328040317</v>
      </c>
      <c r="S80" s="351">
        <f>IF(S$27=0,0,S$27/MAE!S$5*1000)</f>
        <v>7.4236638998210394</v>
      </c>
      <c r="T80" s="351">
        <f>IF(T$27=0,0,T$27/MAE!T$5*1000)</f>
        <v>7.2194732864377373</v>
      </c>
      <c r="U80" s="351">
        <f>IF(U$27=0,0,U$27/MAE!U$5*1000)</f>
        <v>7.1543062248642455</v>
      </c>
      <c r="V80" s="351">
        <f>IF(V$27=0,0,V$27/MAE!V$5*1000)</f>
        <v>7.186360406728892</v>
      </c>
      <c r="W80" s="351">
        <f>IF(W$27=0,0,W$27/MAE!W$5*1000)</f>
        <v>7.2685066916954533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5.7943212892829408</v>
      </c>
      <c r="C81" s="351">
        <f>IF(C$35=0,0,C$35/MAE!C$5*1000)</f>
        <v>6.0134276451892807</v>
      </c>
      <c r="D81" s="351">
        <f>IF(D$35=0,0,D$35/MAE!D$5*1000)</f>
        <v>6.093132386617782</v>
      </c>
      <c r="E81" s="351">
        <f>IF(E$35=0,0,E$35/MAE!E$5*1000)</f>
        <v>7.3798193089594122</v>
      </c>
      <c r="F81" s="351">
        <f>IF(F$35=0,0,F$35/MAE!F$5*1000)</f>
        <v>6.9484188248035803</v>
      </c>
      <c r="G81" s="351">
        <f>IF(G$35=0,0,G$35/MAE!G$5*1000)</f>
        <v>6.8166698258913803</v>
      </c>
      <c r="H81" s="351">
        <f>IF(H$35=0,0,H$35/MAE!H$5*1000)</f>
        <v>5.8390040108896519</v>
      </c>
      <c r="I81" s="351">
        <f>IF(I$35=0,0,I$35/MAE!I$5*1000)</f>
        <v>5.5790944016053983</v>
      </c>
      <c r="J81" s="351">
        <f>IF(J$35=0,0,J$35/MAE!J$5*1000)</f>
        <v>5.7529615846635673</v>
      </c>
      <c r="K81" s="351">
        <f>IF(K$35=0,0,K$35/MAE!K$5*1000)</f>
        <v>6.2917298579133512</v>
      </c>
      <c r="L81" s="351">
        <f>IF(L$35=0,0,L$35/MAE!L$5*1000)</f>
        <v>6.1857794569662286</v>
      </c>
      <c r="M81" s="351">
        <f>IF(M$35=0,0,M$35/MAE!M$5*1000)</f>
        <v>5.5383938322813639</v>
      </c>
      <c r="N81" s="351">
        <f>IF(N$35=0,0,N$35/MAE!N$5*1000)</f>
        <v>5.5532399130033703</v>
      </c>
      <c r="O81" s="351">
        <f>IF(O$35=0,0,O$35/MAE!O$5*1000)</f>
        <v>5.769230647424874</v>
      </c>
      <c r="P81" s="351">
        <f>IF(P$35=0,0,P$35/MAE!P$5*1000)</f>
        <v>5.0953558433974573</v>
      </c>
      <c r="Q81" s="351">
        <f>IF(Q$35=0,0,Q$35/MAE!Q$5*1000)</f>
        <v>5.0837328735475928</v>
      </c>
      <c r="R81" s="351">
        <f>IF(R$35=0,0,R$35/MAE!R$5*1000)</f>
        <v>5.1895168971793506</v>
      </c>
      <c r="S81" s="351">
        <f>IF(S$35=0,0,S$35/MAE!S$5*1000)</f>
        <v>5.0322489608184915</v>
      </c>
      <c r="T81" s="351">
        <f>IF(T$35=0,0,T$35/MAE!T$5*1000)</f>
        <v>4.9160026288384335</v>
      </c>
      <c r="U81" s="351">
        <f>IF(U$35=0,0,U$35/MAE!U$5*1000)</f>
        <v>4.861675027351807</v>
      </c>
      <c r="V81" s="351">
        <f>IF(V$35=0,0,V$35/MAE!V$5*1000)</f>
        <v>5.0050983702189917</v>
      </c>
      <c r="W81" s="351">
        <f>IF(W$35=0,0,W$35/MAE!W$5*1000)</f>
        <v>5.0534402045953124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2.5134476968168276</v>
      </c>
      <c r="C82" s="351">
        <f>IF(C$46=0,0,C$46/MAE!C$5*1000)</f>
        <v>2.6617885421031824</v>
      </c>
      <c r="D82" s="351">
        <f>IF(D$46=0,0,D$46/MAE!D$5*1000)</f>
        <v>2.676786102104121</v>
      </c>
      <c r="E82" s="351">
        <f>IF(E$46=0,0,E$46/MAE!E$5*1000)</f>
        <v>3.8272599971860042</v>
      </c>
      <c r="F82" s="351">
        <f>IF(F$46=0,0,F$46/MAE!F$5*1000)</f>
        <v>3.6253994999805177</v>
      </c>
      <c r="G82" s="351">
        <f>IF(G$46=0,0,G$46/MAE!G$5*1000)</f>
        <v>3.5511004944591611</v>
      </c>
      <c r="H82" s="351">
        <f>IF(H$46=0,0,H$46/MAE!H$5*1000)</f>
        <v>3.4385808985703954</v>
      </c>
      <c r="I82" s="351">
        <f>IF(I$46=0,0,I$46/MAE!I$5*1000)</f>
        <v>3.3165476344776232</v>
      </c>
      <c r="J82" s="351">
        <f>IF(J$46=0,0,J$46/MAE!J$5*1000)</f>
        <v>3.6908490499636697</v>
      </c>
      <c r="K82" s="351">
        <f>IF(K$46=0,0,K$46/MAE!K$5*1000)</f>
        <v>3.7614657001859193</v>
      </c>
      <c r="L82" s="351">
        <f>IF(L$46=0,0,L$46/MAE!L$5*1000)</f>
        <v>3.7816440793130508</v>
      </c>
      <c r="M82" s="351">
        <f>IF(M$46=0,0,M$46/MAE!M$5*1000)</f>
        <v>3.6140315051852303</v>
      </c>
      <c r="N82" s="351">
        <f>IF(N$46=0,0,N$46/MAE!N$5*1000)</f>
        <v>3.5845091956532311</v>
      </c>
      <c r="O82" s="351">
        <f>IF(O$46=0,0,O$46/MAE!O$5*1000)</f>
        <v>3.6670610783012103</v>
      </c>
      <c r="P82" s="351">
        <f>IF(P$46=0,0,P$46/MAE!P$5*1000)</f>
        <v>3.5810862760490076</v>
      </c>
      <c r="Q82" s="351">
        <f>IF(Q$46=0,0,Q$46/MAE!Q$5*1000)</f>
        <v>3.3826460939765166</v>
      </c>
      <c r="R82" s="351">
        <f>IF(R$46=0,0,R$46/MAE!R$5*1000)</f>
        <v>3.3205203757684005</v>
      </c>
      <c r="S82" s="351">
        <f>IF(S$46=0,0,S$46/MAE!S$5*1000)</f>
        <v>3.3169046856416871</v>
      </c>
      <c r="T82" s="351">
        <f>IF(T$46=0,0,T$46/MAE!T$5*1000)</f>
        <v>3.246550113629568</v>
      </c>
      <c r="U82" s="351">
        <f>IF(U$46=0,0,U$46/MAE!U$5*1000)</f>
        <v>3.2061763020943581</v>
      </c>
      <c r="V82" s="351">
        <f>IF(V$46=0,0,V$46/MAE!V$5*1000)</f>
        <v>3.1780017938015255</v>
      </c>
      <c r="W82" s="351">
        <f>IF(W$46=0,0,W$46/MAE!W$5*1000)</f>
        <v>3.2034614735519642</v>
      </c>
      <c r="DA82" s="175"/>
    </row>
    <row r="83" spans="1:105" ht="12" customHeight="1" x14ac:dyDescent="0.25">
      <c r="A83" s="41" t="s">
        <v>2596</v>
      </c>
      <c r="B83" s="339">
        <f>IF(B$47=0,0,B$47/MAE!B$5*1000)</f>
        <v>1.701995385252542</v>
      </c>
      <c r="C83" s="339">
        <f>IF(C$47=0,0,C$47/MAE!C$5*1000)</f>
        <v>1.8024452312714532</v>
      </c>
      <c r="D83" s="339">
        <f>IF(D$47=0,0,D$47/MAE!D$5*1000)</f>
        <v>1.8126009142180186</v>
      </c>
      <c r="E83" s="339">
        <f>IF(E$47=0,0,E$47/MAE!E$5*1000)</f>
        <v>2.5916508474084856</v>
      </c>
      <c r="F83" s="339">
        <f>IF(F$47=0,0,F$47/MAE!F$5*1000)</f>
        <v>2.4549598650802547</v>
      </c>
      <c r="G83" s="339">
        <f>IF(G$47=0,0,G$47/MAE!G$5*1000)</f>
        <v>2.4046478714444381</v>
      </c>
      <c r="H83" s="339">
        <f>IF(H$47=0,0,H$47/MAE!H$5*1000)</f>
        <v>2.3284545879336278</v>
      </c>
      <c r="I83" s="339">
        <f>IF(I$47=0,0,I$47/MAE!I$5*1000)</f>
        <v>2.2458190699571658</v>
      </c>
      <c r="J83" s="339">
        <f>IF(J$47=0,0,J$47/MAE!J$5*1000)</f>
        <v>2.4992793996300509</v>
      </c>
      <c r="K83" s="339">
        <f>IF(K$47=0,0,K$47/MAE!K$5*1000)</f>
        <v>2.5470978654578778</v>
      </c>
      <c r="L83" s="339">
        <f>IF(L$47=0,0,L$47/MAE!L$5*1000)</f>
        <v>2.5607617695047966</v>
      </c>
      <c r="M83" s="339">
        <f>IF(M$47=0,0,M$47/MAE!M$5*1000)</f>
        <v>2.4472619628300269</v>
      </c>
      <c r="N83" s="339">
        <f>IF(N$47=0,0,N$47/MAE!N$5*1000)</f>
        <v>2.4272707632323205</v>
      </c>
      <c r="O83" s="339">
        <f>IF(O$47=0,0,O$47/MAE!O$5*1000)</f>
        <v>2.4831712394939562</v>
      </c>
      <c r="P83" s="339">
        <f>IF(P$47=0,0,P$47/MAE!P$5*1000)</f>
        <v>2.4249529137788159</v>
      </c>
      <c r="Q83" s="339">
        <f>IF(Q$47=0,0,Q$47/MAE!Q$5*1000)</f>
        <v>2.2905780172716041</v>
      </c>
      <c r="R83" s="339">
        <f>IF(R$47=0,0,R$47/MAE!R$5*1000)</f>
        <v>2.248509234288921</v>
      </c>
      <c r="S83" s="339">
        <f>IF(S$47=0,0,S$47/MAE!S$5*1000)</f>
        <v>2.2460608491811</v>
      </c>
      <c r="T83" s="339">
        <f>IF(T$47=0,0,T$47/MAE!T$5*1000)</f>
        <v>2.1984198511019701</v>
      </c>
      <c r="U83" s="339">
        <f>IF(U$47=0,0,U$47/MAE!U$5*1000)</f>
        <v>2.1710804952820708</v>
      </c>
      <c r="V83" s="339">
        <f>IF(V$47=0,0,V$47/MAE!V$5*1000)</f>
        <v>2.152001966949499</v>
      </c>
      <c r="W83" s="339">
        <f>IF(W$47=0,0,W$47/MAE!W$5*1000)</f>
        <v>2.1692421337133143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DE: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1654.980322281031</v>
      </c>
      <c r="C5" s="225">
        <v>1675.7714750668449</v>
      </c>
      <c r="D5" s="225">
        <v>1667.938138919347</v>
      </c>
      <c r="E5" s="225">
        <v>2477.0040297329592</v>
      </c>
      <c r="F5" s="225">
        <v>2685.1501705819219</v>
      </c>
      <c r="G5" s="225">
        <v>2672.0300114475431</v>
      </c>
      <c r="H5" s="225">
        <v>2690.4942893313619</v>
      </c>
      <c r="I5" s="225">
        <v>2713.3505330870448</v>
      </c>
      <c r="J5" s="225">
        <v>3330.450161654122</v>
      </c>
      <c r="K5" s="225">
        <v>2851.398435963391</v>
      </c>
      <c r="L5" s="225">
        <v>3085.224727301832</v>
      </c>
      <c r="M5" s="225">
        <v>3184.2878600182739</v>
      </c>
      <c r="N5" s="225">
        <v>3208.1300141804618</v>
      </c>
      <c r="O5" s="225">
        <v>3284.2608106301409</v>
      </c>
      <c r="P5" s="225">
        <v>3200.3996236685712</v>
      </c>
      <c r="Q5" s="225">
        <v>2876.4246827967791</v>
      </c>
      <c r="R5" s="225">
        <v>2935.9958520989931</v>
      </c>
      <c r="S5" s="225">
        <v>2965.9764679972782</v>
      </c>
      <c r="T5" s="225">
        <v>2943.2893629555888</v>
      </c>
      <c r="U5" s="225">
        <v>2868.3990805294452</v>
      </c>
      <c r="V5" s="225">
        <v>2649.4056884259571</v>
      </c>
      <c r="W5" s="225">
        <v>2794.5368161867359</v>
      </c>
      <c r="DA5" s="89" t="s">
        <v>2598</v>
      </c>
    </row>
    <row r="6" spans="1:105" ht="12" customHeight="1" x14ac:dyDescent="0.25">
      <c r="A6" s="55" t="s">
        <v>92</v>
      </c>
      <c r="B6" s="261">
        <v>24.72217683110258</v>
      </c>
      <c r="C6" s="261">
        <v>25.342910836597749</v>
      </c>
      <c r="D6" s="261">
        <v>25.113818781564191</v>
      </c>
      <c r="E6" s="261">
        <v>45.196627600437942</v>
      </c>
      <c r="F6" s="261">
        <v>47.961096747674148</v>
      </c>
      <c r="G6" s="261">
        <v>47.738241227017546</v>
      </c>
      <c r="H6" s="261">
        <v>49.940459713692917</v>
      </c>
      <c r="I6" s="261">
        <v>50.896817414251707</v>
      </c>
      <c r="J6" s="261">
        <v>65.007544114241014</v>
      </c>
      <c r="K6" s="261">
        <v>54.222738310082093</v>
      </c>
      <c r="L6" s="261">
        <v>59.32256881848366</v>
      </c>
      <c r="M6" s="261">
        <v>62.746590366768707</v>
      </c>
      <c r="N6" s="261">
        <v>63.014399469147193</v>
      </c>
      <c r="O6" s="261">
        <v>64.374089304265993</v>
      </c>
      <c r="P6" s="261">
        <v>64.716861399309224</v>
      </c>
      <c r="Q6" s="261">
        <v>57.031180116637373</v>
      </c>
      <c r="R6" s="261">
        <v>57.619062547025138</v>
      </c>
      <c r="S6" s="261">
        <v>58.531864301049069</v>
      </c>
      <c r="T6" s="261">
        <v>58.196956040254072</v>
      </c>
      <c r="U6" s="261">
        <v>56.629657427125103</v>
      </c>
      <c r="V6" s="261">
        <v>51.715416155341273</v>
      </c>
      <c r="W6" s="261">
        <v>54.412633757530607</v>
      </c>
      <c r="DA6" s="67" t="s">
        <v>2599</v>
      </c>
    </row>
    <row r="7" spans="1:105" ht="12" customHeight="1" x14ac:dyDescent="0.25">
      <c r="A7" s="202" t="s">
        <v>93</v>
      </c>
      <c r="B7" s="226">
        <v>8.7303168696383171</v>
      </c>
      <c r="C7" s="226">
        <v>8.9495210520513631</v>
      </c>
      <c r="D7" s="226">
        <v>8.8686201570200112</v>
      </c>
      <c r="E7" s="226">
        <v>15.960604241550779</v>
      </c>
      <c r="F7" s="226">
        <v>16.936840751652401</v>
      </c>
      <c r="G7" s="226">
        <v>16.858142208042249</v>
      </c>
      <c r="H7" s="226">
        <v>17.635827172283079</v>
      </c>
      <c r="I7" s="226">
        <v>17.97355251999975</v>
      </c>
      <c r="J7" s="226">
        <v>22.956573076538579</v>
      </c>
      <c r="K7" s="226">
        <v>19.148058450538208</v>
      </c>
      <c r="L7" s="226">
        <v>20.9489976082818</v>
      </c>
      <c r="M7" s="226">
        <v>22.158146514918151</v>
      </c>
      <c r="N7" s="226">
        <v>22.252719834262589</v>
      </c>
      <c r="O7" s="226">
        <v>22.732876706616949</v>
      </c>
      <c r="P7" s="226">
        <v>22.853922236880781</v>
      </c>
      <c r="Q7" s="226">
        <v>20.139823336319651</v>
      </c>
      <c r="R7" s="226">
        <v>20.347426410047412</v>
      </c>
      <c r="S7" s="226">
        <v>20.669770538812202</v>
      </c>
      <c r="T7" s="226">
        <v>20.551502019863591</v>
      </c>
      <c r="U7" s="226">
        <v>19.99803079378831</v>
      </c>
      <c r="V7" s="226">
        <v>18.262630073631989</v>
      </c>
      <c r="W7" s="226">
        <v>19.215117570762661</v>
      </c>
      <c r="DA7" s="174" t="s">
        <v>2600</v>
      </c>
    </row>
    <row r="8" spans="1:105" ht="12" customHeight="1" x14ac:dyDescent="0.25">
      <c r="A8" s="202" t="s">
        <v>94</v>
      </c>
      <c r="B8" s="226">
        <v>57.789367156487323</v>
      </c>
      <c r="C8" s="226">
        <v>59.240365003284808</v>
      </c>
      <c r="D8" s="226">
        <v>58.704850474308863</v>
      </c>
      <c r="E8" s="226">
        <v>105.6494549197935</v>
      </c>
      <c r="F8" s="226">
        <v>112.11154455024339</v>
      </c>
      <c r="G8" s="226">
        <v>111.5906082429732</v>
      </c>
      <c r="H8" s="226">
        <v>116.7384078706005</v>
      </c>
      <c r="I8" s="226">
        <v>118.9739434655485</v>
      </c>
      <c r="J8" s="226">
        <v>151.95849703789511</v>
      </c>
      <c r="K8" s="226">
        <v>126.748455600773</v>
      </c>
      <c r="L8" s="226">
        <v>138.66957321510441</v>
      </c>
      <c r="M8" s="226">
        <v>146.6734006999329</v>
      </c>
      <c r="N8" s="226">
        <v>147.2994183298097</v>
      </c>
      <c r="O8" s="226">
        <v>150.47776365261191</v>
      </c>
      <c r="P8" s="226">
        <v>151.27901115548261</v>
      </c>
      <c r="Q8" s="226">
        <v>133.3133335969722</v>
      </c>
      <c r="R8" s="226">
        <v>134.6875391876298</v>
      </c>
      <c r="S8" s="226">
        <v>136.82126050451691</v>
      </c>
      <c r="T8" s="226">
        <v>136.0383951209769</v>
      </c>
      <c r="U8" s="226">
        <v>132.37475354051489</v>
      </c>
      <c r="V8" s="226">
        <v>120.887460366825</v>
      </c>
      <c r="W8" s="226">
        <v>127.19234603198061</v>
      </c>
      <c r="DA8" s="174" t="s">
        <v>2601</v>
      </c>
    </row>
    <row r="9" spans="1:105" ht="12" customHeight="1" x14ac:dyDescent="0.25">
      <c r="A9" s="202" t="s">
        <v>95</v>
      </c>
      <c r="B9" s="226">
        <v>25.344629141411939</v>
      </c>
      <c r="C9" s="226">
        <v>25.980991920960751</v>
      </c>
      <c r="D9" s="226">
        <v>25.746131810795841</v>
      </c>
      <c r="E9" s="226">
        <v>46.334583430957302</v>
      </c>
      <c r="F9" s="226">
        <v>49.168656085167562</v>
      </c>
      <c r="G9" s="226">
        <v>48.940189532171587</v>
      </c>
      <c r="H9" s="226">
        <v>51.197855239138377</v>
      </c>
      <c r="I9" s="226">
        <v>52.17829201106138</v>
      </c>
      <c r="J9" s="226">
        <v>66.644297070822873</v>
      </c>
      <c r="K9" s="226">
        <v>55.587952585628763</v>
      </c>
      <c r="L9" s="226">
        <v>60.816186078275088</v>
      </c>
      <c r="M9" s="226">
        <v>64.326417272977579</v>
      </c>
      <c r="N9" s="226">
        <v>64.600969244142917</v>
      </c>
      <c r="O9" s="226">
        <v>65.994893203746642</v>
      </c>
      <c r="P9" s="226">
        <v>66.34629557774656</v>
      </c>
      <c r="Q9" s="226">
        <v>58.467105038046753</v>
      </c>
      <c r="R9" s="226">
        <v>59.069789109062093</v>
      </c>
      <c r="S9" s="226">
        <v>60.005573287511197</v>
      </c>
      <c r="T9" s="226">
        <v>59.662232742532737</v>
      </c>
      <c r="U9" s="226">
        <v>58.055472853426657</v>
      </c>
      <c r="V9" s="226">
        <v>53.017501343244447</v>
      </c>
      <c r="W9" s="226">
        <v>55.782629200236997</v>
      </c>
      <c r="DA9" s="174" t="s">
        <v>2602</v>
      </c>
    </row>
    <row r="10" spans="1:105" ht="12" customHeight="1" x14ac:dyDescent="0.25">
      <c r="A10" s="56" t="s">
        <v>96</v>
      </c>
      <c r="B10" s="262">
        <v>65.017495926676048</v>
      </c>
      <c r="C10" s="262">
        <v>65.696751766042397</v>
      </c>
      <c r="D10" s="262">
        <v>65.435506996330886</v>
      </c>
      <c r="E10" s="262">
        <v>85.409416987771436</v>
      </c>
      <c r="F10" s="262">
        <v>95.303090152531979</v>
      </c>
      <c r="G10" s="262">
        <v>94.73807699481938</v>
      </c>
      <c r="H10" s="262">
        <v>97.948515836025706</v>
      </c>
      <c r="I10" s="262">
        <v>98.040810386993456</v>
      </c>
      <c r="J10" s="262">
        <v>120.0921714848935</v>
      </c>
      <c r="K10" s="262">
        <v>102.14931591894781</v>
      </c>
      <c r="L10" s="262">
        <v>110.475898544168</v>
      </c>
      <c r="M10" s="262">
        <v>114.6794796448284</v>
      </c>
      <c r="N10" s="262">
        <v>115.3930901884877</v>
      </c>
      <c r="O10" s="262">
        <v>118.17125803178961</v>
      </c>
      <c r="P10" s="262">
        <v>116.59340379558429</v>
      </c>
      <c r="Q10" s="262">
        <v>104.1478451328785</v>
      </c>
      <c r="R10" s="262">
        <v>105.8258363671019</v>
      </c>
      <c r="S10" s="262">
        <v>107.32872875856781</v>
      </c>
      <c r="T10" s="262">
        <v>107.03213961120029</v>
      </c>
      <c r="U10" s="262">
        <v>104.3793579953124</v>
      </c>
      <c r="V10" s="262">
        <v>95.956426223488833</v>
      </c>
      <c r="W10" s="262">
        <v>101.2957620048816</v>
      </c>
      <c r="DA10" s="68" t="s">
        <v>2603</v>
      </c>
    </row>
    <row r="11" spans="1:105" ht="12" customHeight="1" x14ac:dyDescent="0.25">
      <c r="A11" s="37" t="s">
        <v>160</v>
      </c>
      <c r="B11" s="228">
        <v>13.876220087338311</v>
      </c>
      <c r="C11" s="228">
        <v>13.89786689149568</v>
      </c>
      <c r="D11" s="228">
        <v>16.003354387769729</v>
      </c>
      <c r="E11" s="228">
        <v>14.523061540947181</v>
      </c>
      <c r="F11" s="228">
        <v>13.180651974915079</v>
      </c>
      <c r="G11" s="228">
        <v>13.0037977417495</v>
      </c>
      <c r="H11" s="228">
        <v>11.328877535596099</v>
      </c>
      <c r="I11" s="228">
        <v>11.81562523443959</v>
      </c>
      <c r="J11" s="228">
        <v>12.0750990153613</v>
      </c>
      <c r="K11" s="228">
        <v>16.426978002081562</v>
      </c>
      <c r="L11" s="228">
        <v>12.9699604160849</v>
      </c>
      <c r="M11" s="228">
        <v>9.8455730444392557</v>
      </c>
      <c r="N11" s="228">
        <v>9.467042513318999</v>
      </c>
      <c r="O11" s="228">
        <v>8.6891457312113403</v>
      </c>
      <c r="P11" s="228">
        <v>6.4293426220484511</v>
      </c>
      <c r="Q11" s="228">
        <v>4.8996003931633894</v>
      </c>
      <c r="R11" s="228">
        <v>5.0970214566228123</v>
      </c>
      <c r="S11" s="228">
        <v>5.0121838943992518</v>
      </c>
      <c r="T11" s="228">
        <v>4.5923645343335364</v>
      </c>
      <c r="U11" s="228">
        <v>4.4379223485666737</v>
      </c>
      <c r="V11" s="228">
        <v>5.1831187842779309</v>
      </c>
      <c r="W11" s="228">
        <v>4.4805963811392084</v>
      </c>
      <c r="DA11" s="69" t="s">
        <v>2604</v>
      </c>
    </row>
    <row r="12" spans="1:105" ht="12" customHeight="1" x14ac:dyDescent="0.25">
      <c r="A12" s="37" t="s">
        <v>162</v>
      </c>
      <c r="B12" s="228">
        <v>42.983717619300911</v>
      </c>
      <c r="C12" s="228">
        <v>43.148754229809917</v>
      </c>
      <c r="D12" s="228">
        <v>41.014364928492057</v>
      </c>
      <c r="E12" s="228">
        <v>28.962514666800889</v>
      </c>
      <c r="F12" s="228">
        <v>46.855923590216037</v>
      </c>
      <c r="G12" s="228">
        <v>46.47651270937461</v>
      </c>
      <c r="H12" s="228">
        <v>48.887648226434173</v>
      </c>
      <c r="I12" s="228">
        <v>44.825121954968481</v>
      </c>
      <c r="J12" s="228">
        <v>44.366228666522233</v>
      </c>
      <c r="K12" s="228">
        <v>38.093804620668323</v>
      </c>
      <c r="L12" s="228">
        <v>41.423042695928693</v>
      </c>
      <c r="M12" s="228">
        <v>38.647062560049292</v>
      </c>
      <c r="N12" s="228">
        <v>39.990682586844088</v>
      </c>
      <c r="O12" s="228">
        <v>42.373163768140579</v>
      </c>
      <c r="P12" s="228">
        <v>34.440280952853527</v>
      </c>
      <c r="Q12" s="228">
        <v>37.867316800617097</v>
      </c>
      <c r="R12" s="228">
        <v>40.10809767212718</v>
      </c>
      <c r="S12" s="228">
        <v>40.71308552085187</v>
      </c>
      <c r="T12" s="228">
        <v>39.421908457604381</v>
      </c>
      <c r="U12" s="228">
        <v>39.408890022881891</v>
      </c>
      <c r="V12" s="228">
        <v>37.33260862876908</v>
      </c>
      <c r="W12" s="228">
        <v>41.096312751254359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3.7277791435069513E-2</v>
      </c>
      <c r="U13" s="228">
        <v>5.5849640765130597E-2</v>
      </c>
      <c r="V13" s="228">
        <v>5.5916687152603867E-2</v>
      </c>
      <c r="W13" s="228">
        <v>7.4555582870137957E-2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0.94141253488266619</v>
      </c>
      <c r="U14" s="228">
        <v>0.97576849569352297</v>
      </c>
      <c r="V14" s="228">
        <v>0.89397865024179268</v>
      </c>
      <c r="W14" s="228">
        <v>1.020874263644469</v>
      </c>
      <c r="DA14" s="69" t="s">
        <v>2607</v>
      </c>
    </row>
    <row r="15" spans="1:105" ht="12" customHeight="1" x14ac:dyDescent="0.25">
      <c r="A15" s="37" t="s">
        <v>38</v>
      </c>
      <c r="B15" s="228">
        <v>8.1575582200368331</v>
      </c>
      <c r="C15" s="228">
        <v>8.6501306447367945</v>
      </c>
      <c r="D15" s="228">
        <v>8.4177876800690932</v>
      </c>
      <c r="E15" s="228">
        <v>41.923840780023369</v>
      </c>
      <c r="F15" s="228">
        <v>35.266514587400849</v>
      </c>
      <c r="G15" s="228">
        <v>35.257766543695261</v>
      </c>
      <c r="H15" s="228">
        <v>37.731990073995441</v>
      </c>
      <c r="I15" s="228">
        <v>41.400063197585403</v>
      </c>
      <c r="J15" s="228">
        <v>63.65084380300997</v>
      </c>
      <c r="K15" s="228">
        <v>47.628533296197944</v>
      </c>
      <c r="L15" s="228">
        <v>56.082895432154451</v>
      </c>
      <c r="M15" s="228">
        <v>66.186844040339878</v>
      </c>
      <c r="N15" s="228">
        <v>65.935365088324573</v>
      </c>
      <c r="O15" s="228">
        <v>67.108948532437694</v>
      </c>
      <c r="P15" s="228">
        <v>75.723780220682301</v>
      </c>
      <c r="Q15" s="228">
        <v>61.380927939098029</v>
      </c>
      <c r="R15" s="228">
        <v>60.620717238351943</v>
      </c>
      <c r="S15" s="228">
        <v>61.603459343316743</v>
      </c>
      <c r="T15" s="228">
        <v>62.039176292944667</v>
      </c>
      <c r="U15" s="228">
        <v>59.500927487405157</v>
      </c>
      <c r="V15" s="228">
        <v>52.490803473047428</v>
      </c>
      <c r="W15" s="228">
        <v>54.623423025973402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319.12853049488075</v>
      </c>
      <c r="C16" s="263">
        <f t="shared" si="0"/>
        <v>322.48685884181424</v>
      </c>
      <c r="D16" s="263">
        <f t="shared" si="0"/>
        <v>321.56688614242825</v>
      </c>
      <c r="E16" s="263">
        <f t="shared" si="0"/>
        <v>418.136075095271</v>
      </c>
      <c r="F16" s="263">
        <f t="shared" si="0"/>
        <v>464.94949434545447</v>
      </c>
      <c r="G16" s="263">
        <f t="shared" si="0"/>
        <v>462.07873413890121</v>
      </c>
      <c r="H16" s="263">
        <f t="shared" si="0"/>
        <v>478.25274738553856</v>
      </c>
      <c r="I16" s="263">
        <f t="shared" si="0"/>
        <v>478.69818236282629</v>
      </c>
      <c r="J16" s="263">
        <f t="shared" si="0"/>
        <v>584.62015322291131</v>
      </c>
      <c r="K16" s="263">
        <f t="shared" si="0"/>
        <v>498.60099135506528</v>
      </c>
      <c r="L16" s="263">
        <f t="shared" si="0"/>
        <v>538.32815582579997</v>
      </c>
      <c r="M16" s="263">
        <f t="shared" si="0"/>
        <v>557.94294309179622</v>
      </c>
      <c r="N16" s="263">
        <f t="shared" si="0"/>
        <v>561.34282241362985</v>
      </c>
      <c r="O16" s="263">
        <f t="shared" si="0"/>
        <v>574.78731925510112</v>
      </c>
      <c r="P16" s="263">
        <f t="shared" si="0"/>
        <v>566.35884979616048</v>
      </c>
      <c r="Q16" s="263">
        <f t="shared" si="0"/>
        <v>506.15765312486752</v>
      </c>
      <c r="R16" s="263">
        <f t="shared" si="0"/>
        <v>514.38332473170237</v>
      </c>
      <c r="S16" s="263">
        <f t="shared" si="0"/>
        <v>521.20696077847356</v>
      </c>
      <c r="T16" s="263">
        <f t="shared" si="0"/>
        <v>517.23587953347396</v>
      </c>
      <c r="U16" s="263">
        <f t="shared" si="0"/>
        <v>504.20190413309217</v>
      </c>
      <c r="V16" s="263">
        <f t="shared" si="0"/>
        <v>463.71316998281873</v>
      </c>
      <c r="W16" s="263">
        <f t="shared" si="0"/>
        <v>489.15013277618687</v>
      </c>
      <c r="DA16" s="70"/>
    </row>
    <row r="17" spans="1:105" ht="12" customHeight="1" x14ac:dyDescent="0.25">
      <c r="A17" s="169" t="s">
        <v>2558</v>
      </c>
      <c r="B17" s="353">
        <v>281.49240056511098</v>
      </c>
      <c r="C17" s="353">
        <v>282.71332284333312</v>
      </c>
      <c r="D17" s="353">
        <v>282.97359634058381</v>
      </c>
      <c r="E17" s="353">
        <v>225.94983046920049</v>
      </c>
      <c r="F17" s="353">
        <v>297.01611791048538</v>
      </c>
      <c r="G17" s="353">
        <v>293.64489295142641</v>
      </c>
      <c r="H17" s="353">
        <v>301.76311990491962</v>
      </c>
      <c r="I17" s="353">
        <v>285.49412261672268</v>
      </c>
      <c r="J17" s="353">
        <v>282.19648649506161</v>
      </c>
      <c r="K17" s="353">
        <v>273.01825817245867</v>
      </c>
      <c r="L17" s="353">
        <v>271.64217784579319</v>
      </c>
      <c r="M17" s="353">
        <v>243.120048389467</v>
      </c>
      <c r="N17" s="353">
        <v>246.45408426456461</v>
      </c>
      <c r="O17" s="353">
        <v>253.84837644441919</v>
      </c>
      <c r="P17" s="353">
        <v>203.49903613008991</v>
      </c>
      <c r="Q17" s="353">
        <v>212.0290494557795</v>
      </c>
      <c r="R17" s="353">
        <v>223.52322161225939</v>
      </c>
      <c r="S17" s="353">
        <v>227.7269266716402</v>
      </c>
      <c r="T17" s="353">
        <v>218.80222218273991</v>
      </c>
      <c r="U17" s="353">
        <v>217.3759784994609</v>
      </c>
      <c r="V17" s="353">
        <v>210.76057242394339</v>
      </c>
      <c r="W17" s="353">
        <v>226.06277516037159</v>
      </c>
      <c r="DA17" s="170" t="s">
        <v>2609</v>
      </c>
    </row>
    <row r="18" spans="1:105" ht="12" customHeight="1" x14ac:dyDescent="0.25">
      <c r="A18" s="59" t="s">
        <v>30</v>
      </c>
      <c r="B18" s="232">
        <v>4.8631533754372596</v>
      </c>
      <c r="C18" s="232">
        <v>5.0625532155103672</v>
      </c>
      <c r="D18" s="232">
        <v>4.1052264824287414</v>
      </c>
      <c r="E18" s="232">
        <v>2.8988277971892749</v>
      </c>
      <c r="F18" s="232">
        <v>2.4511158496767411</v>
      </c>
      <c r="G18" s="232">
        <v>2.4532099066351751</v>
      </c>
      <c r="H18" s="232">
        <v>3.519183099774315</v>
      </c>
      <c r="I18" s="232">
        <v>3.1140586193135298</v>
      </c>
      <c r="J18" s="232">
        <v>3.2172605780900252</v>
      </c>
      <c r="K18" s="232">
        <v>2.435618060765214</v>
      </c>
      <c r="L18" s="232">
        <v>2.0577792081174908</v>
      </c>
      <c r="M18" s="232">
        <v>1.9859467444659631</v>
      </c>
      <c r="N18" s="232">
        <v>1.821255308329518</v>
      </c>
      <c r="O18" s="232">
        <v>1.520008015972099</v>
      </c>
      <c r="P18" s="232">
        <v>1.6017309306042731</v>
      </c>
      <c r="Q18" s="232">
        <v>0.91522639540749906</v>
      </c>
      <c r="R18" s="232">
        <v>0.39810709755694718</v>
      </c>
      <c r="S18" s="232">
        <v>4.3137341050628866</v>
      </c>
      <c r="T18" s="232">
        <v>1.4406670401237289</v>
      </c>
      <c r="U18" s="232">
        <v>1.5722051299846871</v>
      </c>
      <c r="V18" s="232">
        <v>1.5855042220379381</v>
      </c>
      <c r="W18" s="232">
        <v>1.7419961383748579</v>
      </c>
      <c r="DA18" s="71" t="s">
        <v>2610</v>
      </c>
    </row>
    <row r="19" spans="1:105" ht="12" customHeight="1" x14ac:dyDescent="0.25">
      <c r="A19" s="59" t="s">
        <v>33</v>
      </c>
      <c r="B19" s="232">
        <v>8.9228656542383131</v>
      </c>
      <c r="C19" s="232">
        <v>9.2228275747414568</v>
      </c>
      <c r="D19" s="232">
        <v>9.0578769521661489</v>
      </c>
      <c r="E19" s="232">
        <v>19.910373700116409</v>
      </c>
      <c r="F19" s="232">
        <v>4.4062215412820143</v>
      </c>
      <c r="G19" s="232">
        <v>3.428866004170867</v>
      </c>
      <c r="H19" s="232">
        <v>13.499923754553951</v>
      </c>
      <c r="I19" s="232">
        <v>14.737248025990869</v>
      </c>
      <c r="J19" s="232">
        <v>8.0467279037129842</v>
      </c>
      <c r="K19" s="232">
        <v>9.1146812623226072</v>
      </c>
      <c r="L19" s="232">
        <v>8.0924790157535664</v>
      </c>
      <c r="M19" s="232">
        <v>8.2314832634677781</v>
      </c>
      <c r="N19" s="232">
        <v>6.210874753339092</v>
      </c>
      <c r="O19" s="232">
        <v>5.9627318211275364</v>
      </c>
      <c r="P19" s="232">
        <v>4.4562930775655696</v>
      </c>
      <c r="Q19" s="232">
        <v>4.7234408602778544</v>
      </c>
      <c r="R19" s="232">
        <v>3.8902426450771079</v>
      </c>
      <c r="S19" s="232">
        <v>3.8334366993541722</v>
      </c>
      <c r="T19" s="232">
        <v>3.9590707746237621</v>
      </c>
      <c r="U19" s="232">
        <v>3.0092179817900968</v>
      </c>
      <c r="V19" s="232">
        <v>2.7959270260169942</v>
      </c>
      <c r="W19" s="232">
        <v>3.2205589439931859</v>
      </c>
      <c r="DA19" s="71" t="s">
        <v>2611</v>
      </c>
    </row>
    <row r="20" spans="1:105" ht="12" customHeight="1" x14ac:dyDescent="0.25">
      <c r="A20" s="59" t="s">
        <v>160</v>
      </c>
      <c r="B20" s="232">
        <v>65.835396275744273</v>
      </c>
      <c r="C20" s="232">
        <v>65.714798626799507</v>
      </c>
      <c r="D20" s="232">
        <v>75.451582541947289</v>
      </c>
      <c r="E20" s="232">
        <v>68.464101461647928</v>
      </c>
      <c r="F20" s="232">
        <v>64.543850423792492</v>
      </c>
      <c r="G20" s="232">
        <v>63.883434780764688</v>
      </c>
      <c r="H20" s="232">
        <v>54.492891675841861</v>
      </c>
      <c r="I20" s="232">
        <v>56.704228881636141</v>
      </c>
      <c r="J20" s="232">
        <v>58.999157137601159</v>
      </c>
      <c r="K20" s="232">
        <v>80.009180011829429</v>
      </c>
      <c r="L20" s="232">
        <v>63.423747937531758</v>
      </c>
      <c r="M20" s="232">
        <v>48.159185192579592</v>
      </c>
      <c r="N20" s="232">
        <v>46.493960050026907</v>
      </c>
      <c r="O20" s="232">
        <v>42.732919223188063</v>
      </c>
      <c r="P20" s="232">
        <v>31.682296526214849</v>
      </c>
      <c r="Q20" s="232">
        <v>24.143930357804539</v>
      </c>
      <c r="R20" s="232">
        <v>25.14913444096516</v>
      </c>
      <c r="S20" s="232">
        <v>24.555227053493319</v>
      </c>
      <c r="T20" s="232">
        <v>22.717557191705531</v>
      </c>
      <c r="U20" s="232">
        <v>21.999756032883688</v>
      </c>
      <c r="V20" s="232">
        <v>25.685651292140399</v>
      </c>
      <c r="W20" s="232">
        <v>22.192201553222361</v>
      </c>
      <c r="DA20" s="71" t="s">
        <v>2612</v>
      </c>
    </row>
    <row r="21" spans="1:105" ht="12" customHeight="1" x14ac:dyDescent="0.25">
      <c r="A21" s="59" t="s">
        <v>70</v>
      </c>
      <c r="B21" s="232">
        <v>2.8190098276090909</v>
      </c>
      <c r="C21" s="232">
        <v>3.5735858274566872</v>
      </c>
      <c r="D21" s="232">
        <v>5.6173397078274556</v>
      </c>
      <c r="E21" s="232">
        <v>1.411791061894162</v>
      </c>
      <c r="F21" s="232">
        <v>1.662013441770269</v>
      </c>
      <c r="G21" s="232">
        <v>1.022613386697931</v>
      </c>
      <c r="H21" s="232">
        <v>0.72804250920127123</v>
      </c>
      <c r="I21" s="232">
        <v>0.96993320810271821</v>
      </c>
      <c r="J21" s="232">
        <v>0.34980872657801432</v>
      </c>
      <c r="K21" s="232">
        <v>0.36199529798398888</v>
      </c>
      <c r="L21" s="232">
        <v>0.35778238112346028</v>
      </c>
      <c r="M21" s="232">
        <v>0.2296281262515355</v>
      </c>
      <c r="N21" s="232">
        <v>0.23101431648860701</v>
      </c>
      <c r="O21" s="232">
        <v>0.2328734904035914</v>
      </c>
      <c r="P21" s="232">
        <v>0.10887860202603709</v>
      </c>
      <c r="Q21" s="232">
        <v>0.1145238787006632</v>
      </c>
      <c r="R21" s="232">
        <v>0.9276540172243547</v>
      </c>
      <c r="S21" s="232">
        <v>0.34278932476173352</v>
      </c>
      <c r="T21" s="232">
        <v>0.34181592412061679</v>
      </c>
      <c r="U21" s="232">
        <v>0.11415470552976061</v>
      </c>
      <c r="V21" s="232">
        <v>0.11666986276699889</v>
      </c>
      <c r="W21" s="232">
        <v>0.23373063544083561</v>
      </c>
      <c r="DA21" s="71" t="s">
        <v>2613</v>
      </c>
    </row>
    <row r="22" spans="1:105" ht="12" customHeight="1" x14ac:dyDescent="0.25">
      <c r="A22" s="59" t="s">
        <v>162</v>
      </c>
      <c r="B22" s="232">
        <v>199.05197543208209</v>
      </c>
      <c r="C22" s="232">
        <v>199.13955759882509</v>
      </c>
      <c r="D22" s="232">
        <v>188.74157065621409</v>
      </c>
      <c r="E22" s="232">
        <v>133.26473644835269</v>
      </c>
      <c r="F22" s="232">
        <v>223.95291665396391</v>
      </c>
      <c r="G22" s="232">
        <v>222.85676887315771</v>
      </c>
      <c r="H22" s="232">
        <v>229.52307886554809</v>
      </c>
      <c r="I22" s="232">
        <v>209.96865388167939</v>
      </c>
      <c r="J22" s="232">
        <v>211.58353214907939</v>
      </c>
      <c r="K22" s="232">
        <v>181.09678353955741</v>
      </c>
      <c r="L22" s="232">
        <v>197.71038930326691</v>
      </c>
      <c r="M22" s="232">
        <v>184.51380506270209</v>
      </c>
      <c r="N22" s="232">
        <v>191.69697983638051</v>
      </c>
      <c r="O22" s="232">
        <v>203.39984389372799</v>
      </c>
      <c r="P22" s="232">
        <v>165.64983699367909</v>
      </c>
      <c r="Q22" s="232">
        <v>182.13192796358899</v>
      </c>
      <c r="R22" s="232">
        <v>193.15808341143591</v>
      </c>
      <c r="S22" s="232">
        <v>194.68173948896799</v>
      </c>
      <c r="T22" s="232">
        <v>190.3431112521663</v>
      </c>
      <c r="U22" s="232">
        <v>190.68064464927269</v>
      </c>
      <c r="V22" s="232">
        <v>180.57682002098099</v>
      </c>
      <c r="W22" s="232">
        <v>198.67428788934029</v>
      </c>
      <c r="DA22" s="71" t="s">
        <v>2614</v>
      </c>
    </row>
    <row r="23" spans="1:105" ht="12" customHeight="1" x14ac:dyDescent="0.25">
      <c r="A23" s="60" t="s">
        <v>2565</v>
      </c>
      <c r="B23" s="331">
        <v>37.636129929769773</v>
      </c>
      <c r="C23" s="331">
        <v>39.773535998481123</v>
      </c>
      <c r="D23" s="331">
        <v>38.593289801844421</v>
      </c>
      <c r="E23" s="331">
        <v>192.1862446260705</v>
      </c>
      <c r="F23" s="331">
        <v>167.93337643496909</v>
      </c>
      <c r="G23" s="331">
        <v>168.4338411874748</v>
      </c>
      <c r="H23" s="331">
        <v>176.48962748061891</v>
      </c>
      <c r="I23" s="331">
        <v>193.20405974610361</v>
      </c>
      <c r="J23" s="331">
        <v>302.42366672784971</v>
      </c>
      <c r="K23" s="331">
        <v>225.5827331826066</v>
      </c>
      <c r="L23" s="331">
        <v>266.68597798000673</v>
      </c>
      <c r="M23" s="331">
        <v>314.82289470232928</v>
      </c>
      <c r="N23" s="331">
        <v>314.8887381490652</v>
      </c>
      <c r="O23" s="331">
        <v>320.93894281068191</v>
      </c>
      <c r="P23" s="331">
        <v>362.85981366607052</v>
      </c>
      <c r="Q23" s="331">
        <v>294.12860366908802</v>
      </c>
      <c r="R23" s="331">
        <v>290.86010311944301</v>
      </c>
      <c r="S23" s="331">
        <v>293.48003410683339</v>
      </c>
      <c r="T23" s="331">
        <v>298.43365735073411</v>
      </c>
      <c r="U23" s="331">
        <v>286.8259256336313</v>
      </c>
      <c r="V23" s="331">
        <v>252.95259755887531</v>
      </c>
      <c r="W23" s="331">
        <v>263.08735761581528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130.64093448568735</v>
      </c>
      <c r="C24" s="263">
        <f t="shared" si="1"/>
        <v>132.37322264265998</v>
      </c>
      <c r="D24" s="263">
        <f t="shared" si="1"/>
        <v>131.68900649240237</v>
      </c>
      <c r="E24" s="263">
        <f t="shared" si="1"/>
        <v>173.39617960898727</v>
      </c>
      <c r="F24" s="263">
        <f t="shared" si="1"/>
        <v>197.39151989752597</v>
      </c>
      <c r="G24" s="263">
        <f t="shared" si="1"/>
        <v>196.18536009659175</v>
      </c>
      <c r="H24" s="263">
        <f t="shared" si="1"/>
        <v>202.28080275398656</v>
      </c>
      <c r="I24" s="263">
        <f t="shared" si="1"/>
        <v>201.57648912885952</v>
      </c>
      <c r="J24" s="263">
        <f t="shared" si="1"/>
        <v>241.29573544072053</v>
      </c>
      <c r="K24" s="263">
        <f t="shared" si="1"/>
        <v>207.87145409786524</v>
      </c>
      <c r="L24" s="263">
        <f t="shared" si="1"/>
        <v>223.29962381451224</v>
      </c>
      <c r="M24" s="263">
        <f t="shared" si="1"/>
        <v>227.45833113242773</v>
      </c>
      <c r="N24" s="263">
        <f t="shared" si="1"/>
        <v>229.41358704688432</v>
      </c>
      <c r="O24" s="263">
        <f t="shared" si="1"/>
        <v>235.464003158802</v>
      </c>
      <c r="P24" s="263">
        <f t="shared" si="1"/>
        <v>225.24534876632958</v>
      </c>
      <c r="Q24" s="263">
        <f t="shared" si="1"/>
        <v>206.14628028288587</v>
      </c>
      <c r="R24" s="263">
        <f t="shared" si="1"/>
        <v>210.81500929958545</v>
      </c>
      <c r="S24" s="263">
        <f t="shared" si="1"/>
        <v>213.54945629674049</v>
      </c>
      <c r="T24" s="263">
        <f t="shared" si="1"/>
        <v>211.10571532769339</v>
      </c>
      <c r="U24" s="263">
        <f t="shared" si="1"/>
        <v>206.32984426726512</v>
      </c>
      <c r="V24" s="263">
        <f t="shared" si="1"/>
        <v>191.07127814146241</v>
      </c>
      <c r="W24" s="263">
        <f t="shared" si="1"/>
        <v>202.07094084051687</v>
      </c>
      <c r="DA24" s="70"/>
    </row>
    <row r="25" spans="1:105" ht="12" customHeight="1" x14ac:dyDescent="0.25">
      <c r="A25" s="169" t="s">
        <v>2568</v>
      </c>
      <c r="B25" s="354">
        <v>102.15944016434079</v>
      </c>
      <c r="C25" s="354">
        <v>103.1766039140511</v>
      </c>
      <c r="D25" s="354">
        <v>102.75631614312189</v>
      </c>
      <c r="E25" s="354">
        <v>121.32683712590961</v>
      </c>
      <c r="F25" s="354">
        <v>142.13733601247719</v>
      </c>
      <c r="G25" s="354">
        <v>141.1879197131135</v>
      </c>
      <c r="H25" s="354">
        <v>144.7462689037348</v>
      </c>
      <c r="I25" s="354">
        <v>142.94017137811511</v>
      </c>
      <c r="J25" s="354">
        <v>166.40297776878759</v>
      </c>
      <c r="K25" s="354">
        <v>145.40346740651739</v>
      </c>
      <c r="L25" s="354">
        <v>154.9563133336294</v>
      </c>
      <c r="M25" s="354">
        <v>155.17033362216651</v>
      </c>
      <c r="N25" s="354">
        <v>156.81705669662651</v>
      </c>
      <c r="O25" s="354">
        <v>161.30102505670189</v>
      </c>
      <c r="P25" s="354">
        <v>150.68747576702091</v>
      </c>
      <c r="Q25" s="354">
        <v>140.44279293511511</v>
      </c>
      <c r="R25" s="354">
        <v>144.43424461426071</v>
      </c>
      <c r="S25" s="354">
        <v>146.1170868861781</v>
      </c>
      <c r="T25" s="354">
        <v>144.05918118532651</v>
      </c>
      <c r="U25" s="354">
        <v>141.08893617695071</v>
      </c>
      <c r="V25" s="354">
        <v>131.49188342969279</v>
      </c>
      <c r="W25" s="354">
        <v>139.38418271390651</v>
      </c>
      <c r="DA25" s="170" t="s">
        <v>2616</v>
      </c>
    </row>
    <row r="26" spans="1:105" ht="12" customHeight="1" x14ac:dyDescent="0.25">
      <c r="A26" s="61" t="s">
        <v>2570</v>
      </c>
      <c r="B26" s="265">
        <v>28.481494321346549</v>
      </c>
      <c r="C26" s="265">
        <v>29.19661872860889</v>
      </c>
      <c r="D26" s="265">
        <v>28.93269034928047</v>
      </c>
      <c r="E26" s="265">
        <v>52.069342483077662</v>
      </c>
      <c r="F26" s="265">
        <v>55.254183885048768</v>
      </c>
      <c r="G26" s="265">
        <v>54.997440383478263</v>
      </c>
      <c r="H26" s="265">
        <v>57.534533850251748</v>
      </c>
      <c r="I26" s="265">
        <v>58.636317750744418</v>
      </c>
      <c r="J26" s="265">
        <v>74.892757671932927</v>
      </c>
      <c r="K26" s="265">
        <v>62.467986691347832</v>
      </c>
      <c r="L26" s="265">
        <v>68.343310480882835</v>
      </c>
      <c r="M26" s="265">
        <v>72.287997510261221</v>
      </c>
      <c r="N26" s="265">
        <v>72.596530350257808</v>
      </c>
      <c r="O26" s="265">
        <v>74.162978102100112</v>
      </c>
      <c r="P26" s="265">
        <v>74.557872999308657</v>
      </c>
      <c r="Q26" s="265">
        <v>65.703487347770761</v>
      </c>
      <c r="R26" s="265">
        <v>66.380764685324749</v>
      </c>
      <c r="S26" s="265">
        <v>67.432369410562387</v>
      </c>
      <c r="T26" s="265">
        <v>67.04653414236688</v>
      </c>
      <c r="U26" s="265">
        <v>65.24090809031442</v>
      </c>
      <c r="V26" s="265">
        <v>59.579394711769623</v>
      </c>
      <c r="W26" s="265">
        <v>62.686758126610343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390.76962917740514</v>
      </c>
      <c r="C27" s="263">
        <f t="shared" si="2"/>
        <v>394.88186796956848</v>
      </c>
      <c r="D27" s="263">
        <f t="shared" si="2"/>
        <v>393.75537078664661</v>
      </c>
      <c r="E27" s="263">
        <f t="shared" si="2"/>
        <v>512.0033572595155</v>
      </c>
      <c r="F27" s="263">
        <f t="shared" si="2"/>
        <v>569.32591144341359</v>
      </c>
      <c r="G27" s="263">
        <f t="shared" si="2"/>
        <v>565.81069486396063</v>
      </c>
      <c r="H27" s="263">
        <f t="shared" si="2"/>
        <v>585.61560904351654</v>
      </c>
      <c r="I27" s="263">
        <f t="shared" si="2"/>
        <v>586.16103962795046</v>
      </c>
      <c r="J27" s="263">
        <f t="shared" si="2"/>
        <v>715.86141210968776</v>
      </c>
      <c r="K27" s="263">
        <f t="shared" si="2"/>
        <v>610.53182614905938</v>
      </c>
      <c r="L27" s="263">
        <f t="shared" si="2"/>
        <v>659.177333664245</v>
      </c>
      <c r="M27" s="263">
        <f t="shared" si="2"/>
        <v>683.19544052056699</v>
      </c>
      <c r="N27" s="263">
        <f t="shared" si="2"/>
        <v>687.35855805750589</v>
      </c>
      <c r="O27" s="263">
        <f t="shared" si="2"/>
        <v>703.82120725114441</v>
      </c>
      <c r="P27" s="263">
        <f t="shared" si="2"/>
        <v>693.50063240346162</v>
      </c>
      <c r="Q27" s="263">
        <f t="shared" si="2"/>
        <v>619.78488137738873</v>
      </c>
      <c r="R27" s="263">
        <f t="shared" si="2"/>
        <v>629.85713232453338</v>
      </c>
      <c r="S27" s="263">
        <f t="shared" si="2"/>
        <v>638.21260503486565</v>
      </c>
      <c r="T27" s="263">
        <f t="shared" si="2"/>
        <v>633.35005657160104</v>
      </c>
      <c r="U27" s="263">
        <f t="shared" si="2"/>
        <v>617.39008669358259</v>
      </c>
      <c r="V27" s="263">
        <f t="shared" si="2"/>
        <v>567.81204487692094</v>
      </c>
      <c r="W27" s="263">
        <f t="shared" si="2"/>
        <v>598.95934625655548</v>
      </c>
      <c r="DA27" s="70"/>
    </row>
    <row r="28" spans="1:105" ht="12" customHeight="1" x14ac:dyDescent="0.25">
      <c r="A28" s="169" t="s">
        <v>2573</v>
      </c>
      <c r="B28" s="353">
        <v>344.6845721205442</v>
      </c>
      <c r="C28" s="353">
        <v>346.17957899183648</v>
      </c>
      <c r="D28" s="353">
        <v>346.49828123336772</v>
      </c>
      <c r="E28" s="353">
        <v>276.67326179902091</v>
      </c>
      <c r="F28" s="353">
        <v>363.69320560467588</v>
      </c>
      <c r="G28" s="353">
        <v>359.56517504256288</v>
      </c>
      <c r="H28" s="353">
        <v>369.50586110806478</v>
      </c>
      <c r="I28" s="353">
        <v>349.58463993884408</v>
      </c>
      <c r="J28" s="353">
        <v>345.54671815721849</v>
      </c>
      <c r="K28" s="353">
        <v>334.30807123158201</v>
      </c>
      <c r="L28" s="353">
        <v>332.62307491321621</v>
      </c>
      <c r="M28" s="353">
        <v>297.69801843608201</v>
      </c>
      <c r="N28" s="353">
        <v>301.78051134436481</v>
      </c>
      <c r="O28" s="353">
        <v>310.83474666663591</v>
      </c>
      <c r="P28" s="353">
        <v>249.18249322051821</v>
      </c>
      <c r="Q28" s="353">
        <v>259.62740749687288</v>
      </c>
      <c r="R28" s="353">
        <v>273.70190401501151</v>
      </c>
      <c r="S28" s="353">
        <v>278.84929796527371</v>
      </c>
      <c r="T28" s="353">
        <v>267.92108838702848</v>
      </c>
      <c r="U28" s="353">
        <v>266.17466755036043</v>
      </c>
      <c r="V28" s="353">
        <v>258.07417031503269</v>
      </c>
      <c r="W28" s="353">
        <v>276.81156142086309</v>
      </c>
      <c r="DA28" s="170" t="s">
        <v>2618</v>
      </c>
    </row>
    <row r="29" spans="1:105" ht="12" customHeight="1" x14ac:dyDescent="0.25">
      <c r="A29" s="59" t="s">
        <v>30</v>
      </c>
      <c r="B29" s="232">
        <v>5.9548816842088907</v>
      </c>
      <c r="C29" s="232">
        <v>6.1990447536861621</v>
      </c>
      <c r="D29" s="232">
        <v>5.0268079376678436</v>
      </c>
      <c r="E29" s="232">
        <v>3.5495850577827852</v>
      </c>
      <c r="F29" s="232">
        <v>3.0013663465429472</v>
      </c>
      <c r="G29" s="232">
        <v>3.0039304979206229</v>
      </c>
      <c r="H29" s="232">
        <v>4.3092037956420191</v>
      </c>
      <c r="I29" s="232">
        <v>3.8131330032410569</v>
      </c>
      <c r="J29" s="232">
        <v>3.9395027486816652</v>
      </c>
      <c r="K29" s="232">
        <v>2.9823894621614868</v>
      </c>
      <c r="L29" s="232">
        <v>2.5197296425928459</v>
      </c>
      <c r="M29" s="232">
        <v>2.4317715238358728</v>
      </c>
      <c r="N29" s="232">
        <v>2.230108540811655</v>
      </c>
      <c r="O29" s="232">
        <v>1.861234305271958</v>
      </c>
      <c r="P29" s="232">
        <v>1.9613031803317631</v>
      </c>
      <c r="Q29" s="232">
        <v>1.1206853821316309</v>
      </c>
      <c r="R29" s="232">
        <v>0.48747807864115977</v>
      </c>
      <c r="S29" s="232">
        <v>5.2821233939545538</v>
      </c>
      <c r="T29" s="232">
        <v>1.7640820899474241</v>
      </c>
      <c r="U29" s="232">
        <v>1.9251491387567601</v>
      </c>
      <c r="V29" s="232">
        <v>1.941433741270945</v>
      </c>
      <c r="W29" s="232">
        <v>2.133056495969214</v>
      </c>
      <c r="DA29" s="71" t="s">
        <v>2619</v>
      </c>
    </row>
    <row r="30" spans="1:105" ht="12" customHeight="1" x14ac:dyDescent="0.25">
      <c r="A30" s="59" t="s">
        <v>33</v>
      </c>
      <c r="B30" s="232">
        <v>10.92595794396528</v>
      </c>
      <c r="C30" s="232">
        <v>11.29325825478546</v>
      </c>
      <c r="D30" s="232">
        <v>11.091277900611599</v>
      </c>
      <c r="E30" s="232">
        <v>24.380049428713971</v>
      </c>
      <c r="F30" s="232">
        <v>5.3953733158555259</v>
      </c>
      <c r="G30" s="232">
        <v>4.19861143367861</v>
      </c>
      <c r="H30" s="232">
        <v>16.530518883127279</v>
      </c>
      <c r="I30" s="232">
        <v>18.04560982774392</v>
      </c>
      <c r="J30" s="232">
        <v>9.8531362086281469</v>
      </c>
      <c r="K30" s="232">
        <v>11.16083419876238</v>
      </c>
      <c r="L30" s="232">
        <v>9.9091579784737558</v>
      </c>
      <c r="M30" s="232">
        <v>10.07936726138912</v>
      </c>
      <c r="N30" s="232">
        <v>7.6051527591907231</v>
      </c>
      <c r="O30" s="232">
        <v>7.3013042707684122</v>
      </c>
      <c r="P30" s="232">
        <v>5.4566854011006987</v>
      </c>
      <c r="Q30" s="232">
        <v>5.7838051350341058</v>
      </c>
      <c r="R30" s="232">
        <v>4.763562422543397</v>
      </c>
      <c r="S30" s="232">
        <v>4.6940041216581694</v>
      </c>
      <c r="T30" s="232">
        <v>4.8478417648454233</v>
      </c>
      <c r="U30" s="232">
        <v>3.684756712396037</v>
      </c>
      <c r="V30" s="232">
        <v>3.4235841134901972</v>
      </c>
      <c r="W30" s="232">
        <v>3.9435415640732869</v>
      </c>
      <c r="DA30" s="71" t="s">
        <v>2620</v>
      </c>
    </row>
    <row r="31" spans="1:105" ht="12" customHeight="1" x14ac:dyDescent="0.25">
      <c r="A31" s="59" t="s">
        <v>160</v>
      </c>
      <c r="B31" s="232">
        <v>80.614770949890939</v>
      </c>
      <c r="C31" s="232">
        <v>80.467100359346333</v>
      </c>
      <c r="D31" s="232">
        <v>92.389692908506817</v>
      </c>
      <c r="E31" s="232">
        <v>83.833593626507664</v>
      </c>
      <c r="F31" s="232">
        <v>79.033286233215293</v>
      </c>
      <c r="G31" s="232">
        <v>78.224614017262866</v>
      </c>
      <c r="H31" s="232">
        <v>66.725989807153312</v>
      </c>
      <c r="I31" s="232">
        <v>69.433749650983003</v>
      </c>
      <c r="J31" s="232">
        <v>72.243865882776973</v>
      </c>
      <c r="K31" s="232">
        <v>97.970424504280942</v>
      </c>
      <c r="L31" s="232">
        <v>77.66173216840626</v>
      </c>
      <c r="M31" s="232">
        <v>58.970430848056637</v>
      </c>
      <c r="N31" s="232">
        <v>56.931379653094169</v>
      </c>
      <c r="O31" s="232">
        <v>52.326023538597639</v>
      </c>
      <c r="P31" s="232">
        <v>38.794648807610017</v>
      </c>
      <c r="Q31" s="232">
        <v>29.56399635649537</v>
      </c>
      <c r="R31" s="232">
        <v>30.794858499141</v>
      </c>
      <c r="S31" s="232">
        <v>30.067624963461199</v>
      </c>
      <c r="T31" s="232">
        <v>27.817416969435349</v>
      </c>
      <c r="U31" s="232">
        <v>26.938476774959611</v>
      </c>
      <c r="V31" s="232">
        <v>31.451817908743351</v>
      </c>
      <c r="W31" s="232">
        <v>27.174124350884529</v>
      </c>
      <c r="DA31" s="71" t="s">
        <v>2621</v>
      </c>
    </row>
    <row r="32" spans="1:105" ht="12" customHeight="1" x14ac:dyDescent="0.25">
      <c r="A32" s="59" t="s">
        <v>70</v>
      </c>
      <c r="B32" s="232">
        <v>3.4518487685009269</v>
      </c>
      <c r="C32" s="232">
        <v>4.375819380559208</v>
      </c>
      <c r="D32" s="232">
        <v>6.8783751524417784</v>
      </c>
      <c r="E32" s="232">
        <v>1.7287237492581571</v>
      </c>
      <c r="F32" s="232">
        <v>2.0351185001268588</v>
      </c>
      <c r="G32" s="232">
        <v>1.252179657181141</v>
      </c>
      <c r="H32" s="232">
        <v>0.89148062351176061</v>
      </c>
      <c r="I32" s="232">
        <v>1.1876733160441451</v>
      </c>
      <c r="J32" s="232">
        <v>0.42833721621797671</v>
      </c>
      <c r="K32" s="232">
        <v>0.44325954855182309</v>
      </c>
      <c r="L32" s="232">
        <v>0.43810087484505339</v>
      </c>
      <c r="M32" s="232">
        <v>0.28117729745085979</v>
      </c>
      <c r="N32" s="232">
        <v>0.28287467325135551</v>
      </c>
      <c r="O32" s="232">
        <v>0.28515121273909139</v>
      </c>
      <c r="P32" s="232">
        <v>0.13332073717473919</v>
      </c>
      <c r="Q32" s="232">
        <v>0.14023332085795501</v>
      </c>
      <c r="R32" s="232">
        <v>1.135902878233904</v>
      </c>
      <c r="S32" s="232">
        <v>0.4197420303204899</v>
      </c>
      <c r="T32" s="232">
        <v>0.41855011116810231</v>
      </c>
      <c r="U32" s="232">
        <v>0.1397812720772578</v>
      </c>
      <c r="V32" s="232">
        <v>0.1428610564493864</v>
      </c>
      <c r="W32" s="232">
        <v>0.28620077809081901</v>
      </c>
      <c r="DA32" s="71" t="s">
        <v>2622</v>
      </c>
    </row>
    <row r="33" spans="1:105" ht="12" customHeight="1" x14ac:dyDescent="0.25">
      <c r="A33" s="59" t="s">
        <v>162</v>
      </c>
      <c r="B33" s="232">
        <v>243.7371127739782</v>
      </c>
      <c r="C33" s="232">
        <v>243.84435624345929</v>
      </c>
      <c r="D33" s="232">
        <v>231.11212733413959</v>
      </c>
      <c r="E33" s="232">
        <v>163.1813099367584</v>
      </c>
      <c r="F33" s="232">
        <v>274.22806120893529</v>
      </c>
      <c r="G33" s="232">
        <v>272.88583943651969</v>
      </c>
      <c r="H33" s="232">
        <v>281.04866799863038</v>
      </c>
      <c r="I33" s="232">
        <v>257.10447414083188</v>
      </c>
      <c r="J33" s="232">
        <v>259.08187610091369</v>
      </c>
      <c r="K33" s="232">
        <v>221.7511635178254</v>
      </c>
      <c r="L33" s="232">
        <v>242.0943542488983</v>
      </c>
      <c r="M33" s="232">
        <v>225.9352715053495</v>
      </c>
      <c r="N33" s="232">
        <v>234.73099571801691</v>
      </c>
      <c r="O33" s="232">
        <v>249.0610333392587</v>
      </c>
      <c r="P33" s="232">
        <v>202.83653509430101</v>
      </c>
      <c r="Q33" s="232">
        <v>223.0186873023539</v>
      </c>
      <c r="R33" s="232">
        <v>236.52010213645201</v>
      </c>
      <c r="S33" s="232">
        <v>238.38580345587931</v>
      </c>
      <c r="T33" s="232">
        <v>233.07319745163221</v>
      </c>
      <c r="U33" s="232">
        <v>233.48650365217071</v>
      </c>
      <c r="V33" s="232">
        <v>221.11447349507881</v>
      </c>
      <c r="W33" s="232">
        <v>243.27463823184519</v>
      </c>
      <c r="DA33" s="71" t="s">
        <v>2623</v>
      </c>
    </row>
    <row r="34" spans="1:105" ht="12" customHeight="1" x14ac:dyDescent="0.25">
      <c r="A34" s="60" t="s">
        <v>2580</v>
      </c>
      <c r="B34" s="331">
        <v>46.085057056860933</v>
      </c>
      <c r="C34" s="331">
        <v>48.702288977731989</v>
      </c>
      <c r="D34" s="331">
        <v>47.25708955327886</v>
      </c>
      <c r="E34" s="331">
        <v>235.33009546049459</v>
      </c>
      <c r="F34" s="331">
        <v>205.63270583873771</v>
      </c>
      <c r="G34" s="331">
        <v>206.24551982139781</v>
      </c>
      <c r="H34" s="331">
        <v>216.10974793545171</v>
      </c>
      <c r="I34" s="331">
        <v>236.57639968910641</v>
      </c>
      <c r="J34" s="331">
        <v>370.31469395246921</v>
      </c>
      <c r="K34" s="331">
        <v>276.22375491747738</v>
      </c>
      <c r="L34" s="331">
        <v>326.55425875102873</v>
      </c>
      <c r="M34" s="331">
        <v>385.49742208448498</v>
      </c>
      <c r="N34" s="331">
        <v>385.57804671314108</v>
      </c>
      <c r="O34" s="331">
        <v>392.98646058450851</v>
      </c>
      <c r="P34" s="331">
        <v>444.31813918294341</v>
      </c>
      <c r="Q34" s="331">
        <v>360.15747388051591</v>
      </c>
      <c r="R34" s="331">
        <v>356.15522830952187</v>
      </c>
      <c r="S34" s="331">
        <v>359.36330706959188</v>
      </c>
      <c r="T34" s="331">
        <v>365.42896818457251</v>
      </c>
      <c r="U34" s="331">
        <v>351.21541914322222</v>
      </c>
      <c r="V34" s="331">
        <v>309.73787456188819</v>
      </c>
      <c r="W34" s="331">
        <v>322.14778483569239</v>
      </c>
      <c r="DA34" s="72" t="s">
        <v>2624</v>
      </c>
    </row>
    <row r="35" spans="1:105" ht="12" customHeight="1" x14ac:dyDescent="0.25">
      <c r="A35" s="39" t="s">
        <v>2582</v>
      </c>
      <c r="B35" s="230">
        <v>380.72179019849659</v>
      </c>
      <c r="C35" s="230">
        <v>382.37332047138818</v>
      </c>
      <c r="D35" s="230">
        <v>380.94855137807201</v>
      </c>
      <c r="E35" s="230">
        <v>614.00491234564743</v>
      </c>
      <c r="F35" s="230">
        <v>642.89728818859339</v>
      </c>
      <c r="G35" s="230">
        <v>641.25790453831542</v>
      </c>
      <c r="H35" s="230">
        <v>581.59389703942043</v>
      </c>
      <c r="I35" s="230">
        <v>589.80835363489484</v>
      </c>
      <c r="J35" s="230">
        <v>699.07028085940988</v>
      </c>
      <c r="K35" s="230">
        <v>623.57702554189336</v>
      </c>
      <c r="L35" s="230">
        <v>669.2179699370065</v>
      </c>
      <c r="M35" s="230">
        <v>665.22070029311544</v>
      </c>
      <c r="N35" s="230">
        <v>674.83693605150916</v>
      </c>
      <c r="O35" s="230">
        <v>691.95384148369612</v>
      </c>
      <c r="P35" s="230">
        <v>633.52616825600444</v>
      </c>
      <c r="Q35" s="230">
        <v>589.63562180617259</v>
      </c>
      <c r="R35" s="230">
        <v>615.7945792001957</v>
      </c>
      <c r="S35" s="230">
        <v>612.74539155662933</v>
      </c>
      <c r="T35" s="230">
        <v>606.62700578130705</v>
      </c>
      <c r="U35" s="230">
        <v>591.53372099560056</v>
      </c>
      <c r="V35" s="230">
        <v>559.57868205395278</v>
      </c>
      <c r="W35" s="230">
        <v>591.56074606325853</v>
      </c>
      <c r="DA35" s="92" t="s">
        <v>2625</v>
      </c>
    </row>
    <row r="36" spans="1:105" ht="12" customHeight="1" x14ac:dyDescent="0.25">
      <c r="A36" s="64" t="s">
        <v>30</v>
      </c>
      <c r="B36" s="231">
        <v>5.7297738836131424</v>
      </c>
      <c r="C36" s="231">
        <v>6.0536712717862793</v>
      </c>
      <c r="D36" s="231">
        <v>4.9034294164686951</v>
      </c>
      <c r="E36" s="231">
        <v>3.4178095784021121</v>
      </c>
      <c r="F36" s="231">
        <v>2.9273977864153138</v>
      </c>
      <c r="G36" s="231">
        <v>2.9206306457553541</v>
      </c>
      <c r="H36" s="231">
        <v>4.9911059766816219</v>
      </c>
      <c r="I36" s="231">
        <v>4.460339491267419</v>
      </c>
      <c r="J36" s="231">
        <v>5.2038207488193828</v>
      </c>
      <c r="K36" s="231">
        <v>3.5199177585419652</v>
      </c>
      <c r="L36" s="231">
        <v>3.087191618317743</v>
      </c>
      <c r="M36" s="231">
        <v>3.343666947321577</v>
      </c>
      <c r="N36" s="231">
        <v>3.0126662383249192</v>
      </c>
      <c r="O36" s="231">
        <v>2.4550623788037771</v>
      </c>
      <c r="P36" s="231">
        <v>3.1244833486497132</v>
      </c>
      <c r="Q36" s="231">
        <v>1.5953879111575291</v>
      </c>
      <c r="R36" s="231">
        <v>0.65071449803999404</v>
      </c>
      <c r="S36" s="231">
        <v>7.3619478021552336</v>
      </c>
      <c r="T36" s="231">
        <v>2.4789452442076221</v>
      </c>
      <c r="U36" s="231">
        <v>2.690313894505044</v>
      </c>
      <c r="V36" s="231">
        <v>2.544126500816287</v>
      </c>
      <c r="W36" s="231">
        <v>2.781521231357718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10.617721208484619</v>
      </c>
      <c r="C38" s="231">
        <v>11.138347646837429</v>
      </c>
      <c r="D38" s="231">
        <v>10.926892481534329</v>
      </c>
      <c r="E38" s="231">
        <v>23.70894906165827</v>
      </c>
      <c r="F38" s="231">
        <v>5.3148581496194129</v>
      </c>
      <c r="G38" s="231">
        <v>4.1228723497863093</v>
      </c>
      <c r="H38" s="231">
        <v>19.337204515743959</v>
      </c>
      <c r="I38" s="231">
        <v>21.31890879022076</v>
      </c>
      <c r="J38" s="231">
        <v>13.145068506723479</v>
      </c>
      <c r="K38" s="231">
        <v>13.3036945051809</v>
      </c>
      <c r="L38" s="231">
        <v>12.261789051679621</v>
      </c>
      <c r="M38" s="231">
        <v>13.997193300416949</v>
      </c>
      <c r="N38" s="231">
        <v>10.37624955345</v>
      </c>
      <c r="O38" s="231">
        <v>9.7267863530683893</v>
      </c>
      <c r="P38" s="231">
        <v>8.7795012395239933</v>
      </c>
      <c r="Q38" s="231">
        <v>8.3157933611623545</v>
      </c>
      <c r="R38" s="231">
        <v>6.422065041533334</v>
      </c>
      <c r="S38" s="231">
        <v>6.6074685527424108</v>
      </c>
      <c r="T38" s="231">
        <v>6.8802469410150264</v>
      </c>
      <c r="U38" s="231">
        <v>5.2006166334761064</v>
      </c>
      <c r="V38" s="231">
        <v>4.5311097111121477</v>
      </c>
      <c r="W38" s="231">
        <v>5.193664483505934</v>
      </c>
      <c r="DA38" s="73" t="s">
        <v>2628</v>
      </c>
    </row>
    <row r="39" spans="1:105" ht="12" customHeight="1" x14ac:dyDescent="0.25">
      <c r="A39" s="64" t="s">
        <v>160</v>
      </c>
      <c r="B39" s="231">
        <v>79.830303566532493</v>
      </c>
      <c r="C39" s="231">
        <v>80.872566172325818</v>
      </c>
      <c r="D39" s="231">
        <v>92.751292305083737</v>
      </c>
      <c r="E39" s="231">
        <v>83.07630421351088</v>
      </c>
      <c r="F39" s="231">
        <v>79.334407347912745</v>
      </c>
      <c r="G39" s="231">
        <v>78.274264677345414</v>
      </c>
      <c r="H39" s="231">
        <v>79.53963474286482</v>
      </c>
      <c r="I39" s="231">
        <v>83.588280375109889</v>
      </c>
      <c r="J39" s="231">
        <v>98.213391453270475</v>
      </c>
      <c r="K39" s="231">
        <v>119.0013696678384</v>
      </c>
      <c r="L39" s="231">
        <v>97.927693128768809</v>
      </c>
      <c r="M39" s="231">
        <v>83.449426095965322</v>
      </c>
      <c r="N39" s="231">
        <v>79.152664294873034</v>
      </c>
      <c r="O39" s="231">
        <v>71.034286852039912</v>
      </c>
      <c r="P39" s="231">
        <v>63.60541880372989</v>
      </c>
      <c r="Q39" s="231">
        <v>43.314623091970681</v>
      </c>
      <c r="R39" s="231">
        <v>42.306043829703732</v>
      </c>
      <c r="S39" s="231">
        <v>43.129271840421097</v>
      </c>
      <c r="T39" s="231">
        <v>40.230344685530852</v>
      </c>
      <c r="U39" s="231">
        <v>38.743639956483349</v>
      </c>
      <c r="V39" s="231">
        <v>42.41804915998685</v>
      </c>
      <c r="W39" s="231">
        <v>36.469044872497918</v>
      </c>
      <c r="DA39" s="73" t="s">
        <v>2629</v>
      </c>
    </row>
    <row r="40" spans="1:105" ht="12" customHeight="1" x14ac:dyDescent="0.25">
      <c r="A40" s="64" t="s">
        <v>70</v>
      </c>
      <c r="B40" s="231">
        <v>3.313922184934035</v>
      </c>
      <c r="C40" s="231">
        <v>4.2636313750645396</v>
      </c>
      <c r="D40" s="231">
        <v>6.6945238710972212</v>
      </c>
      <c r="E40" s="231">
        <v>1.6608181145557579</v>
      </c>
      <c r="F40" s="231">
        <v>1.9805172680436121</v>
      </c>
      <c r="G40" s="231">
        <v>1.2147295637284039</v>
      </c>
      <c r="H40" s="231">
        <v>1.0302387135503881</v>
      </c>
      <c r="I40" s="231">
        <v>1.3861465884850039</v>
      </c>
      <c r="J40" s="231">
        <v>0.56453767466291849</v>
      </c>
      <c r="K40" s="231">
        <v>0.52197831337543155</v>
      </c>
      <c r="L40" s="231">
        <v>0.53556225484640307</v>
      </c>
      <c r="M40" s="231">
        <v>0.3857506758170452</v>
      </c>
      <c r="N40" s="231">
        <v>0.38128110576129171</v>
      </c>
      <c r="O40" s="231">
        <v>0.37528646820217049</v>
      </c>
      <c r="P40" s="231">
        <v>0.2119128966588251</v>
      </c>
      <c r="Q40" s="231">
        <v>0.19918654932960581</v>
      </c>
      <c r="R40" s="231">
        <v>1.512874113805365</v>
      </c>
      <c r="S40" s="231">
        <v>0.58370424267174048</v>
      </c>
      <c r="T40" s="231">
        <v>0.58684283234112888</v>
      </c>
      <c r="U40" s="231">
        <v>0.19490086353261921</v>
      </c>
      <c r="V40" s="231">
        <v>0.1867911025683828</v>
      </c>
      <c r="W40" s="231">
        <v>0.37237201146480492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0.56955288011299576</v>
      </c>
      <c r="F41" s="231">
        <v>0.56955288011323835</v>
      </c>
      <c r="G41" s="231">
        <v>0</v>
      </c>
      <c r="H41" s="231">
        <v>0</v>
      </c>
      <c r="I41" s="231">
        <v>0</v>
      </c>
      <c r="J41" s="231">
        <v>0.44544181417955842</v>
      </c>
      <c r="K41" s="231">
        <v>2.2271580173953569</v>
      </c>
      <c r="L41" s="231">
        <v>0.89083257485630918</v>
      </c>
      <c r="M41" s="231">
        <v>1.0149946942925101</v>
      </c>
      <c r="N41" s="231">
        <v>1.1391057602266339</v>
      </c>
      <c r="O41" s="231">
        <v>1.139105760226548</v>
      </c>
      <c r="P41" s="231">
        <v>1.1204201781069261</v>
      </c>
      <c r="Q41" s="231">
        <v>1.087899096659112</v>
      </c>
      <c r="R41" s="231">
        <v>1.120369124604313</v>
      </c>
      <c r="S41" s="231">
        <v>0</v>
      </c>
      <c r="T41" s="231">
        <v>1.6805792136572639</v>
      </c>
      <c r="U41" s="231">
        <v>1.6805792136573809</v>
      </c>
      <c r="V41" s="231">
        <v>1.6805792136569331</v>
      </c>
      <c r="W41" s="231">
        <v>1.680579213657033</v>
      </c>
      <c r="DA41" s="73" t="s">
        <v>2631</v>
      </c>
    </row>
    <row r="42" spans="1:105" ht="12" customHeight="1" x14ac:dyDescent="0.25">
      <c r="A42" s="64" t="s">
        <v>162</v>
      </c>
      <c r="B42" s="231">
        <v>236.29191564168829</v>
      </c>
      <c r="C42" s="231">
        <v>239.92175247568949</v>
      </c>
      <c r="D42" s="231">
        <v>227.13979287909859</v>
      </c>
      <c r="E42" s="231">
        <v>158.30824868616349</v>
      </c>
      <c r="F42" s="231">
        <v>269.48678857748632</v>
      </c>
      <c r="G42" s="231">
        <v>267.31948264683871</v>
      </c>
      <c r="H42" s="231">
        <v>327.97756962351269</v>
      </c>
      <c r="I42" s="231">
        <v>303.01103883780962</v>
      </c>
      <c r="J42" s="231">
        <v>344.81075874568933</v>
      </c>
      <c r="K42" s="231">
        <v>263.69198038619407</v>
      </c>
      <c r="L42" s="231">
        <v>298.85268171141757</v>
      </c>
      <c r="M42" s="231">
        <v>313.00201492589707</v>
      </c>
      <c r="N42" s="231">
        <v>319.49076919073531</v>
      </c>
      <c r="O42" s="231">
        <v>331.00162249294749</v>
      </c>
      <c r="P42" s="231">
        <v>325.56860562501151</v>
      </c>
      <c r="Q42" s="231">
        <v>319.87971417427082</v>
      </c>
      <c r="R42" s="231">
        <v>318.10193028663753</v>
      </c>
      <c r="S42" s="231">
        <v>334.75527879994229</v>
      </c>
      <c r="T42" s="231">
        <v>329.99193947062821</v>
      </c>
      <c r="U42" s="231">
        <v>328.74806967399837</v>
      </c>
      <c r="V42" s="231">
        <v>291.94171440871793</v>
      </c>
      <c r="W42" s="231">
        <v>319.62424170789012</v>
      </c>
      <c r="DA42" s="73" t="s">
        <v>2632</v>
      </c>
    </row>
    <row r="43" spans="1:105" ht="12" customHeight="1" x14ac:dyDescent="0.25">
      <c r="A43" s="64" t="s">
        <v>36</v>
      </c>
      <c r="B43" s="231">
        <v>44.938153713244013</v>
      </c>
      <c r="C43" s="231">
        <v>40.123351529684513</v>
      </c>
      <c r="D43" s="231">
        <v>38.532620424789471</v>
      </c>
      <c r="E43" s="231">
        <v>1.4060926730748311</v>
      </c>
      <c r="F43" s="231">
        <v>0.5681182517476483</v>
      </c>
      <c r="G43" s="231">
        <v>0.38347981992965879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9.459168891599651</v>
      </c>
      <c r="O43" s="231">
        <v>10.22612853145832</v>
      </c>
      <c r="P43" s="231">
        <v>8.7490210769108074</v>
      </c>
      <c r="Q43" s="231">
        <v>9.6864161922942564</v>
      </c>
      <c r="R43" s="231">
        <v>9.1751097657250398</v>
      </c>
      <c r="S43" s="231">
        <v>8.3513383006883508</v>
      </c>
      <c r="T43" s="231">
        <v>4.8432080961468582</v>
      </c>
      <c r="U43" s="231">
        <v>5.766400255236837</v>
      </c>
      <c r="V43" s="231">
        <v>6.0281323338152886</v>
      </c>
      <c r="W43" s="231">
        <v>4.8699096539783184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2.081041082669429</v>
      </c>
      <c r="F44" s="231">
        <v>2.425615522855928</v>
      </c>
      <c r="G44" s="231">
        <v>3.7900211535404602</v>
      </c>
      <c r="H44" s="231">
        <v>9.2201074899144828</v>
      </c>
      <c r="I44" s="231">
        <v>6.1467217883600069</v>
      </c>
      <c r="J44" s="231">
        <v>13.68538539376557</v>
      </c>
      <c r="K44" s="231">
        <v>15.697561203153009</v>
      </c>
      <c r="L44" s="231">
        <v>22.82278509508987</v>
      </c>
      <c r="M44" s="231">
        <v>16.496954058475939</v>
      </c>
      <c r="N44" s="231">
        <v>18.82606889218831</v>
      </c>
      <c r="O44" s="231">
        <v>54.851884779534828</v>
      </c>
      <c r="P44" s="231">
        <v>27.24678352675997</v>
      </c>
      <c r="Q44" s="231">
        <v>29.56215507465625</v>
      </c>
      <c r="R44" s="231">
        <v>52.109280617607688</v>
      </c>
      <c r="S44" s="231">
        <v>20.08013131840557</v>
      </c>
      <c r="T44" s="231">
        <v>32.02909968443177</v>
      </c>
      <c r="U44" s="231">
        <v>28.101199140070271</v>
      </c>
      <c r="V44" s="231">
        <v>34.537373381124333</v>
      </c>
      <c r="W44" s="231">
        <v>31.050597580851122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339.77609605549969</v>
      </c>
      <c r="F45" s="231">
        <v>280.2900324043992</v>
      </c>
      <c r="G45" s="231">
        <v>283.23242368139103</v>
      </c>
      <c r="H45" s="231">
        <v>139.4980359771524</v>
      </c>
      <c r="I45" s="231">
        <v>169.89691776364219</v>
      </c>
      <c r="J45" s="231">
        <v>223.00187652229931</v>
      </c>
      <c r="K45" s="231">
        <v>205.61336569021421</v>
      </c>
      <c r="L45" s="231">
        <v>232.83943450203009</v>
      </c>
      <c r="M45" s="231">
        <v>233.5306995949291</v>
      </c>
      <c r="N45" s="231">
        <v>232.99896212434999</v>
      </c>
      <c r="O45" s="231">
        <v>211.14367786741471</v>
      </c>
      <c r="P45" s="231">
        <v>195.12002156065279</v>
      </c>
      <c r="Q45" s="231">
        <v>175.99444635467199</v>
      </c>
      <c r="R45" s="231">
        <v>184.39619192253869</v>
      </c>
      <c r="S45" s="231">
        <v>191.87625069960259</v>
      </c>
      <c r="T45" s="231">
        <v>187.90579961334839</v>
      </c>
      <c r="U45" s="231">
        <v>180.40800136464051</v>
      </c>
      <c r="V45" s="231">
        <v>175.7108062421546</v>
      </c>
      <c r="W45" s="231">
        <v>189.51881530805559</v>
      </c>
      <c r="DA45" s="73" t="s">
        <v>2635</v>
      </c>
    </row>
    <row r="46" spans="1:105" ht="12" customHeight="1" x14ac:dyDescent="0.25">
      <c r="A46" s="39" t="s">
        <v>2594</v>
      </c>
      <c r="B46" s="230">
        <v>155.02198425846299</v>
      </c>
      <c r="C46" s="230">
        <v>158.91433637154651</v>
      </c>
      <c r="D46" s="230">
        <v>157.47780005066431</v>
      </c>
      <c r="E46" s="230">
        <v>283.40833172894293</v>
      </c>
      <c r="F46" s="230">
        <v>300.74311157271069</v>
      </c>
      <c r="G46" s="230">
        <v>299.34568183781471</v>
      </c>
      <c r="H46" s="230">
        <v>313.15483310743861</v>
      </c>
      <c r="I46" s="230">
        <v>319.15173497471142</v>
      </c>
      <c r="J46" s="230">
        <v>407.63394539273509</v>
      </c>
      <c r="K46" s="230">
        <v>340.00713376425688</v>
      </c>
      <c r="L46" s="230">
        <v>371.98594575138048</v>
      </c>
      <c r="M46" s="230">
        <v>393.45649092971189</v>
      </c>
      <c r="N46" s="230">
        <v>395.13580496167702</v>
      </c>
      <c r="O46" s="230">
        <v>403.66182666503272</v>
      </c>
      <c r="P46" s="230">
        <v>405.81120091654202</v>
      </c>
      <c r="Q46" s="230">
        <v>357.61764696869648</v>
      </c>
      <c r="R46" s="230">
        <v>361.30400118790669</v>
      </c>
      <c r="S46" s="230">
        <v>367.02778271855959</v>
      </c>
      <c r="T46" s="230">
        <v>364.92771914051451</v>
      </c>
      <c r="U46" s="230">
        <v>355.09987337302039</v>
      </c>
      <c r="V46" s="230">
        <v>324.28481051341271</v>
      </c>
      <c r="W46" s="230">
        <v>341.19788526102968</v>
      </c>
      <c r="DA46" s="92" t="s">
        <v>2636</v>
      </c>
    </row>
    <row r="47" spans="1:105" ht="12" customHeight="1" x14ac:dyDescent="0.25">
      <c r="A47" s="39" t="s">
        <v>2596</v>
      </c>
      <c r="B47" s="230">
        <v>97.093467740781463</v>
      </c>
      <c r="C47" s="230">
        <v>99.531328190931077</v>
      </c>
      <c r="D47" s="230">
        <v>98.631595849113779</v>
      </c>
      <c r="E47" s="230">
        <v>177.50448651408351</v>
      </c>
      <c r="F47" s="230">
        <v>188.36161684695449</v>
      </c>
      <c r="G47" s="230">
        <v>187.48637776693519</v>
      </c>
      <c r="H47" s="230">
        <v>196.13533416972109</v>
      </c>
      <c r="I47" s="230">
        <v>199.89131755994711</v>
      </c>
      <c r="J47" s="230">
        <v>255.3095518442656</v>
      </c>
      <c r="K47" s="230">
        <v>212.95348418928029</v>
      </c>
      <c r="L47" s="230">
        <v>232.9824740445743</v>
      </c>
      <c r="M47" s="230">
        <v>246.4299195512298</v>
      </c>
      <c r="N47" s="230">
        <v>247.48170858340589</v>
      </c>
      <c r="O47" s="230">
        <v>252.82173191733369</v>
      </c>
      <c r="P47" s="230">
        <v>254.16792936507019</v>
      </c>
      <c r="Q47" s="230">
        <v>223.9833120159131</v>
      </c>
      <c r="R47" s="230">
        <v>226.29215173420269</v>
      </c>
      <c r="S47" s="230">
        <v>229.87707422155219</v>
      </c>
      <c r="T47" s="230">
        <v>228.56176106617059</v>
      </c>
      <c r="U47" s="230">
        <v>222.40637845671679</v>
      </c>
      <c r="V47" s="230">
        <v>203.10626869485819</v>
      </c>
      <c r="W47" s="230">
        <v>213.69927642379599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0.99999999999999967</v>
      </c>
      <c r="C51" s="234">
        <f t="shared" si="3"/>
        <v>1.0000000000000004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0.99999999999999989</v>
      </c>
      <c r="H51" s="234">
        <f t="shared" si="3"/>
        <v>1.0000000000000002</v>
      </c>
      <c r="I51" s="234">
        <f t="shared" si="3"/>
        <v>0.99999999999999989</v>
      </c>
      <c r="J51" s="234">
        <f t="shared" si="3"/>
        <v>0.99999999999999978</v>
      </c>
      <c r="K51" s="234">
        <f t="shared" si="3"/>
        <v>0.99999999999999989</v>
      </c>
      <c r="L51" s="234">
        <f t="shared" si="3"/>
        <v>0.99999999999999978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1.4938048808355876E-2</v>
      </c>
      <c r="C52" s="235">
        <f t="shared" si="4"/>
        <v>1.5123130578163616E-2</v>
      </c>
      <c r="D52" s="235">
        <f t="shared" si="4"/>
        <v>1.5056804683317196E-2</v>
      </c>
      <c r="E52" s="235">
        <f t="shared" si="4"/>
        <v>1.824648933062515E-2</v>
      </c>
      <c r="F52" s="235">
        <f t="shared" si="4"/>
        <v>1.7861606875149216E-2</v>
      </c>
      <c r="G52" s="235">
        <f t="shared" si="4"/>
        <v>1.7865907576822417E-2</v>
      </c>
      <c r="H52" s="235">
        <f t="shared" si="4"/>
        <v>1.8561815913054419E-2</v>
      </c>
      <c r="I52" s="235">
        <f t="shared" si="4"/>
        <v>1.8757921910054563E-2</v>
      </c>
      <c r="J52" s="235">
        <f t="shared" si="4"/>
        <v>1.9519146349259275E-2</v>
      </c>
      <c r="K52" s="235">
        <f t="shared" si="4"/>
        <v>1.9016191362874919E-2</v>
      </c>
      <c r="L52" s="235">
        <f t="shared" si="4"/>
        <v>1.9227957138267825E-2</v>
      </c>
      <c r="M52" s="235">
        <f t="shared" si="4"/>
        <v>1.970506220703571E-2</v>
      </c>
      <c r="N52" s="235">
        <f t="shared" si="4"/>
        <v>1.9642096545530636E-2</v>
      </c>
      <c r="O52" s="235">
        <f t="shared" si="4"/>
        <v>1.9600784778086713E-2</v>
      </c>
      <c r="P52" s="235">
        <f t="shared" si="4"/>
        <v>2.02214938786692E-2</v>
      </c>
      <c r="Q52" s="235">
        <f t="shared" si="4"/>
        <v>1.9827107053324734E-2</v>
      </c>
      <c r="R52" s="235">
        <f t="shared" si="4"/>
        <v>1.9625049029218584E-2</v>
      </c>
      <c r="S52" s="235">
        <f t="shared" si="4"/>
        <v>1.9734433139508907E-2</v>
      </c>
      <c r="T52" s="235">
        <f t="shared" si="4"/>
        <v>1.9772760630580311E-2</v>
      </c>
      <c r="U52" s="235">
        <f t="shared" si="4"/>
        <v>1.9742600606562903E-2</v>
      </c>
      <c r="V52" s="235">
        <f t="shared" si="4"/>
        <v>1.9519629017655655E-2</v>
      </c>
      <c r="W52" s="235">
        <f t="shared" si="4"/>
        <v>1.9471074219655105E-2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5.2751786544540128E-3</v>
      </c>
      <c r="C53" s="235">
        <f t="shared" si="5"/>
        <v>5.340537886703421E-3</v>
      </c>
      <c r="D53" s="235">
        <f t="shared" si="5"/>
        <v>5.3171157551238487E-3</v>
      </c>
      <c r="E53" s="235">
        <f t="shared" si="5"/>
        <v>6.4435116172465246E-3</v>
      </c>
      <c r="F53" s="235">
        <f t="shared" si="5"/>
        <v>6.3075953580584553E-3</v>
      </c>
      <c r="G53" s="235">
        <f t="shared" si="5"/>
        <v>6.3091140952079103E-3</v>
      </c>
      <c r="H53" s="235">
        <f t="shared" si="5"/>
        <v>6.5548651198460307E-3</v>
      </c>
      <c r="I53" s="235">
        <f t="shared" si="5"/>
        <v>6.6241174152868489E-3</v>
      </c>
      <c r="J53" s="235">
        <f t="shared" si="5"/>
        <v>6.8929339765699494E-3</v>
      </c>
      <c r="K53" s="235">
        <f t="shared" si="5"/>
        <v>6.7153219308225959E-3</v>
      </c>
      <c r="L53" s="235">
        <f t="shared" si="5"/>
        <v>6.7901042743821914E-3</v>
      </c>
      <c r="M53" s="235">
        <f t="shared" si="5"/>
        <v>6.9585877561933081E-3</v>
      </c>
      <c r="N53" s="235">
        <f t="shared" si="5"/>
        <v>6.9363522475404393E-3</v>
      </c>
      <c r="O53" s="235">
        <f t="shared" si="5"/>
        <v>6.9217635313972717E-3</v>
      </c>
      <c r="P53" s="235">
        <f t="shared" si="5"/>
        <v>7.1409589189626466E-3</v>
      </c>
      <c r="Q53" s="235">
        <f t="shared" si="5"/>
        <v>7.0016863145317895E-3</v>
      </c>
      <c r="R53" s="235">
        <f t="shared" si="5"/>
        <v>6.930332137731289E-3</v>
      </c>
      <c r="S53" s="235">
        <f t="shared" si="5"/>
        <v>6.9689597209680798E-3</v>
      </c>
      <c r="T53" s="235">
        <f t="shared" si="5"/>
        <v>6.9824945785236037E-3</v>
      </c>
      <c r="U53" s="235">
        <f t="shared" si="5"/>
        <v>6.9718439562799963E-3</v>
      </c>
      <c r="V53" s="235">
        <f t="shared" si="5"/>
        <v>6.8931044246689265E-3</v>
      </c>
      <c r="W53" s="235">
        <f t="shared" si="5"/>
        <v>6.8759579260016706E-3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3.4918461795870312E-2</v>
      </c>
      <c r="C54" s="235">
        <f t="shared" si="6"/>
        <v>3.5351100006593542E-2</v>
      </c>
      <c r="D54" s="235">
        <f t="shared" si="6"/>
        <v>3.5196059796524341E-2</v>
      </c>
      <c r="E54" s="235">
        <f t="shared" si="6"/>
        <v>4.2652112653681615E-2</v>
      </c>
      <c r="F54" s="235">
        <f t="shared" si="6"/>
        <v>4.1752430005040184E-2</v>
      </c>
      <c r="G54" s="235">
        <f t="shared" si="6"/>
        <v>4.176248311766536E-2</v>
      </c>
      <c r="H54" s="235">
        <f t="shared" si="6"/>
        <v>4.3389204851132457E-2</v>
      </c>
      <c r="I54" s="235">
        <f t="shared" si="6"/>
        <v>4.3847612763172533E-2</v>
      </c>
      <c r="J54" s="235">
        <f t="shared" si="6"/>
        <v>4.5627014265970121E-2</v>
      </c>
      <c r="K54" s="235">
        <f t="shared" si="6"/>
        <v>4.4451330968745865E-2</v>
      </c>
      <c r="L54" s="235">
        <f t="shared" si="6"/>
        <v>4.4946344422818495E-2</v>
      </c>
      <c r="M54" s="235">
        <f t="shared" si="6"/>
        <v>4.6061602200465374E-2</v>
      </c>
      <c r="N54" s="235">
        <f t="shared" si="6"/>
        <v>4.5914416709647694E-2</v>
      </c>
      <c r="O54" s="235">
        <f t="shared" si="6"/>
        <v>4.5817848316297455E-2</v>
      </c>
      <c r="P54" s="235">
        <f t="shared" si="6"/>
        <v>4.7268787946573278E-2</v>
      </c>
      <c r="Q54" s="235">
        <f t="shared" si="6"/>
        <v>4.6346888341727829E-2</v>
      </c>
      <c r="R54" s="235">
        <f t="shared" si="6"/>
        <v>4.587456725844466E-2</v>
      </c>
      <c r="S54" s="235">
        <f t="shared" si="6"/>
        <v>4.6130258274403299E-2</v>
      </c>
      <c r="T54" s="235">
        <f t="shared" si="6"/>
        <v>4.6219850767363908E-2</v>
      </c>
      <c r="U54" s="235">
        <f t="shared" si="6"/>
        <v>4.6149350151123786E-2</v>
      </c>
      <c r="V54" s="235">
        <f t="shared" si="6"/>
        <v>4.5628142528313834E-2</v>
      </c>
      <c r="W54" s="235">
        <f t="shared" si="6"/>
        <v>4.5514643176374381E-2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1.5314157395225021E-2</v>
      </c>
      <c r="C55" s="235">
        <f t="shared" si="7"/>
        <v>1.5503899133934353E-2</v>
      </c>
      <c r="D55" s="235">
        <f t="shared" si="7"/>
        <v>1.5435903292838364E-2</v>
      </c>
      <c r="E55" s="235">
        <f t="shared" si="7"/>
        <v>1.8705897477265122E-2</v>
      </c>
      <c r="F55" s="235">
        <f t="shared" si="7"/>
        <v>1.8311324492704929E-2</v>
      </c>
      <c r="G55" s="235">
        <f t="shared" si="7"/>
        <v>1.8315733476982458E-2</v>
      </c>
      <c r="H55" s="235">
        <f t="shared" si="7"/>
        <v>1.9029163318485243E-2</v>
      </c>
      <c r="I55" s="235">
        <f t="shared" si="7"/>
        <v>1.9230206851194E-2</v>
      </c>
      <c r="J55" s="235">
        <f t="shared" si="7"/>
        <v>2.0010597317487826E-2</v>
      </c>
      <c r="K55" s="235">
        <f t="shared" si="7"/>
        <v>1.9494978984530262E-2</v>
      </c>
      <c r="L55" s="235">
        <f t="shared" si="7"/>
        <v>1.9712076575848524E-2</v>
      </c>
      <c r="M55" s="235">
        <f t="shared" si="7"/>
        <v>2.0201194144743063E-2</v>
      </c>
      <c r="N55" s="235">
        <f t="shared" si="7"/>
        <v>2.0136643140582215E-2</v>
      </c>
      <c r="O55" s="235">
        <f t="shared" si="7"/>
        <v>2.0094291229899128E-2</v>
      </c>
      <c r="P55" s="235">
        <f t="shared" si="7"/>
        <v>2.0730628477482062E-2</v>
      </c>
      <c r="Q55" s="235">
        <f t="shared" si="7"/>
        <v>2.0326311823050603E-2</v>
      </c>
      <c r="R55" s="235">
        <f t="shared" si="7"/>
        <v>2.0119166403737287E-2</v>
      </c>
      <c r="S55" s="235">
        <f t="shared" si="7"/>
        <v>2.0231304575396337E-2</v>
      </c>
      <c r="T55" s="235">
        <f t="shared" si="7"/>
        <v>2.0270597071917248E-2</v>
      </c>
      <c r="U55" s="235">
        <f t="shared" si="7"/>
        <v>2.0239677682057707E-2</v>
      </c>
      <c r="V55" s="235">
        <f t="shared" si="7"/>
        <v>2.0011092138457198E-2</v>
      </c>
      <c r="W55" s="235">
        <f t="shared" si="7"/>
        <v>1.9961314832972844E-2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3.9285963132820546E-2</v>
      </c>
      <c r="C56" s="235">
        <f t="shared" si="8"/>
        <v>3.9203884744142582E-2</v>
      </c>
      <c r="D56" s="235">
        <f t="shared" si="8"/>
        <v>3.9231375234771229E-2</v>
      </c>
      <c r="E56" s="235">
        <f t="shared" si="8"/>
        <v>3.4480935825114203E-2</v>
      </c>
      <c r="F56" s="235">
        <f t="shared" si="8"/>
        <v>3.5492648119519521E-2</v>
      </c>
      <c r="G56" s="235">
        <f t="shared" si="8"/>
        <v>3.5455468909009767E-2</v>
      </c>
      <c r="H56" s="235">
        <f t="shared" si="8"/>
        <v>3.640539815468917E-2</v>
      </c>
      <c r="I56" s="235">
        <f t="shared" si="8"/>
        <v>3.6132747756497954E-2</v>
      </c>
      <c r="J56" s="235">
        <f t="shared" si="8"/>
        <v>3.6058840593863675E-2</v>
      </c>
      <c r="K56" s="235">
        <f t="shared" si="8"/>
        <v>3.5824286999173796E-2</v>
      </c>
      <c r="L56" s="235">
        <f t="shared" si="8"/>
        <v>3.5808055590421821E-2</v>
      </c>
      <c r="M56" s="235">
        <f t="shared" si="8"/>
        <v>3.6014168531914789E-2</v>
      </c>
      <c r="N56" s="235">
        <f t="shared" si="8"/>
        <v>3.5968956893402473E-2</v>
      </c>
      <c r="O56" s="235">
        <f t="shared" si="8"/>
        <v>3.5981082150755392E-2</v>
      </c>
      <c r="P56" s="235">
        <f t="shared" si="8"/>
        <v>3.6430889109384093E-2</v>
      </c>
      <c r="Q56" s="235">
        <f t="shared" si="8"/>
        <v>3.6207395158219274E-2</v>
      </c>
      <c r="R56" s="235">
        <f t="shared" si="8"/>
        <v>3.6044273118248864E-2</v>
      </c>
      <c r="S56" s="235">
        <f t="shared" si="8"/>
        <v>3.6186642044075144E-2</v>
      </c>
      <c r="T56" s="235">
        <f t="shared" si="8"/>
        <v>3.6364803596382007E-2</v>
      </c>
      <c r="U56" s="235">
        <f t="shared" si="8"/>
        <v>3.6389412722878926E-2</v>
      </c>
      <c r="V56" s="235">
        <f t="shared" si="8"/>
        <v>3.6218094738257191E-2</v>
      </c>
      <c r="W56" s="235">
        <f t="shared" si="8"/>
        <v>3.6247782250764533E-2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0.19282919935569467</v>
      </c>
      <c r="C57" s="236">
        <f t="shared" si="9"/>
        <v>0.19244083315653202</v>
      </c>
      <c r="D57" s="236">
        <f t="shared" si="9"/>
        <v>0.19279305307496034</v>
      </c>
      <c r="E57" s="236">
        <f t="shared" si="9"/>
        <v>0.168807184032054</v>
      </c>
      <c r="F57" s="236">
        <f t="shared" si="9"/>
        <v>0.17315586272952893</v>
      </c>
      <c r="G57" s="236">
        <f t="shared" si="9"/>
        <v>0.17293171564662746</v>
      </c>
      <c r="H57" s="236">
        <f t="shared" si="9"/>
        <v>0.17775646255112226</v>
      </c>
      <c r="I57" s="236">
        <f t="shared" si="9"/>
        <v>0.17642327319139253</v>
      </c>
      <c r="J57" s="236">
        <f t="shared" si="9"/>
        <v>0.17553787771817317</v>
      </c>
      <c r="K57" s="236">
        <f t="shared" si="9"/>
        <v>0.17486191514536792</v>
      </c>
      <c r="L57" s="236">
        <f t="shared" si="9"/>
        <v>0.17448588138880639</v>
      </c>
      <c r="M57" s="236">
        <f t="shared" si="9"/>
        <v>0.17521749528278963</v>
      </c>
      <c r="N57" s="236">
        <f t="shared" si="9"/>
        <v>0.17497508515315849</v>
      </c>
      <c r="O57" s="236">
        <f t="shared" si="9"/>
        <v>0.17501269003810282</v>
      </c>
      <c r="P57" s="236">
        <f t="shared" si="9"/>
        <v>0.1769650407429281</v>
      </c>
      <c r="Q57" s="236">
        <f t="shared" si="9"/>
        <v>0.17596763654271139</v>
      </c>
      <c r="R57" s="236">
        <f t="shared" si="9"/>
        <v>0.17519892760201314</v>
      </c>
      <c r="S57" s="236">
        <f t="shared" si="9"/>
        <v>0.17572862306976059</v>
      </c>
      <c r="T57" s="236">
        <f t="shared" si="9"/>
        <v>0.17573395468465822</v>
      </c>
      <c r="U57" s="236">
        <f t="shared" si="9"/>
        <v>0.17577815707569788</v>
      </c>
      <c r="V57" s="236">
        <f t="shared" si="9"/>
        <v>0.17502535455727664</v>
      </c>
      <c r="W57" s="236">
        <f t="shared" si="9"/>
        <v>0.17503799912131879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0.17008806496087811</v>
      </c>
      <c r="C58" s="304">
        <f t="shared" si="10"/>
        <v>0.16870637020006321</v>
      </c>
      <c r="D58" s="304">
        <f t="shared" si="10"/>
        <v>0.16965473103452247</v>
      </c>
      <c r="E58" s="304">
        <f t="shared" si="10"/>
        <v>9.1218999951953927E-2</v>
      </c>
      <c r="F58" s="304">
        <f t="shared" si="10"/>
        <v>0.11061434148620317</v>
      </c>
      <c r="G58" s="304">
        <f t="shared" si="10"/>
        <v>0.10989580644430992</v>
      </c>
      <c r="H58" s="304">
        <f t="shared" si="10"/>
        <v>0.11215898918704391</v>
      </c>
      <c r="I58" s="304">
        <f t="shared" si="10"/>
        <v>0.10521829713314228</v>
      </c>
      <c r="J58" s="304">
        <f t="shared" si="10"/>
        <v>8.4732235222791663E-2</v>
      </c>
      <c r="K58" s="304">
        <f t="shared" si="10"/>
        <v>9.5748898059634047E-2</v>
      </c>
      <c r="L58" s="304">
        <f t="shared" si="10"/>
        <v>8.8046156068299283E-2</v>
      </c>
      <c r="M58" s="304">
        <f t="shared" si="10"/>
        <v>7.634989645316545E-2</v>
      </c>
      <c r="N58" s="304">
        <f t="shared" si="10"/>
        <v>7.6821725795150772E-2</v>
      </c>
      <c r="O58" s="304">
        <f t="shared" si="10"/>
        <v>7.7292392742619634E-2</v>
      </c>
      <c r="P58" s="304">
        <f t="shared" si="10"/>
        <v>6.3585508080025943E-2</v>
      </c>
      <c r="Q58" s="304">
        <f t="shared" si="10"/>
        <v>7.3712706862750652E-2</v>
      </c>
      <c r="R58" s="304">
        <f t="shared" si="10"/>
        <v>7.6131995027329091E-2</v>
      </c>
      <c r="S58" s="304">
        <f t="shared" si="10"/>
        <v>7.6779748298343276E-2</v>
      </c>
      <c r="T58" s="304">
        <f t="shared" si="10"/>
        <v>7.4339351385764987E-2</v>
      </c>
      <c r="U58" s="304">
        <f t="shared" si="10"/>
        <v>7.5783031717935823E-2</v>
      </c>
      <c r="V58" s="304">
        <f t="shared" si="10"/>
        <v>7.9550132070999938E-2</v>
      </c>
      <c r="W58" s="304">
        <f t="shared" si="10"/>
        <v>8.0894541754094274E-2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2.2741134394816575E-2</v>
      </c>
      <c r="C59" s="304">
        <f t="shared" si="11"/>
        <v>2.3734462956468808E-2</v>
      </c>
      <c r="D59" s="304">
        <f t="shared" si="11"/>
        <v>2.3138322040437854E-2</v>
      </c>
      <c r="E59" s="304">
        <f t="shared" si="11"/>
        <v>7.758818408010007E-2</v>
      </c>
      <c r="F59" s="304">
        <f t="shared" si="11"/>
        <v>6.2541521243325779E-2</v>
      </c>
      <c r="G59" s="304">
        <f t="shared" si="11"/>
        <v>6.3035909202317525E-2</v>
      </c>
      <c r="H59" s="304">
        <f t="shared" si="11"/>
        <v>6.559747336407834E-2</v>
      </c>
      <c r="I59" s="304">
        <f t="shared" si="11"/>
        <v>7.1204976058250255E-2</v>
      </c>
      <c r="J59" s="304">
        <f t="shared" si="11"/>
        <v>9.0805642495381492E-2</v>
      </c>
      <c r="K59" s="304">
        <f t="shared" si="11"/>
        <v>7.9113017085733872E-2</v>
      </c>
      <c r="L59" s="304">
        <f t="shared" si="11"/>
        <v>8.6439725320507088E-2</v>
      </c>
      <c r="M59" s="304">
        <f t="shared" si="11"/>
        <v>9.8867598829624204E-2</v>
      </c>
      <c r="N59" s="304">
        <f t="shared" si="11"/>
        <v>9.8153359358007702E-2</v>
      </c>
      <c r="O59" s="304">
        <f t="shared" si="11"/>
        <v>9.7720297295483163E-2</v>
      </c>
      <c r="P59" s="304">
        <f t="shared" si="11"/>
        <v>0.11337953266290215</v>
      </c>
      <c r="Q59" s="304">
        <f t="shared" si="11"/>
        <v>0.10225492967996073</v>
      </c>
      <c r="R59" s="304">
        <f t="shared" si="11"/>
        <v>9.9066932574684061E-2</v>
      </c>
      <c r="S59" s="304">
        <f t="shared" si="11"/>
        <v>9.8948874771417339E-2</v>
      </c>
      <c r="T59" s="304">
        <f t="shared" si="11"/>
        <v>0.10139460329889323</v>
      </c>
      <c r="U59" s="304">
        <f t="shared" si="11"/>
        <v>9.999512535776206E-2</v>
      </c>
      <c r="V59" s="304">
        <f t="shared" si="11"/>
        <v>9.5475222486276684E-2</v>
      </c>
      <c r="W59" s="304">
        <f t="shared" si="11"/>
        <v>9.4143457367224501E-2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7.8938059097661772E-2</v>
      </c>
      <c r="C60" s="303">
        <f t="shared" si="12"/>
        <v>7.899240714631435E-2</v>
      </c>
      <c r="D60" s="303">
        <f t="shared" si="12"/>
        <v>7.8953171835091762E-2</v>
      </c>
      <c r="E60" s="303">
        <f t="shared" si="12"/>
        <v>7.0002380911621184E-2</v>
      </c>
      <c r="F60" s="303">
        <f t="shared" si="12"/>
        <v>7.3512283245874319E-2</v>
      </c>
      <c r="G60" s="303">
        <f t="shared" si="12"/>
        <v>7.3421840045243533E-2</v>
      </c>
      <c r="H60" s="303">
        <f t="shared" si="12"/>
        <v>7.5183509422819525E-2</v>
      </c>
      <c r="I60" s="303">
        <f t="shared" si="12"/>
        <v>7.4290618433115255E-2</v>
      </c>
      <c r="J60" s="303">
        <f t="shared" si="12"/>
        <v>7.2451387568843575E-2</v>
      </c>
      <c r="K60" s="303">
        <f t="shared" si="12"/>
        <v>7.2901581019361297E-2</v>
      </c>
      <c r="L60" s="303">
        <f t="shared" si="12"/>
        <v>7.2377101686786308E-2</v>
      </c>
      <c r="M60" s="303">
        <f t="shared" si="12"/>
        <v>7.1431460072558392E-2</v>
      </c>
      <c r="N60" s="303">
        <f t="shared" si="12"/>
        <v>7.1510065375417625E-2</v>
      </c>
      <c r="O60" s="303">
        <f t="shared" si="12"/>
        <v>7.1694672480540386E-2</v>
      </c>
      <c r="P60" s="303">
        <f t="shared" si="12"/>
        <v>7.0380382218684978E-2</v>
      </c>
      <c r="Q60" s="303">
        <f t="shared" si="12"/>
        <v>7.1667539746755202E-2</v>
      </c>
      <c r="R60" s="303">
        <f t="shared" si="12"/>
        <v>7.180357872401974E-2</v>
      </c>
      <c r="S60" s="303">
        <f t="shared" si="12"/>
        <v>7.1999713619082042E-2</v>
      </c>
      <c r="T60" s="303">
        <f t="shared" si="12"/>
        <v>7.1724417580100078E-2</v>
      </c>
      <c r="U60" s="303">
        <f t="shared" si="12"/>
        <v>7.1932056340354503E-2</v>
      </c>
      <c r="V60" s="303">
        <f t="shared" si="12"/>
        <v>7.2118543028787743E-2</v>
      </c>
      <c r="W60" s="303">
        <f t="shared" si="12"/>
        <v>7.2309278471503993E-2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6.1728492350613687E-2</v>
      </c>
      <c r="C61" s="304">
        <f t="shared" si="13"/>
        <v>6.1569614621788143E-2</v>
      </c>
      <c r="D61" s="304">
        <f t="shared" si="13"/>
        <v>6.1606790890756567E-2</v>
      </c>
      <c r="E61" s="304">
        <f t="shared" si="13"/>
        <v>4.8981283707878992E-2</v>
      </c>
      <c r="F61" s="304">
        <f t="shared" si="13"/>
        <v>5.2934594708970557E-2</v>
      </c>
      <c r="G61" s="304">
        <f t="shared" si="13"/>
        <v>5.2839196830961672E-2</v>
      </c>
      <c r="H61" s="304">
        <f t="shared" si="13"/>
        <v>5.3799136269383034E-2</v>
      </c>
      <c r="I61" s="304">
        <f t="shared" si="13"/>
        <v>5.2680318902802656E-2</v>
      </c>
      <c r="J61" s="304">
        <f t="shared" si="13"/>
        <v>4.9964109862596133E-2</v>
      </c>
      <c r="K61" s="304">
        <f t="shared" si="13"/>
        <v>5.0993738922140666E-2</v>
      </c>
      <c r="L61" s="304">
        <f t="shared" si="13"/>
        <v>5.0225292168310107E-2</v>
      </c>
      <c r="M61" s="304">
        <f t="shared" si="13"/>
        <v>4.8729995667312571E-2</v>
      </c>
      <c r="N61" s="304">
        <f t="shared" si="13"/>
        <v>4.8881141351338427E-2</v>
      </c>
      <c r="O61" s="304">
        <f t="shared" si="13"/>
        <v>4.9113342197008268E-2</v>
      </c>
      <c r="P61" s="304">
        <f t="shared" si="13"/>
        <v>4.7083956219907956E-2</v>
      </c>
      <c r="Q61" s="304">
        <f t="shared" si="13"/>
        <v>4.8825472043495695E-2</v>
      </c>
      <c r="R61" s="304">
        <f t="shared" si="13"/>
        <v>4.9194294505219491E-2</v>
      </c>
      <c r="S61" s="304">
        <f t="shared" si="13"/>
        <v>4.9264412062190434E-2</v>
      </c>
      <c r="T61" s="304">
        <f t="shared" si="13"/>
        <v>4.8944960355737956E-2</v>
      </c>
      <c r="U61" s="304">
        <f t="shared" si="13"/>
        <v>4.918734535046243E-2</v>
      </c>
      <c r="V61" s="304">
        <f t="shared" si="13"/>
        <v>4.9630709258352071E-2</v>
      </c>
      <c r="W61" s="304">
        <f t="shared" si="13"/>
        <v>4.9877382865938458E-2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1.7209566747048082E-2</v>
      </c>
      <c r="C62" s="304">
        <f t="shared" si="14"/>
        <v>1.7422792524526214E-2</v>
      </c>
      <c r="D62" s="304">
        <f t="shared" si="14"/>
        <v>1.7346380944335195E-2</v>
      </c>
      <c r="E62" s="304">
        <f t="shared" si="14"/>
        <v>2.1021097203742196E-2</v>
      </c>
      <c r="F62" s="304">
        <f t="shared" si="14"/>
        <v>2.0577688536903751E-2</v>
      </c>
      <c r="G62" s="304">
        <f t="shared" si="14"/>
        <v>2.0582643214281864E-2</v>
      </c>
      <c r="H62" s="304">
        <f t="shared" si="14"/>
        <v>2.1384373153436484E-2</v>
      </c>
      <c r="I62" s="304">
        <f t="shared" si="14"/>
        <v>2.1610299530312602E-2</v>
      </c>
      <c r="J62" s="304">
        <f t="shared" si="14"/>
        <v>2.2487277706247442E-2</v>
      </c>
      <c r="K62" s="304">
        <f t="shared" si="14"/>
        <v>2.1907842097220628E-2</v>
      </c>
      <c r="L62" s="304">
        <f t="shared" si="14"/>
        <v>2.2151809518476191E-2</v>
      </c>
      <c r="M62" s="304">
        <f t="shared" si="14"/>
        <v>2.2701464405245817E-2</v>
      </c>
      <c r="N62" s="304">
        <f t="shared" si="14"/>
        <v>2.2628924024079202E-2</v>
      </c>
      <c r="O62" s="304">
        <f t="shared" si="14"/>
        <v>2.2581330283532108E-2</v>
      </c>
      <c r="P62" s="304">
        <f t="shared" si="14"/>
        <v>2.3296425998777008E-2</v>
      </c>
      <c r="Q62" s="304">
        <f t="shared" si="14"/>
        <v>2.28420677032595E-2</v>
      </c>
      <c r="R62" s="304">
        <f t="shared" si="14"/>
        <v>2.2609284218800249E-2</v>
      </c>
      <c r="S62" s="304">
        <f t="shared" si="14"/>
        <v>2.2735301556891605E-2</v>
      </c>
      <c r="T62" s="304">
        <f t="shared" si="14"/>
        <v>2.2779457224362126E-2</v>
      </c>
      <c r="U62" s="304">
        <f t="shared" si="14"/>
        <v>2.2744710989892083E-2</v>
      </c>
      <c r="V62" s="304">
        <f t="shared" si="14"/>
        <v>2.2487833770435679E-2</v>
      </c>
      <c r="W62" s="304">
        <f t="shared" si="14"/>
        <v>2.2431895605565536E-2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0.23611738696615683</v>
      </c>
      <c r="C63" s="303">
        <f t="shared" si="15"/>
        <v>0.23564183651820247</v>
      </c>
      <c r="D63" s="303">
        <f t="shared" si="15"/>
        <v>0.23607312621423701</v>
      </c>
      <c r="E63" s="303">
        <f t="shared" si="15"/>
        <v>0.20670267432496409</v>
      </c>
      <c r="F63" s="303">
        <f t="shared" si="15"/>
        <v>0.2120275870157497</v>
      </c>
      <c r="G63" s="303">
        <f t="shared" si="15"/>
        <v>0.21175312119995196</v>
      </c>
      <c r="H63" s="303">
        <f t="shared" si="15"/>
        <v>0.21766097455239461</v>
      </c>
      <c r="I63" s="303">
        <f t="shared" si="15"/>
        <v>0.21602849778537858</v>
      </c>
      <c r="J63" s="303">
        <f t="shared" si="15"/>
        <v>0.21494434006306931</v>
      </c>
      <c r="K63" s="303">
        <f t="shared" si="15"/>
        <v>0.2141166307902464</v>
      </c>
      <c r="L63" s="303">
        <f t="shared" si="15"/>
        <v>0.21365618129241601</v>
      </c>
      <c r="M63" s="303">
        <f t="shared" si="15"/>
        <v>0.21455203504015063</v>
      </c>
      <c r="N63" s="303">
        <f t="shared" si="15"/>
        <v>0.21425520630998998</v>
      </c>
      <c r="O63" s="303">
        <f t="shared" si="15"/>
        <v>0.21430125310788106</v>
      </c>
      <c r="P63" s="303">
        <f t="shared" si="15"/>
        <v>0.21669188662399355</v>
      </c>
      <c r="Q63" s="303">
        <f t="shared" si="15"/>
        <v>0.2154705753584221</v>
      </c>
      <c r="R63" s="303">
        <f t="shared" si="15"/>
        <v>0.21452929910450586</v>
      </c>
      <c r="S63" s="303">
        <f t="shared" si="15"/>
        <v>0.21517790579970689</v>
      </c>
      <c r="T63" s="303">
        <f t="shared" si="15"/>
        <v>0.21518443430774484</v>
      </c>
      <c r="U63" s="303">
        <f t="shared" si="15"/>
        <v>0.21523855968452812</v>
      </c>
      <c r="V63" s="303">
        <f t="shared" si="15"/>
        <v>0.21431676068237956</v>
      </c>
      <c r="W63" s="303">
        <f t="shared" si="15"/>
        <v>0.21433224382202304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0.20827109995209572</v>
      </c>
      <c r="C64" s="304">
        <f t="shared" si="16"/>
        <v>0.20657922881640392</v>
      </c>
      <c r="D64" s="304">
        <f t="shared" si="16"/>
        <v>0.2077404869810478</v>
      </c>
      <c r="E64" s="304">
        <f t="shared" si="16"/>
        <v>0.11169673463504558</v>
      </c>
      <c r="F64" s="304">
        <f t="shared" si="16"/>
        <v>0.13544613243208548</v>
      </c>
      <c r="G64" s="304">
        <f t="shared" si="16"/>
        <v>0.13456629360527742</v>
      </c>
      <c r="H64" s="304">
        <f t="shared" si="16"/>
        <v>0.13733753778005375</v>
      </c>
      <c r="I64" s="304">
        <f t="shared" si="16"/>
        <v>0.12883873118343953</v>
      </c>
      <c r="J64" s="304">
        <f t="shared" si="16"/>
        <v>0.10375375741566333</v>
      </c>
      <c r="K64" s="304">
        <f t="shared" si="16"/>
        <v>0.11724354864444983</v>
      </c>
      <c r="L64" s="304">
        <f t="shared" si="16"/>
        <v>0.10781161967546853</v>
      </c>
      <c r="M64" s="304">
        <f t="shared" si="16"/>
        <v>9.3489669126325031E-2</v>
      </c>
      <c r="N64" s="304">
        <f t="shared" si="16"/>
        <v>9.4067419341000949E-2</v>
      </c>
      <c r="O64" s="304">
        <f t="shared" si="16"/>
        <v>9.464374621545267E-2</v>
      </c>
      <c r="P64" s="304">
        <f t="shared" si="16"/>
        <v>7.7859805812276653E-2</v>
      </c>
      <c r="Q64" s="304">
        <f t="shared" si="16"/>
        <v>9.0260457382959985E-2</v>
      </c>
      <c r="R64" s="304">
        <f t="shared" si="16"/>
        <v>9.322285105387236E-2</v>
      </c>
      <c r="S64" s="304">
        <f t="shared" si="16"/>
        <v>9.401601832450196E-2</v>
      </c>
      <c r="T64" s="304">
        <f t="shared" si="16"/>
        <v>9.102777720705918E-2</v>
      </c>
      <c r="U64" s="304">
        <f t="shared" si="16"/>
        <v>9.2795549042370445E-2</v>
      </c>
      <c r="V64" s="304">
        <f t="shared" si="16"/>
        <v>9.7408324984897862E-2</v>
      </c>
      <c r="W64" s="304">
        <f t="shared" si="16"/>
        <v>9.9054540923380716E-2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2.7846287014061104E-2</v>
      </c>
      <c r="C65" s="304">
        <f t="shared" si="17"/>
        <v>2.906260770179854E-2</v>
      </c>
      <c r="D65" s="304">
        <f t="shared" si="17"/>
        <v>2.8332639233189193E-2</v>
      </c>
      <c r="E65" s="304">
        <f t="shared" si="17"/>
        <v>9.5005939689918495E-2</v>
      </c>
      <c r="F65" s="304">
        <f t="shared" si="17"/>
        <v>7.6581454583664235E-2</v>
      </c>
      <c r="G65" s="304">
        <f t="shared" si="17"/>
        <v>7.7186827594674559E-2</v>
      </c>
      <c r="H65" s="304">
        <f t="shared" si="17"/>
        <v>8.0323436772340828E-2</v>
      </c>
      <c r="I65" s="304">
        <f t="shared" si="17"/>
        <v>8.718976660193907E-2</v>
      </c>
      <c r="J65" s="304">
        <f t="shared" si="17"/>
        <v>0.11119058264740597</v>
      </c>
      <c r="K65" s="304">
        <f t="shared" si="17"/>
        <v>9.6873082145796555E-2</v>
      </c>
      <c r="L65" s="304">
        <f t="shared" si="17"/>
        <v>0.10584456161694747</v>
      </c>
      <c r="M65" s="304">
        <f t="shared" si="17"/>
        <v>0.1210623659138256</v>
      </c>
      <c r="N65" s="304">
        <f t="shared" si="17"/>
        <v>0.12018778696898902</v>
      </c>
      <c r="O65" s="304">
        <f t="shared" si="17"/>
        <v>0.11965750689242838</v>
      </c>
      <c r="P65" s="304">
        <f t="shared" si="17"/>
        <v>0.13883208081171688</v>
      </c>
      <c r="Q65" s="304">
        <f t="shared" si="17"/>
        <v>0.12521011797546211</v>
      </c>
      <c r="R65" s="304">
        <f t="shared" si="17"/>
        <v>0.12130644805063348</v>
      </c>
      <c r="S65" s="304">
        <f t="shared" si="17"/>
        <v>0.1211618874752049</v>
      </c>
      <c r="T65" s="304">
        <f t="shared" si="17"/>
        <v>0.12415665710068564</v>
      </c>
      <c r="U65" s="304">
        <f t="shared" si="17"/>
        <v>0.12244301064215771</v>
      </c>
      <c r="V65" s="304">
        <f t="shared" si="17"/>
        <v>0.11690843569748167</v>
      </c>
      <c r="W65" s="304">
        <f t="shared" si="17"/>
        <v>0.11527770289864232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0.23004611297961192</v>
      </c>
      <c r="C66" s="303">
        <f t="shared" si="18"/>
        <v>0.22817748491400694</v>
      </c>
      <c r="D66" s="303">
        <f t="shared" si="18"/>
        <v>0.22839489216601741</v>
      </c>
      <c r="E66" s="303">
        <f t="shared" si="18"/>
        <v>0.24788208051960336</v>
      </c>
      <c r="F66" s="303">
        <f t="shared" si="18"/>
        <v>0.2394269397786663</v>
      </c>
      <c r="G66" s="303">
        <f t="shared" si="18"/>
        <v>0.23998903522454113</v>
      </c>
      <c r="H66" s="303">
        <f t="shared" si="18"/>
        <v>0.21616618899568726</v>
      </c>
      <c r="I66" s="303">
        <f t="shared" si="18"/>
        <v>0.21737270818593996</v>
      </c>
      <c r="J66" s="303">
        <f t="shared" si="18"/>
        <v>0.20990263986181534</v>
      </c>
      <c r="K66" s="303">
        <f t="shared" si="18"/>
        <v>0.21869164886849909</v>
      </c>
      <c r="L66" s="303">
        <f t="shared" si="18"/>
        <v>0.21691060752072597</v>
      </c>
      <c r="M66" s="303">
        <f t="shared" si="18"/>
        <v>0.20890721239294549</v>
      </c>
      <c r="N66" s="303">
        <f t="shared" si="18"/>
        <v>0.21035211573989179</v>
      </c>
      <c r="O66" s="303">
        <f t="shared" si="18"/>
        <v>0.2106878477020018</v>
      </c>
      <c r="P66" s="303">
        <f t="shared" si="18"/>
        <v>0.19795220683403364</v>
      </c>
      <c r="Q66" s="303">
        <f t="shared" si="18"/>
        <v>0.2049890704014066</v>
      </c>
      <c r="R66" s="303">
        <f t="shared" si="18"/>
        <v>0.20973959440710849</v>
      </c>
      <c r="S66" s="303">
        <f t="shared" si="18"/>
        <v>0.20659145416968683</v>
      </c>
      <c r="T66" s="303">
        <f t="shared" si="18"/>
        <v>0.20610511946815349</v>
      </c>
      <c r="U66" s="303">
        <f t="shared" si="18"/>
        <v>0.20622434479598845</v>
      </c>
      <c r="V66" s="303">
        <f t="shared" si="18"/>
        <v>0.21120913437247318</v>
      </c>
      <c r="W66" s="303">
        <f t="shared" si="18"/>
        <v>0.21168472093005677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9.3669986386786072E-2</v>
      </c>
      <c r="C67" s="303">
        <f t="shared" si="19"/>
        <v>9.4830553411351964E-2</v>
      </c>
      <c r="D67" s="303">
        <f t="shared" si="19"/>
        <v>9.4414652663733556E-2</v>
      </c>
      <c r="E67" s="303">
        <f t="shared" si="19"/>
        <v>0.11441577338067416</v>
      </c>
      <c r="F67" s="303">
        <f t="shared" si="19"/>
        <v>0.11200234343226102</v>
      </c>
      <c r="G67" s="303">
        <f t="shared" si="19"/>
        <v>0.11202931125599426</v>
      </c>
      <c r="H67" s="303">
        <f t="shared" si="19"/>
        <v>0.11639304879746221</v>
      </c>
      <c r="I67" s="303">
        <f t="shared" si="19"/>
        <v>0.1176227439407192</v>
      </c>
      <c r="J67" s="303">
        <f t="shared" si="19"/>
        <v>0.12239605026555242</v>
      </c>
      <c r="K67" s="303">
        <f t="shared" si="19"/>
        <v>0.11924223899259452</v>
      </c>
      <c r="L67" s="303">
        <f t="shared" si="19"/>
        <v>0.12057012977356076</v>
      </c>
      <c r="M67" s="303">
        <f t="shared" si="19"/>
        <v>0.12356184749184514</v>
      </c>
      <c r="N67" s="303">
        <f t="shared" si="19"/>
        <v>0.12316701730139111</v>
      </c>
      <c r="O67" s="303">
        <f t="shared" si="19"/>
        <v>0.12290796923268203</v>
      </c>
      <c r="P67" s="303">
        <f t="shared" si="19"/>
        <v>0.12680016517792445</v>
      </c>
      <c r="Q67" s="303">
        <f t="shared" si="19"/>
        <v>0.12432713747296208</v>
      </c>
      <c r="R67" s="303">
        <f t="shared" si="19"/>
        <v>0.1230601197646803</v>
      </c>
      <c r="S67" s="303">
        <f t="shared" si="19"/>
        <v>0.12374601979441477</v>
      </c>
      <c r="T67" s="303">
        <f t="shared" si="19"/>
        <v>0.12398635476807549</v>
      </c>
      <c r="U67" s="303">
        <f t="shared" si="19"/>
        <v>0.12379723441672437</v>
      </c>
      <c r="V67" s="303">
        <f t="shared" si="19"/>
        <v>0.12239907686847087</v>
      </c>
      <c r="W67" s="303">
        <f t="shared" si="19"/>
        <v>0.12209461091538192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5.8667445427362665E-2</v>
      </c>
      <c r="C68" s="237">
        <f t="shared" si="20"/>
        <v>5.9394332504055104E-2</v>
      </c>
      <c r="D68" s="237">
        <f t="shared" si="20"/>
        <v>5.9133845283385E-2</v>
      </c>
      <c r="E68" s="237">
        <f t="shared" si="20"/>
        <v>7.1660959927150339E-2</v>
      </c>
      <c r="F68" s="237">
        <f t="shared" si="20"/>
        <v>7.014937894744748E-2</v>
      </c>
      <c r="G68" s="237">
        <f t="shared" si="20"/>
        <v>7.0166269451953686E-2</v>
      </c>
      <c r="H68" s="237">
        <f t="shared" si="20"/>
        <v>7.2899368323307012E-2</v>
      </c>
      <c r="I68" s="237">
        <f t="shared" si="20"/>
        <v>7.3669551767248403E-2</v>
      </c>
      <c r="J68" s="237">
        <f t="shared" si="20"/>
        <v>7.6659172019395108E-2</v>
      </c>
      <c r="K68" s="237">
        <f t="shared" si="20"/>
        <v>7.4683874937783126E-2</v>
      </c>
      <c r="L68" s="237">
        <f t="shared" si="20"/>
        <v>7.5515560335965529E-2</v>
      </c>
      <c r="M68" s="237">
        <f t="shared" si="20"/>
        <v>7.7389334879358423E-2</v>
      </c>
      <c r="N68" s="237">
        <f t="shared" si="20"/>
        <v>7.71420445834477E-2</v>
      </c>
      <c r="O68" s="237">
        <f t="shared" si="20"/>
        <v>7.6979797432356042E-2</v>
      </c>
      <c r="P68" s="237">
        <f t="shared" si="20"/>
        <v>7.9417560071364218E-2</v>
      </c>
      <c r="Q68" s="237">
        <f t="shared" si="20"/>
        <v>7.7868651786888329E-2</v>
      </c>
      <c r="R68" s="237">
        <f t="shared" si="20"/>
        <v>7.7075092450291649E-2</v>
      </c>
      <c r="S68" s="237">
        <f t="shared" si="20"/>
        <v>7.7504685792997047E-2</v>
      </c>
      <c r="T68" s="237">
        <f t="shared" si="20"/>
        <v>7.7655212546500596E-2</v>
      </c>
      <c r="U68" s="237">
        <f t="shared" si="20"/>
        <v>7.7536762567803272E-2</v>
      </c>
      <c r="V68" s="237">
        <f t="shared" si="20"/>
        <v>7.6661067643259265E-2</v>
      </c>
      <c r="W68" s="237">
        <f t="shared" si="20"/>
        <v>7.6470374333946947E-2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0.52731892094417665</v>
      </c>
      <c r="C72" s="324">
        <f>IF(C$5=0,0,C$5/MAE_fec!C$5)</f>
        <v>0.52742743632290667</v>
      </c>
      <c r="D72" s="324">
        <f>IF(D$5=0,0,D$5/MAE_fec!D$5)</f>
        <v>0.52618156242380676</v>
      </c>
      <c r="E72" s="324">
        <f>IF(E$5=0,0,E$5/MAE_fec!E$5)</f>
        <v>0.5588719998879893</v>
      </c>
      <c r="F72" s="324">
        <f>IF(F$5=0,0,F$5/MAE_fec!F$5)</f>
        <v>0.5519189470124799</v>
      </c>
      <c r="G72" s="324">
        <f>IF(G$5=0,0,G$5/MAE_fec!G$5)</f>
        <v>0.5523343183376006</v>
      </c>
      <c r="H72" s="324">
        <f>IF(H$5=0,0,H$5/MAE_fec!H$5)</f>
        <v>0.5474814854078458</v>
      </c>
      <c r="I72" s="324">
        <f>IF(I$5=0,0,I$5/MAE_fec!I$5)</f>
        <v>0.55002744971795003</v>
      </c>
      <c r="J72" s="324">
        <f>IF(J$5=0,0,J$5/MAE_fec!J$5)</f>
        <v>0.55641539159196185</v>
      </c>
      <c r="K72" s="324">
        <f>IF(K$5=0,0,K$5/MAE_fec!K$5)</f>
        <v>0.55218839070096681</v>
      </c>
      <c r="L72" s="324">
        <f>IF(L$5=0,0,L$5/MAE_fec!L$5)</f>
        <v>0.55573983623863654</v>
      </c>
      <c r="M72" s="324">
        <f>IF(M$5=0,0,M$5/MAE_fec!M$5)</f>
        <v>0.55970700075620328</v>
      </c>
      <c r="N72" s="324">
        <f>IF(N$5=0,0,N$5/MAE_fec!N$5)</f>
        <v>0.55974113105729517</v>
      </c>
      <c r="O72" s="324">
        <f>IF(O$5=0,0,O$5/MAE_fec!O$5)</f>
        <v>0.55872493926482414</v>
      </c>
      <c r="P72" s="324">
        <f>IF(P$5=0,0,P$5/MAE_fec!P$5)</f>
        <v>0.56307576499274681</v>
      </c>
      <c r="Q72" s="324">
        <f>IF(Q$5=0,0,Q$5/MAE_fec!Q$5)</f>
        <v>0.56063800593067392</v>
      </c>
      <c r="R72" s="324">
        <f>IF(R$5=0,0,R$5/MAE_fec!R$5)</f>
        <v>0.55972138406122129</v>
      </c>
      <c r="S72" s="324">
        <f>IF(S$5=0,0,S$5/MAE_fec!S$5)</f>
        <v>0.55976266693674415</v>
      </c>
      <c r="T72" s="324">
        <f>IF(T$5=0,0,T$5/MAE_fec!T$5)</f>
        <v>0.5606911819216458</v>
      </c>
      <c r="U72" s="324">
        <f>IF(U$5=0,0,U$5/MAE_fec!U$5)</f>
        <v>0.56031975933424572</v>
      </c>
      <c r="V72" s="324">
        <f>IF(V$5=0,0,V$5/MAE_fec!V$5)</f>
        <v>0.55906061179788646</v>
      </c>
      <c r="W72" s="324">
        <f>IF(W$5=0,0,W$5/MAE_fec!W$5)</f>
        <v>0.55918724238776174</v>
      </c>
      <c r="DA72" s="95"/>
    </row>
    <row r="73" spans="1:105" ht="12" customHeight="1" x14ac:dyDescent="0.25">
      <c r="A73" s="202" t="s">
        <v>92</v>
      </c>
      <c r="B73" s="337">
        <f>IF(B$6=0,0,B$6/MAE_fec!B$6)</f>
        <v>0.48158650783267987</v>
      </c>
      <c r="C73" s="337">
        <f>IF(C$6=0,0,C$6/MAE_fec!C$6)</f>
        <v>0.48158650783268003</v>
      </c>
      <c r="D73" s="337">
        <f>IF(D$6=0,0,D$6/MAE_fec!D$6)</f>
        <v>0.48158650783268009</v>
      </c>
      <c r="E73" s="337">
        <f>IF(E$6=0,0,E$6/MAE_fec!E$6)</f>
        <v>0.48158650783267998</v>
      </c>
      <c r="F73" s="337">
        <f>IF(F$6=0,0,F$6/MAE_fec!F$6)</f>
        <v>0.48158650783267992</v>
      </c>
      <c r="G73" s="337">
        <f>IF(G$6=0,0,G$6/MAE_fec!G$6)</f>
        <v>0.48158650783267998</v>
      </c>
      <c r="H73" s="337">
        <f>IF(H$6=0,0,H$6/MAE_fec!H$6)</f>
        <v>0.48158650783267992</v>
      </c>
      <c r="I73" s="337">
        <f>IF(I$6=0,0,I$6/MAE_fec!I$6)</f>
        <v>0.48158650783267998</v>
      </c>
      <c r="J73" s="337">
        <f>IF(J$6=0,0,J$6/MAE_fec!J$6)</f>
        <v>0.48158650783267987</v>
      </c>
      <c r="K73" s="337">
        <f>IF(K$6=0,0,K$6/MAE_fec!K$6)</f>
        <v>0.48158650783267998</v>
      </c>
      <c r="L73" s="337">
        <f>IF(L$6=0,0,L$6/MAE_fec!L$6)</f>
        <v>0.4815865078326802</v>
      </c>
      <c r="M73" s="337">
        <f>IF(M$6=0,0,M$6/MAE_fec!M$6)</f>
        <v>0.48158650783267998</v>
      </c>
      <c r="N73" s="337">
        <f>IF(N$6=0,0,N$6/MAE_fec!N$6)</f>
        <v>0.48158650783267987</v>
      </c>
      <c r="O73" s="337">
        <f>IF(O$6=0,0,O$6/MAE_fec!O$6)</f>
        <v>0.48158650783268003</v>
      </c>
      <c r="P73" s="337">
        <f>IF(P$6=0,0,P$6/MAE_fec!P$6)</f>
        <v>0.48158650783267976</v>
      </c>
      <c r="Q73" s="337">
        <f>IF(Q$6=0,0,Q$6/MAE_fec!Q$6)</f>
        <v>0.48158650783268003</v>
      </c>
      <c r="R73" s="337">
        <f>IF(R$6=0,0,R$6/MAE_fec!R$6)</f>
        <v>0.48158650783267998</v>
      </c>
      <c r="S73" s="337">
        <f>IF(S$6=0,0,S$6/MAE_fec!S$6)</f>
        <v>0.48158650783268009</v>
      </c>
      <c r="T73" s="337">
        <f>IF(T$6=0,0,T$6/MAE_fec!T$6)</f>
        <v>0.48158650783268003</v>
      </c>
      <c r="U73" s="337">
        <f>IF(U$6=0,0,U$6/MAE_fec!U$6)</f>
        <v>0.48158650783268009</v>
      </c>
      <c r="V73" s="337">
        <f>IF(V$6=0,0,V$6/MAE_fec!V$6)</f>
        <v>0.48158650783268003</v>
      </c>
      <c r="W73" s="337">
        <f>IF(W$6=0,0,W$6/MAE_fec!W$6)</f>
        <v>0.48158650783268003</v>
      </c>
      <c r="DA73" s="174"/>
    </row>
    <row r="74" spans="1:105" ht="12" customHeight="1" x14ac:dyDescent="0.25">
      <c r="A74" s="202" t="s">
        <v>93</v>
      </c>
      <c r="B74" s="337">
        <f>IF(B$7=0,0,B$7/MAE_fec!B$7)</f>
        <v>0.12504856178813625</v>
      </c>
      <c r="C74" s="337">
        <f>IF(C$7=0,0,C$7/MAE_fec!C$7)</f>
        <v>0.12504856178813625</v>
      </c>
      <c r="D74" s="337">
        <f>IF(D$7=0,0,D$7/MAE_fec!D$7)</f>
        <v>0.12504856178813625</v>
      </c>
      <c r="E74" s="337">
        <f>IF(E$7=0,0,E$7/MAE_fec!E$7)</f>
        <v>0.12504856178813634</v>
      </c>
      <c r="F74" s="337">
        <f>IF(F$7=0,0,F$7/MAE_fec!F$7)</f>
        <v>0.12504856178813623</v>
      </c>
      <c r="G74" s="337">
        <f>IF(G$7=0,0,G$7/MAE_fec!G$7)</f>
        <v>0.12504856178813617</v>
      </c>
      <c r="H74" s="337">
        <f>IF(H$7=0,0,H$7/MAE_fec!H$7)</f>
        <v>0.12504856178813628</v>
      </c>
      <c r="I74" s="337">
        <f>IF(I$7=0,0,I$7/MAE_fec!I$7)</f>
        <v>0.12504856178813631</v>
      </c>
      <c r="J74" s="337">
        <f>IF(J$7=0,0,J$7/MAE_fec!J$7)</f>
        <v>0.1250485617881362</v>
      </c>
      <c r="K74" s="337">
        <f>IF(K$7=0,0,K$7/MAE_fec!K$7)</f>
        <v>0.12504856178813623</v>
      </c>
      <c r="L74" s="337">
        <f>IF(L$7=0,0,L$7/MAE_fec!L$7)</f>
        <v>0.12504856178813625</v>
      </c>
      <c r="M74" s="337">
        <f>IF(M$7=0,0,M$7/MAE_fec!M$7)</f>
        <v>0.12504856178813625</v>
      </c>
      <c r="N74" s="337">
        <f>IF(N$7=0,0,N$7/MAE_fec!N$7)</f>
        <v>0.12504856178813623</v>
      </c>
      <c r="O74" s="337">
        <f>IF(O$7=0,0,O$7/MAE_fec!O$7)</f>
        <v>0.12504856178813625</v>
      </c>
      <c r="P74" s="337">
        <f>IF(P$7=0,0,P$7/MAE_fec!P$7)</f>
        <v>0.12504856178813625</v>
      </c>
      <c r="Q74" s="337">
        <f>IF(Q$7=0,0,Q$7/MAE_fec!Q$7)</f>
        <v>0.12504856178813634</v>
      </c>
      <c r="R74" s="337">
        <f>IF(R$7=0,0,R$7/MAE_fec!R$7)</f>
        <v>0.12504856178813631</v>
      </c>
      <c r="S74" s="337">
        <f>IF(S$7=0,0,S$7/MAE_fec!S$7)</f>
        <v>0.12504856178813625</v>
      </c>
      <c r="T74" s="337">
        <f>IF(T$7=0,0,T$7/MAE_fec!T$7)</f>
        <v>0.12504856178813623</v>
      </c>
      <c r="U74" s="337">
        <f>IF(U$7=0,0,U$7/MAE_fec!U$7)</f>
        <v>0.12504856178813628</v>
      </c>
      <c r="V74" s="337">
        <f>IF(V$7=0,0,V$7/MAE_fec!V$7)</f>
        <v>0.12504856178813625</v>
      </c>
      <c r="W74" s="337">
        <f>IF(W$7=0,0,W$7/MAE_fec!W$7)</f>
        <v>0.1250485617881362</v>
      </c>
      <c r="DA74" s="174"/>
    </row>
    <row r="75" spans="1:105" ht="12" customHeight="1" x14ac:dyDescent="0.25">
      <c r="A75" s="202" t="s">
        <v>94</v>
      </c>
      <c r="B75" s="337">
        <f>IF(B$8=0,0,B$8/MAE_fec!B$8)</f>
        <v>0.67007938885356821</v>
      </c>
      <c r="C75" s="337">
        <f>IF(C$8=0,0,C$8/MAE_fec!C$8)</f>
        <v>0.6700793888535681</v>
      </c>
      <c r="D75" s="337">
        <f>IF(D$8=0,0,D$8/MAE_fec!D$8)</f>
        <v>0.67007938885356799</v>
      </c>
      <c r="E75" s="337">
        <f>IF(E$8=0,0,E$8/MAE_fec!E$8)</f>
        <v>0.67007938885356821</v>
      </c>
      <c r="F75" s="337">
        <f>IF(F$8=0,0,F$8/MAE_fec!F$8)</f>
        <v>0.67007938885356844</v>
      </c>
      <c r="G75" s="337">
        <f>IF(G$8=0,0,G$8/MAE_fec!G$8)</f>
        <v>0.6700793888535681</v>
      </c>
      <c r="H75" s="337">
        <f>IF(H$8=0,0,H$8/MAE_fec!H$8)</f>
        <v>0.67007938885356777</v>
      </c>
      <c r="I75" s="337">
        <f>IF(I$8=0,0,I$8/MAE_fec!I$8)</f>
        <v>0.67007938885356833</v>
      </c>
      <c r="J75" s="337">
        <f>IF(J$8=0,0,J$8/MAE_fec!J$8)</f>
        <v>0.67007938885356833</v>
      </c>
      <c r="K75" s="337">
        <f>IF(K$8=0,0,K$8/MAE_fec!K$8)</f>
        <v>0.6700793888535681</v>
      </c>
      <c r="L75" s="337">
        <f>IF(L$8=0,0,L$8/MAE_fec!L$8)</f>
        <v>0.6700793888535681</v>
      </c>
      <c r="M75" s="337">
        <f>IF(M$8=0,0,M$8/MAE_fec!M$8)</f>
        <v>0.6700793888535681</v>
      </c>
      <c r="N75" s="337">
        <f>IF(N$8=0,0,N$8/MAE_fec!N$8)</f>
        <v>0.67007938885356833</v>
      </c>
      <c r="O75" s="337">
        <f>IF(O$8=0,0,O$8/MAE_fec!O$8)</f>
        <v>0.67007938885356833</v>
      </c>
      <c r="P75" s="337">
        <f>IF(P$8=0,0,P$8/MAE_fec!P$8)</f>
        <v>0.67007938885356799</v>
      </c>
      <c r="Q75" s="337">
        <f>IF(Q$8=0,0,Q$8/MAE_fec!Q$8)</f>
        <v>0.67007938885356799</v>
      </c>
      <c r="R75" s="337">
        <f>IF(R$8=0,0,R$8/MAE_fec!R$8)</f>
        <v>0.6700793888535681</v>
      </c>
      <c r="S75" s="337">
        <f>IF(S$8=0,0,S$8/MAE_fec!S$8)</f>
        <v>0.67007938885356799</v>
      </c>
      <c r="T75" s="337">
        <f>IF(T$8=0,0,T$8/MAE_fec!T$8)</f>
        <v>0.67007938885356788</v>
      </c>
      <c r="U75" s="337">
        <f>IF(U$8=0,0,U$8/MAE_fec!U$8)</f>
        <v>0.67007938885356821</v>
      </c>
      <c r="V75" s="337">
        <f>IF(V$8=0,0,V$8/MAE_fec!V$8)</f>
        <v>0.67007938885356799</v>
      </c>
      <c r="W75" s="337">
        <f>IF(W$8=0,0,W$8/MAE_fec!W$8)</f>
        <v>0.6700793888535681</v>
      </c>
      <c r="DA75" s="174"/>
    </row>
    <row r="76" spans="1:105" ht="12" customHeight="1" x14ac:dyDescent="0.25">
      <c r="A76" s="202" t="s">
        <v>95</v>
      </c>
      <c r="B76" s="337">
        <f>IF(B$9=0,0,B$9/MAE_fec!B$9)</f>
        <v>0.47472292418298107</v>
      </c>
      <c r="C76" s="337">
        <f>IF(C$9=0,0,C$9/MAE_fec!C$9)</f>
        <v>0.47472292418298095</v>
      </c>
      <c r="D76" s="337">
        <f>IF(D$9=0,0,D$9/MAE_fec!D$9)</f>
        <v>0.47472292418298095</v>
      </c>
      <c r="E76" s="337">
        <f>IF(E$9=0,0,E$9/MAE_fec!E$9)</f>
        <v>0.47472292418298095</v>
      </c>
      <c r="F76" s="337">
        <f>IF(F$9=0,0,F$9/MAE_fec!F$9)</f>
        <v>0.47472292418298101</v>
      </c>
      <c r="G76" s="337">
        <f>IF(G$9=0,0,G$9/MAE_fec!G$9)</f>
        <v>0.47472292418298107</v>
      </c>
      <c r="H76" s="337">
        <f>IF(H$9=0,0,H$9/MAE_fec!H$9)</f>
        <v>0.47472292418298101</v>
      </c>
      <c r="I76" s="337">
        <f>IF(I$9=0,0,I$9/MAE_fec!I$9)</f>
        <v>0.47472292418298079</v>
      </c>
      <c r="J76" s="337">
        <f>IF(J$9=0,0,J$9/MAE_fec!J$9)</f>
        <v>0.47472292418298101</v>
      </c>
      <c r="K76" s="337">
        <f>IF(K$9=0,0,K$9/MAE_fec!K$9)</f>
        <v>0.47472292418298118</v>
      </c>
      <c r="L76" s="337">
        <f>IF(L$9=0,0,L$9/MAE_fec!L$9)</f>
        <v>0.47472292418298112</v>
      </c>
      <c r="M76" s="337">
        <f>IF(M$9=0,0,M$9/MAE_fec!M$9)</f>
        <v>0.47472292418298107</v>
      </c>
      <c r="N76" s="337">
        <f>IF(N$9=0,0,N$9/MAE_fec!N$9)</f>
        <v>0.47472292418298107</v>
      </c>
      <c r="O76" s="337">
        <f>IF(O$9=0,0,O$9/MAE_fec!O$9)</f>
        <v>0.4747229241829809</v>
      </c>
      <c r="P76" s="337">
        <f>IF(P$9=0,0,P$9/MAE_fec!P$9)</f>
        <v>0.47472292418298112</v>
      </c>
      <c r="Q76" s="337">
        <f>IF(Q$9=0,0,Q$9/MAE_fec!Q$9)</f>
        <v>0.4747229241829809</v>
      </c>
      <c r="R76" s="337">
        <f>IF(R$9=0,0,R$9/MAE_fec!R$9)</f>
        <v>0.47472292418298112</v>
      </c>
      <c r="S76" s="337">
        <f>IF(S$9=0,0,S$9/MAE_fec!S$9)</f>
        <v>0.47472292418298079</v>
      </c>
      <c r="T76" s="337">
        <f>IF(T$9=0,0,T$9/MAE_fec!T$9)</f>
        <v>0.47472292418298084</v>
      </c>
      <c r="U76" s="337">
        <f>IF(U$9=0,0,U$9/MAE_fec!U$9)</f>
        <v>0.47472292418298101</v>
      </c>
      <c r="V76" s="337">
        <f>IF(V$9=0,0,V$9/MAE_fec!V$9)</f>
        <v>0.47472292418298101</v>
      </c>
      <c r="W76" s="337">
        <f>IF(W$9=0,0,W$9/MAE_fec!W$9)</f>
        <v>0.47472292418298101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0.6819817509673467</v>
      </c>
      <c r="C77" s="337">
        <f>IF(C$10=0,0,C$10/MAE_fec!C$10)</f>
        <v>0.68295950001749617</v>
      </c>
      <c r="D77" s="337">
        <f>IF(D$10=0,0,D$10/MAE_fec!D$10)</f>
        <v>0.68008790075594749</v>
      </c>
      <c r="E77" s="337">
        <f>IF(E$10=0,0,E$10/MAE_fec!E$10)</f>
        <v>0.73887402777878153</v>
      </c>
      <c r="F77" s="337">
        <f>IF(F$10=0,0,F$10/MAE_fec!F$10)</f>
        <v>0.72288962701508686</v>
      </c>
      <c r="G77" s="337">
        <f>IF(G$10=0,0,G$10/MAE_fec!G$10)</f>
        <v>0.72329770799651327</v>
      </c>
      <c r="H77" s="337">
        <f>IF(H$10=0,0,H$10/MAE_fec!H$10)</f>
        <v>0.72711446344700137</v>
      </c>
      <c r="I77" s="337">
        <f>IF(I$10=0,0,I$10/MAE_fec!I$10)</f>
        <v>0.73241958090765791</v>
      </c>
      <c r="J77" s="337">
        <f>IF(J$10=0,0,J$10/MAE_fec!J$10)</f>
        <v>0.75137553436412641</v>
      </c>
      <c r="K77" s="337">
        <f>IF(K$10=0,0,K$10/MAE_fec!K$10)</f>
        <v>0.73580359688788244</v>
      </c>
      <c r="L77" s="337">
        <f>IF(L$10=0,0,L$10/MAE_fec!L$10)</f>
        <v>0.74622127393081061</v>
      </c>
      <c r="M77" s="337">
        <f>IF(M$10=0,0,M$10/MAE_fec!M$10)</f>
        <v>0.76053295740571802</v>
      </c>
      <c r="N77" s="337">
        <f>IF(N$10=0,0,N$10/MAE_fec!N$10)</f>
        <v>0.75992365748637403</v>
      </c>
      <c r="O77" s="337">
        <f>IF(O$10=0,0,O$10/MAE_fec!O$10)</f>
        <v>0.76012709977923099</v>
      </c>
      <c r="P77" s="337">
        <f>IF(P$10=0,0,P$10/MAE_fec!P$10)</f>
        <v>0.77581591359887447</v>
      </c>
      <c r="Q77" s="337">
        <f>IF(Q$10=0,0,Q$10/MAE_fec!Q$10)</f>
        <v>0.76623059558075224</v>
      </c>
      <c r="R77" s="337">
        <f>IF(R$10=0,0,R$10/MAE_fec!R$10)</f>
        <v>0.7633226429585277</v>
      </c>
      <c r="S77" s="337">
        <f>IF(S$10=0,0,S$10/MAE_fec!S$10)</f>
        <v>0.76365167399011058</v>
      </c>
      <c r="T77" s="337">
        <f>IF(T$10=0,0,T$10/MAE_fec!T$10)</f>
        <v>0.76723878128199652</v>
      </c>
      <c r="U77" s="337">
        <f>IF(U$10=0,0,U$10/MAE_fec!U$10)</f>
        <v>0.76580350193579705</v>
      </c>
      <c r="V77" s="337">
        <f>IF(V$10=0,0,V$10/MAE_fec!V$10)</f>
        <v>0.76083610385217582</v>
      </c>
      <c r="W77" s="337">
        <f>IF(W$10=0,0,W$10/MAE_fec!W$10)</f>
        <v>0.76064752094215193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0.51138623793106186</v>
      </c>
      <c r="C78" s="355">
        <f>IF(C$16=0,0,C$16/MAE_fec!C$16)</f>
        <v>0.51178588490198995</v>
      </c>
      <c r="D78" s="355">
        <f>IF(D$16=0,0,D$16/MAE_fec!D$16)</f>
        <v>0.50993337563346397</v>
      </c>
      <c r="E78" s="355">
        <f>IF(E$16=0,0,E$16/MAE_fec!E$16)</f>
        <v>0.55097780547967656</v>
      </c>
      <c r="F78" s="355">
        <f>IF(F$16=0,0,F$16/MAE_fec!F$16)</f>
        <v>0.54196194237069828</v>
      </c>
      <c r="G78" s="355">
        <f>IF(G$16=0,0,G$16/MAE_fec!G$16)</f>
        <v>0.54252482669608348</v>
      </c>
      <c r="H78" s="355">
        <f>IF(H$16=0,0,H$16/MAE_fec!H$16)</f>
        <v>0.54359822758731158</v>
      </c>
      <c r="I78" s="355">
        <f>IF(I$16=0,0,I$16/MAE_fec!I$16)</f>
        <v>0.54729327160938979</v>
      </c>
      <c r="J78" s="355">
        <f>IF(J$16=0,0,J$16/MAE_fec!J$16)</f>
        <v>0.56209151298730586</v>
      </c>
      <c r="K78" s="355">
        <f>IF(K$16=0,0,K$16/MAE_fec!K$16)</f>
        <v>0.55141937178810119</v>
      </c>
      <c r="L78" s="355">
        <f>IF(L$16=0,0,L$16/MAE_fec!L$16)</f>
        <v>0.55878864785579085</v>
      </c>
      <c r="M78" s="355">
        <f>IF(M$16=0,0,M$16/MAE_fec!M$16)</f>
        <v>0.5688006805989021</v>
      </c>
      <c r="N78" s="355">
        <f>IF(N$16=0,0,N$16/MAE_fec!N$16)</f>
        <v>0.56869967449878223</v>
      </c>
      <c r="O78" s="355">
        <f>IF(O$16=0,0,O$16/MAE_fec!O$16)</f>
        <v>0.56891751851813954</v>
      </c>
      <c r="P78" s="355">
        <f>IF(P$16=0,0,P$16/MAE_fec!P$16)</f>
        <v>0.58029575822970292</v>
      </c>
      <c r="Q78" s="355">
        <f>IF(Q$16=0,0,Q$16/MAE_fec!Q$16)</f>
        <v>0.57329636216035473</v>
      </c>
      <c r="R78" s="355">
        <f>IF(R$16=0,0,R$16/MAE_fec!R$16)</f>
        <v>0.57129382050183353</v>
      </c>
      <c r="S78" s="355">
        <f>IF(S$16=0,0,S$16/MAE_fec!S$16)</f>
        <v>0.57025299431169518</v>
      </c>
      <c r="T78" s="355">
        <f>IF(T$16=0,0,T$16/MAE_fec!T$16)</f>
        <v>0.5728487960401244</v>
      </c>
      <c r="U78" s="355">
        <f>IF(U$16=0,0,U$16/MAE_fec!U$16)</f>
        <v>0.57189388828230603</v>
      </c>
      <c r="V78" s="355">
        <f>IF(V$16=0,0,V$16/MAE_fec!V$16)</f>
        <v>0.56834178192374651</v>
      </c>
      <c r="W78" s="355">
        <f>IF(W$16=0,0,W$16/MAE_fec!W$16)</f>
        <v>0.56787372208034081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0.45757018480475886</v>
      </c>
      <c r="C79" s="351">
        <f>IF(C$24=0,0,C$24/MAE_fec!C$24)</f>
        <v>0.45780716662001475</v>
      </c>
      <c r="D79" s="351">
        <f>IF(D$24=0,0,D$24/MAE_fec!D$24)</f>
        <v>0.45772736190546931</v>
      </c>
      <c r="E79" s="351">
        <f>IF(E$24=0,0,E$24/MAE_fec!E$24)</f>
        <v>0.46534453145756921</v>
      </c>
      <c r="F79" s="351">
        <f>IF(F$24=0,0,F$24/MAE_fec!F$24)</f>
        <v>0.46339534031679369</v>
      </c>
      <c r="G79" s="351">
        <f>IF(G$24=0,0,G$24/MAE_fec!G$24)</f>
        <v>0.46343463207921287</v>
      </c>
      <c r="H79" s="351">
        <f>IF(H$24=0,0,H$24/MAE_fec!H$24)</f>
        <v>0.46382524186159868</v>
      </c>
      <c r="I79" s="351">
        <f>IF(I$24=0,0,I$24/MAE_fec!I$24)</f>
        <v>0.46444275270714508</v>
      </c>
      <c r="J79" s="351">
        <f>IF(J$24=0,0,J$24/MAE_fec!J$24)</f>
        <v>0.46631579224761721</v>
      </c>
      <c r="K79" s="351">
        <f>IF(K$24=0,0,K$24/MAE_fec!K$24)</f>
        <v>0.46536580814419526</v>
      </c>
      <c r="L79" s="351">
        <f>IF(L$24=0,0,L$24/MAE_fec!L$24)</f>
        <v>0.46589964387592364</v>
      </c>
      <c r="M79" s="351">
        <f>IF(M$24=0,0,M$24/MAE_fec!M$24)</f>
        <v>0.46703388108618787</v>
      </c>
      <c r="N79" s="351">
        <f>IF(N$24=0,0,N$24/MAE_fec!N$24)</f>
        <v>0.46690191626172589</v>
      </c>
      <c r="O79" s="351">
        <f>IF(O$24=0,0,O$24/MAE_fec!O$24)</f>
        <v>0.46675891681768272</v>
      </c>
      <c r="P79" s="351">
        <f>IF(P$24=0,0,P$24/MAE_fec!P$24)</f>
        <v>0.46831503538605307</v>
      </c>
      <c r="Q79" s="351">
        <f>IF(Q$24=0,0,Q$24/MAE_fec!Q$24)</f>
        <v>0.4671224634459285</v>
      </c>
      <c r="R79" s="351">
        <f>IF(R$24=0,0,R$24/MAE_fec!R$24)</f>
        <v>0.46675037007493908</v>
      </c>
      <c r="S79" s="351">
        <f>IF(S$24=0,0,S$24/MAE_fec!S$24)</f>
        <v>0.46683666846131827</v>
      </c>
      <c r="T79" s="351">
        <f>IF(T$24=0,0,T$24/MAE_fec!T$24)</f>
        <v>0.46701348893899464</v>
      </c>
      <c r="U79" s="351">
        <f>IF(U$24=0,0,U$24/MAE_fec!U$24)</f>
        <v>0.46687804679996781</v>
      </c>
      <c r="V79" s="351">
        <f>IF(V$24=0,0,V$24/MAE_fec!V$24)</f>
        <v>0.46645480529844241</v>
      </c>
      <c r="W79" s="351">
        <f>IF(W$24=0,0,W$24/MAE_fec!W$24)</f>
        <v>0.46630074681341327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0.43833106108376746</v>
      </c>
      <c r="C80" s="351">
        <f>IF(C$27=0,0,C$27/MAE_fec!C$27)</f>
        <v>0.43867361563027707</v>
      </c>
      <c r="D80" s="351">
        <f>IF(D$27=0,0,D$27/MAE_fec!D$27)</f>
        <v>0.43708575054296905</v>
      </c>
      <c r="E80" s="351">
        <f>IF(E$27=0,0,E$27/MAE_fec!E$27)</f>
        <v>0.47226669041115127</v>
      </c>
      <c r="F80" s="351">
        <f>IF(F$27=0,0,F$27/MAE_fec!F$27)</f>
        <v>0.46453880774631284</v>
      </c>
      <c r="G80" s="351">
        <f>IF(G$27=0,0,G$27/MAE_fec!G$27)</f>
        <v>0.46502128002521442</v>
      </c>
      <c r="H80" s="351">
        <f>IF(H$27=0,0,H$27/MAE_fec!H$27)</f>
        <v>0.46594133793198123</v>
      </c>
      <c r="I80" s="351">
        <f>IF(I$27=0,0,I$27/MAE_fec!I$27)</f>
        <v>0.46910851852233415</v>
      </c>
      <c r="J80" s="351">
        <f>IF(J$27=0,0,J$27/MAE_fec!J$27)</f>
        <v>0.48179272541769075</v>
      </c>
      <c r="K80" s="351">
        <f>IF(K$27=0,0,K$27/MAE_fec!K$27)</f>
        <v>0.47264517581837229</v>
      </c>
      <c r="L80" s="351">
        <f>IF(L$27=0,0,L$27/MAE_fec!L$27)</f>
        <v>0.47896169816210643</v>
      </c>
      <c r="M80" s="351">
        <f>IF(M$27=0,0,M$27/MAE_fec!M$27)</f>
        <v>0.48754344051334469</v>
      </c>
      <c r="N80" s="351">
        <f>IF(N$27=0,0,N$27/MAE_fec!N$27)</f>
        <v>0.48745686385609899</v>
      </c>
      <c r="O80" s="351">
        <f>IF(O$27=0,0,O$27/MAE_fec!O$27)</f>
        <v>0.48764358730126262</v>
      </c>
      <c r="P80" s="351">
        <f>IF(P$27=0,0,P$27/MAE_fec!P$27)</f>
        <v>0.49739636419688804</v>
      </c>
      <c r="Q80" s="351">
        <f>IF(Q$27=0,0,Q$27/MAE_fec!Q$27)</f>
        <v>0.49139688185173264</v>
      </c>
      <c r="R80" s="351">
        <f>IF(R$27=0,0,R$27/MAE_fec!R$27)</f>
        <v>0.48968041757300018</v>
      </c>
      <c r="S80" s="351">
        <f>IF(S$27=0,0,S$27/MAE_fec!S$27)</f>
        <v>0.48878828083859577</v>
      </c>
      <c r="T80" s="351">
        <f>IF(T$27=0,0,T$27/MAE_fec!T$27)</f>
        <v>0.49101325374867805</v>
      </c>
      <c r="U80" s="351">
        <f>IF(U$27=0,0,U$27/MAE_fec!U$27)</f>
        <v>0.49019476138483403</v>
      </c>
      <c r="V80" s="351">
        <f>IF(V$27=0,0,V$27/MAE_fec!V$27)</f>
        <v>0.48715009879178267</v>
      </c>
      <c r="W80" s="351">
        <f>IF(W$27=0,0,W$27/MAE_fec!W$27)</f>
        <v>0.48674890464029219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0.67022616575979543</v>
      </c>
      <c r="C81" s="351">
        <f>IF(C$35=0,0,C$35/MAE_fec!C$35)</f>
        <v>0.67006297629759781</v>
      </c>
      <c r="D81" s="351">
        <f>IF(D$35=0,0,D$35/MAE_fec!D$35)</f>
        <v>0.66858972605060774</v>
      </c>
      <c r="E81" s="351">
        <f>IF(E$35=0,0,E$35/MAE_fec!E$35)</f>
        <v>0.70687256556574063</v>
      </c>
      <c r="F81" s="351">
        <f>IF(F$35=0,0,F$35/MAE_fec!F$35)</f>
        <v>0.70170641073926943</v>
      </c>
      <c r="G81" s="351">
        <f>IF(G$35=0,0,G$35/MAE_fec!G$35)</f>
        <v>0.7020856468198835</v>
      </c>
      <c r="H81" s="351">
        <f>IF(H$35=0,0,H$35/MAE_fec!H$35)</f>
        <v>0.68808303674804139</v>
      </c>
      <c r="I81" s="351">
        <f>IF(I$35=0,0,I$35/MAE_fec!I$35)</f>
        <v>0.69115570274341964</v>
      </c>
      <c r="J81" s="351">
        <f>IF(J$35=0,0,J$35/MAE_fec!J$35)</f>
        <v>0.69218943073113359</v>
      </c>
      <c r="K81" s="351">
        <f>IF(K$35=0,0,K$35/MAE_fec!K$35)</f>
        <v>0.68980886641105676</v>
      </c>
      <c r="L81" s="351">
        <f>IF(L$35=0,0,L$35/MAE_fec!L$35)</f>
        <v>0.69193761254640618</v>
      </c>
      <c r="M81" s="351">
        <f>IF(M$35=0,0,M$35/MAE_fec!M$35)</f>
        <v>0.69409161320429935</v>
      </c>
      <c r="N81" s="351">
        <f>IF(N$35=0,0,N$35/MAE_fec!N$35)</f>
        <v>0.69354617267759622</v>
      </c>
      <c r="O81" s="351">
        <f>IF(O$35=0,0,O$35/MAE_fec!O$35)</f>
        <v>0.68548718796164942</v>
      </c>
      <c r="P81" s="351">
        <f>IF(P$35=0,0,P$35/MAE_fec!P$35)</f>
        <v>0.69027230712627474</v>
      </c>
      <c r="Q81" s="351">
        <f>IF(Q$35=0,0,Q$35/MAE_fec!Q$35)</f>
        <v>0.69020526603806576</v>
      </c>
      <c r="R81" s="351">
        <f>IF(R$35=0,0,R$35/MAE_fec!R$35)</f>
        <v>0.68609138553685522</v>
      </c>
      <c r="S81" s="351">
        <f>IF(S$35=0,0,S$35/MAE_fec!S$35)</f>
        <v>0.69229571471759277</v>
      </c>
      <c r="T81" s="351">
        <f>IF(T$35=0,0,T$35/MAE_fec!T$35)</f>
        <v>0.69066038908612859</v>
      </c>
      <c r="U81" s="351">
        <f>IF(U$35=0,0,U$35/MAE_fec!U$35)</f>
        <v>0.69114651203780197</v>
      </c>
      <c r="V81" s="351">
        <f>IF(V$35=0,0,V$35/MAE_fec!V$35)</f>
        <v>0.68931182938476931</v>
      </c>
      <c r="W81" s="351">
        <f>IF(W$35=0,0,W$35/MAE_fec!W$35)</f>
        <v>0.69145679390498271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0.62912893069622522</v>
      </c>
      <c r="C82" s="351">
        <f>IF(C$46=0,0,C$46/MAE_fec!C$46)</f>
        <v>0.62912893069622577</v>
      </c>
      <c r="D82" s="351">
        <f>IF(D$46=0,0,D$46/MAE_fec!D$46)</f>
        <v>0.62912893069622589</v>
      </c>
      <c r="E82" s="351">
        <f>IF(E$46=0,0,E$46/MAE_fec!E$46)</f>
        <v>0.62912893069622544</v>
      </c>
      <c r="F82" s="351">
        <f>IF(F$46=0,0,F$46/MAE_fec!F$46)</f>
        <v>0.62912893069622533</v>
      </c>
      <c r="G82" s="351">
        <f>IF(G$46=0,0,G$46/MAE_fec!G$46)</f>
        <v>0.62912893069622555</v>
      </c>
      <c r="H82" s="351">
        <f>IF(H$46=0,0,H$46/MAE_fec!H$46)</f>
        <v>0.62912893069622555</v>
      </c>
      <c r="I82" s="351">
        <f>IF(I$46=0,0,I$46/MAE_fec!I$46)</f>
        <v>0.62912893069622566</v>
      </c>
      <c r="J82" s="351">
        <f>IF(J$46=0,0,J$46/MAE_fec!J$46)</f>
        <v>0.62912893069622544</v>
      </c>
      <c r="K82" s="351">
        <f>IF(K$46=0,0,K$46/MAE_fec!K$46)</f>
        <v>0.62912893069622544</v>
      </c>
      <c r="L82" s="351">
        <f>IF(L$46=0,0,L$46/MAE_fec!L$46)</f>
        <v>0.62912893069622544</v>
      </c>
      <c r="M82" s="351">
        <f>IF(M$46=0,0,M$46/MAE_fec!M$46)</f>
        <v>0.62912893069622544</v>
      </c>
      <c r="N82" s="351">
        <f>IF(N$46=0,0,N$46/MAE_fec!N$46)</f>
        <v>0.62912893069622544</v>
      </c>
      <c r="O82" s="351">
        <f>IF(O$46=0,0,O$46/MAE_fec!O$46)</f>
        <v>0.62912893069622555</v>
      </c>
      <c r="P82" s="351">
        <f>IF(P$46=0,0,P$46/MAE_fec!P$46)</f>
        <v>0.62912893069622544</v>
      </c>
      <c r="Q82" s="351">
        <f>IF(Q$46=0,0,Q$46/MAE_fec!Q$46)</f>
        <v>0.62912893069622555</v>
      </c>
      <c r="R82" s="351">
        <f>IF(R$46=0,0,R$46/MAE_fec!R$46)</f>
        <v>0.62912893069622533</v>
      </c>
      <c r="S82" s="351">
        <f>IF(S$46=0,0,S$46/MAE_fec!S$46)</f>
        <v>0.62912893069622544</v>
      </c>
      <c r="T82" s="351">
        <f>IF(T$46=0,0,T$46/MAE_fec!T$46)</f>
        <v>0.62912893069622555</v>
      </c>
      <c r="U82" s="351">
        <f>IF(U$46=0,0,U$46/MAE_fec!U$46)</f>
        <v>0.62912893069622555</v>
      </c>
      <c r="V82" s="351">
        <f>IF(V$46=0,0,V$46/MAE_fec!V$46)</f>
        <v>0.62912893069622566</v>
      </c>
      <c r="W82" s="351">
        <f>IF(W$46=0,0,W$46/MAE_fec!W$46)</f>
        <v>0.62912893069622544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0.58189932282225032</v>
      </c>
      <c r="C83" s="339">
        <f>IF(C$47=0,0,C$47/MAE_fec!C$47)</f>
        <v>0.58189932282225032</v>
      </c>
      <c r="D83" s="339">
        <f>IF(D$47=0,0,D$47/MAE_fec!D$47)</f>
        <v>0.58189932282225054</v>
      </c>
      <c r="E83" s="339">
        <f>IF(E$47=0,0,E$47/MAE_fec!E$47)</f>
        <v>0.58189932282225065</v>
      </c>
      <c r="F83" s="339">
        <f>IF(F$47=0,0,F$47/MAE_fec!F$47)</f>
        <v>0.58189932282225032</v>
      </c>
      <c r="G83" s="339">
        <f>IF(G$47=0,0,G$47/MAE_fec!G$47)</f>
        <v>0.58189932282225054</v>
      </c>
      <c r="H83" s="339">
        <f>IF(H$47=0,0,H$47/MAE_fec!H$47)</f>
        <v>0.58189932282225065</v>
      </c>
      <c r="I83" s="339">
        <f>IF(I$47=0,0,I$47/MAE_fec!I$47)</f>
        <v>0.58189932282225043</v>
      </c>
      <c r="J83" s="339">
        <f>IF(J$47=0,0,J$47/MAE_fec!J$47)</f>
        <v>0.58189932282225043</v>
      </c>
      <c r="K83" s="339">
        <f>IF(K$47=0,0,K$47/MAE_fec!K$47)</f>
        <v>0.58189932282225054</v>
      </c>
      <c r="L83" s="339">
        <f>IF(L$47=0,0,L$47/MAE_fec!L$47)</f>
        <v>0.58189932282225043</v>
      </c>
      <c r="M83" s="339">
        <f>IF(M$47=0,0,M$47/MAE_fec!M$47)</f>
        <v>0.58189932282225054</v>
      </c>
      <c r="N83" s="339">
        <f>IF(N$47=0,0,N$47/MAE_fec!N$47)</f>
        <v>0.58189932282225032</v>
      </c>
      <c r="O83" s="339">
        <f>IF(O$47=0,0,O$47/MAE_fec!O$47)</f>
        <v>0.58189932282225054</v>
      </c>
      <c r="P83" s="339">
        <f>IF(P$47=0,0,P$47/MAE_fec!P$47)</f>
        <v>0.58189932282225065</v>
      </c>
      <c r="Q83" s="339">
        <f>IF(Q$47=0,0,Q$47/MAE_fec!Q$47)</f>
        <v>0.58189932282225043</v>
      </c>
      <c r="R83" s="339">
        <f>IF(R$47=0,0,R$47/MAE_fec!R$47)</f>
        <v>0.58189932282225043</v>
      </c>
      <c r="S83" s="339">
        <f>IF(S$47=0,0,S$47/MAE_fec!S$47)</f>
        <v>0.58189932282225032</v>
      </c>
      <c r="T83" s="339">
        <f>IF(T$47=0,0,T$47/MAE_fec!T$47)</f>
        <v>0.58189932282225043</v>
      </c>
      <c r="U83" s="339">
        <f>IF(U$47=0,0,U$47/MAE_fec!U$47)</f>
        <v>0.58189932282225032</v>
      </c>
      <c r="V83" s="339">
        <f>IF(V$47=0,0,V$47/MAE_fec!V$47)</f>
        <v>0.58189932282225043</v>
      </c>
      <c r="W83" s="339">
        <f>IF(W$47=0,0,W$47/MAE_fec!W$47)</f>
        <v>0.58189932282225054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DE: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5754.8355937547331</v>
      </c>
      <c r="C5" s="225">
        <v>5795.9697350629831</v>
      </c>
      <c r="D5" s="225">
        <v>5858.2736493348111</v>
      </c>
      <c r="E5" s="225">
        <v>4839.7394605789923</v>
      </c>
      <c r="F5" s="225">
        <v>6033.9421400510928</v>
      </c>
      <c r="G5" s="225">
        <v>5949.8455355150991</v>
      </c>
      <c r="H5" s="225">
        <v>6335.6828918509082</v>
      </c>
      <c r="I5" s="225">
        <v>6073.9432176472183</v>
      </c>
      <c r="J5" s="225">
        <v>6342.9195837345633</v>
      </c>
      <c r="K5" s="225">
        <v>6034.7622329272963</v>
      </c>
      <c r="L5" s="225">
        <v>5983.6350952553521</v>
      </c>
      <c r="M5" s="225">
        <v>5559.8095164704282</v>
      </c>
      <c r="N5" s="225">
        <v>5607.9825434994536</v>
      </c>
      <c r="O5" s="225">
        <v>5687.9228814473154</v>
      </c>
      <c r="P5" s="225">
        <v>4912.1355267345798</v>
      </c>
      <c r="Q5" s="225">
        <v>4770.3440714626877</v>
      </c>
      <c r="R5" s="225">
        <v>4912.3929916793986</v>
      </c>
      <c r="S5" s="225">
        <v>5125.0970702867216</v>
      </c>
      <c r="T5" s="225">
        <v>4919.3028154665553</v>
      </c>
      <c r="U5" s="225">
        <v>4871.7044069626736</v>
      </c>
      <c r="V5" s="225">
        <v>4639.0070533063408</v>
      </c>
      <c r="W5" s="225">
        <v>4927.0850744143281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218.38072389155971</v>
      </c>
      <c r="C10" s="262">
        <v>219.0593343352167</v>
      </c>
      <c r="D10" s="262">
        <v>222.3391381144697</v>
      </c>
      <c r="E10" s="262">
        <v>173.21780561806139</v>
      </c>
      <c r="F10" s="262">
        <v>228.2162315532002</v>
      </c>
      <c r="G10" s="262">
        <v>225.8105177764389</v>
      </c>
      <c r="H10" s="262">
        <v>225.7468001742975</v>
      </c>
      <c r="I10" s="262">
        <v>213.9079662931004</v>
      </c>
      <c r="J10" s="262">
        <v>213.58463641163809</v>
      </c>
      <c r="K10" s="262">
        <v>213.68609376124579</v>
      </c>
      <c r="L10" s="262">
        <v>207.8261093236145</v>
      </c>
      <c r="M10" s="262">
        <v>182.75753143589819</v>
      </c>
      <c r="N10" s="262">
        <v>185.53972469363021</v>
      </c>
      <c r="O10" s="262">
        <v>189.70449841431599</v>
      </c>
      <c r="P10" s="262">
        <v>150.81055641762831</v>
      </c>
      <c r="Q10" s="262">
        <v>154.4620026750402</v>
      </c>
      <c r="R10" s="262">
        <v>163.08792996195851</v>
      </c>
      <c r="S10" s="262">
        <v>165.21308350688119</v>
      </c>
      <c r="T10" s="262">
        <v>158.7613574437278</v>
      </c>
      <c r="U10" s="262">
        <v>157.92020515673201</v>
      </c>
      <c r="V10" s="262">
        <v>154.3593489879627</v>
      </c>
      <c r="W10" s="262">
        <v>164.0504553937833</v>
      </c>
      <c r="DA10" s="68" t="s">
        <v>2643</v>
      </c>
    </row>
    <row r="11" spans="1:105" ht="12" customHeight="1" x14ac:dyDescent="0.25">
      <c r="A11" s="37" t="s">
        <v>160</v>
      </c>
      <c r="B11" s="228">
        <v>70.13117173595775</v>
      </c>
      <c r="C11" s="228">
        <v>70.240575862610399</v>
      </c>
      <c r="D11" s="228">
        <v>80.881824290476075</v>
      </c>
      <c r="E11" s="228">
        <v>73.328979207765784</v>
      </c>
      <c r="F11" s="228">
        <v>66.615732629387168</v>
      </c>
      <c r="G11" s="228">
        <v>65.606010297986828</v>
      </c>
      <c r="H11" s="228">
        <v>57.138858136031637</v>
      </c>
      <c r="I11" s="228">
        <v>59.482857872226411</v>
      </c>
      <c r="J11" s="228">
        <v>60.654793498056812</v>
      </c>
      <c r="K11" s="228">
        <v>82.40355952449211</v>
      </c>
      <c r="L11" s="228">
        <v>65.02219672362942</v>
      </c>
      <c r="M11" s="228">
        <v>49.578141326874622</v>
      </c>
      <c r="N11" s="228">
        <v>47.719596702775632</v>
      </c>
      <c r="O11" s="228">
        <v>43.705583829034268</v>
      </c>
      <c r="P11" s="228">
        <v>32.28226138351517</v>
      </c>
      <c r="Q11" s="228">
        <v>24.53629877199074</v>
      </c>
      <c r="R11" s="228">
        <v>25.489782711451809</v>
      </c>
      <c r="S11" s="228">
        <v>25.05478002145485</v>
      </c>
      <c r="T11" s="228">
        <v>22.961279297676931</v>
      </c>
      <c r="U11" s="228">
        <v>22.18953222362612</v>
      </c>
      <c r="V11" s="228">
        <v>25.923088247536999</v>
      </c>
      <c r="W11" s="228">
        <v>22.471385851310441</v>
      </c>
      <c r="DA11" s="69" t="s">
        <v>2644</v>
      </c>
    </row>
    <row r="12" spans="1:105" ht="12" customHeight="1" x14ac:dyDescent="0.25">
      <c r="A12" s="37" t="s">
        <v>162</v>
      </c>
      <c r="B12" s="228">
        <v>148.24955215560189</v>
      </c>
      <c r="C12" s="228">
        <v>148.81875847260631</v>
      </c>
      <c r="D12" s="228">
        <v>141.4573138239937</v>
      </c>
      <c r="E12" s="228">
        <v>99.888826410295607</v>
      </c>
      <c r="F12" s="228">
        <v>161.60049892381309</v>
      </c>
      <c r="G12" s="228">
        <v>160.20450747845209</v>
      </c>
      <c r="H12" s="228">
        <v>168.6079420382658</v>
      </c>
      <c r="I12" s="228">
        <v>154.42510842087401</v>
      </c>
      <c r="J12" s="228">
        <v>152.9298429135813</v>
      </c>
      <c r="K12" s="228">
        <v>131.28253423675369</v>
      </c>
      <c r="L12" s="228">
        <v>142.8039125999851</v>
      </c>
      <c r="M12" s="228">
        <v>133.17939010902359</v>
      </c>
      <c r="N12" s="228">
        <v>137.82012799085459</v>
      </c>
      <c r="O12" s="228">
        <v>145.99891458528171</v>
      </c>
      <c r="P12" s="228">
        <v>118.5282950341131</v>
      </c>
      <c r="Q12" s="228">
        <v>129.92570390304951</v>
      </c>
      <c r="R12" s="228">
        <v>137.59814725050671</v>
      </c>
      <c r="S12" s="228">
        <v>140.15830348542639</v>
      </c>
      <c r="T12" s="228">
        <v>135.80007814605091</v>
      </c>
      <c r="U12" s="228">
        <v>135.73067293310589</v>
      </c>
      <c r="V12" s="228">
        <v>128.43626074042569</v>
      </c>
      <c r="W12" s="228">
        <v>141.57906954247281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1467.230767025035</v>
      </c>
      <c r="C16" s="263">
        <f t="shared" si="0"/>
        <v>1475.998753434626</v>
      </c>
      <c r="D16" s="263">
        <f t="shared" si="0"/>
        <v>1496.2132050709611</v>
      </c>
      <c r="E16" s="263">
        <f t="shared" si="0"/>
        <v>1209.5703648802039</v>
      </c>
      <c r="F16" s="263">
        <f t="shared" si="0"/>
        <v>1515.0453524485149</v>
      </c>
      <c r="G16" s="263">
        <f t="shared" si="0"/>
        <v>1494.4557512193319</v>
      </c>
      <c r="H16" s="263">
        <f t="shared" si="0"/>
        <v>1526.408158434735</v>
      </c>
      <c r="I16" s="263">
        <f t="shared" si="0"/>
        <v>1453.5341069938979</v>
      </c>
      <c r="J16" s="263">
        <f t="shared" si="0"/>
        <v>1436.3889229872109</v>
      </c>
      <c r="K16" s="263">
        <f t="shared" si="0"/>
        <v>1430.2459666421209</v>
      </c>
      <c r="L16" s="263">
        <f t="shared" si="0"/>
        <v>1388.877564140236</v>
      </c>
      <c r="M16" s="263">
        <f t="shared" si="0"/>
        <v>1228.8704377516281</v>
      </c>
      <c r="N16" s="263">
        <f t="shared" si="0"/>
        <v>1238.9380840458091</v>
      </c>
      <c r="O16" s="263">
        <f t="shared" si="0"/>
        <v>1262.685021894504</v>
      </c>
      <c r="P16" s="263">
        <f t="shared" si="0"/>
        <v>1007.761598056663</v>
      </c>
      <c r="Q16" s="263">
        <f t="shared" si="0"/>
        <v>1025.507606398302</v>
      </c>
      <c r="R16" s="263">
        <f t="shared" si="0"/>
        <v>1078.2047791374839</v>
      </c>
      <c r="S16" s="263">
        <f t="shared" si="0"/>
        <v>1117.221206731198</v>
      </c>
      <c r="T16" s="263">
        <f t="shared" si="0"/>
        <v>1058.970640839889</v>
      </c>
      <c r="U16" s="263">
        <f t="shared" si="0"/>
        <v>1050.341387241423</v>
      </c>
      <c r="V16" s="263">
        <f t="shared" si="0"/>
        <v>1026.106501796663</v>
      </c>
      <c r="W16" s="263">
        <f t="shared" si="0"/>
        <v>1092.5640733743801</v>
      </c>
      <c r="DA16" s="70"/>
    </row>
    <row r="17" spans="1:105" ht="12" customHeight="1" x14ac:dyDescent="0.25">
      <c r="A17" s="60" t="s">
        <v>2558</v>
      </c>
      <c r="B17" s="331">
        <v>1467.230767025035</v>
      </c>
      <c r="C17" s="331">
        <v>1475.998753434626</v>
      </c>
      <c r="D17" s="331">
        <v>1496.2132050709611</v>
      </c>
      <c r="E17" s="331">
        <v>1209.5703648802039</v>
      </c>
      <c r="F17" s="331">
        <v>1515.0453524485149</v>
      </c>
      <c r="G17" s="331">
        <v>1494.4557512193319</v>
      </c>
      <c r="H17" s="331">
        <v>1526.408158434735</v>
      </c>
      <c r="I17" s="331">
        <v>1453.5341069938979</v>
      </c>
      <c r="J17" s="331">
        <v>1436.3889229872109</v>
      </c>
      <c r="K17" s="331">
        <v>1430.2459666421209</v>
      </c>
      <c r="L17" s="331">
        <v>1388.877564140236</v>
      </c>
      <c r="M17" s="331">
        <v>1228.8704377516281</v>
      </c>
      <c r="N17" s="331">
        <v>1238.9380840458091</v>
      </c>
      <c r="O17" s="331">
        <v>1262.685021894504</v>
      </c>
      <c r="P17" s="331">
        <v>1007.761598056663</v>
      </c>
      <c r="Q17" s="331">
        <v>1025.507606398302</v>
      </c>
      <c r="R17" s="331">
        <v>1078.2047791374839</v>
      </c>
      <c r="S17" s="331">
        <v>1117.221206731198</v>
      </c>
      <c r="T17" s="331">
        <v>1058.970640839889</v>
      </c>
      <c r="U17" s="331">
        <v>1050.341387241423</v>
      </c>
      <c r="V17" s="331">
        <v>1026.106501796663</v>
      </c>
      <c r="W17" s="331">
        <v>1092.5640733743801</v>
      </c>
      <c r="DA17" s="72" t="s">
        <v>2649</v>
      </c>
    </row>
    <row r="18" spans="1:105" ht="12" customHeight="1" x14ac:dyDescent="0.25">
      <c r="A18" s="59" t="s">
        <v>30</v>
      </c>
      <c r="B18" s="232">
        <v>51.515414208771723</v>
      </c>
      <c r="C18" s="232">
        <v>53.512418589024932</v>
      </c>
      <c r="D18" s="232">
        <v>43.347639608605412</v>
      </c>
      <c r="E18" s="232">
        <v>30.884397972144011</v>
      </c>
      <c r="F18" s="232">
        <v>26.114430615936161</v>
      </c>
      <c r="G18" s="232">
        <v>26.136740905820691</v>
      </c>
      <c r="H18" s="232">
        <v>36.903682137150277</v>
      </c>
      <c r="I18" s="232">
        <v>32.734330706352956</v>
      </c>
      <c r="J18" s="232">
        <v>33.821546673623743</v>
      </c>
      <c r="K18" s="232">
        <v>25.516366917830769</v>
      </c>
      <c r="L18" s="232">
        <v>21.50250527119972</v>
      </c>
      <c r="M18" s="232">
        <v>20.75835987868091</v>
      </c>
      <c r="N18" s="232">
        <v>19.180838608907571</v>
      </c>
      <c r="O18" s="232">
        <v>15.961899832460981</v>
      </c>
      <c r="P18" s="232">
        <v>16.804959012921</v>
      </c>
      <c r="Q18" s="232">
        <v>9.6900456205313574</v>
      </c>
      <c r="R18" s="232">
        <v>4.2400360535372181</v>
      </c>
      <c r="S18" s="232">
        <v>41.746671882187663</v>
      </c>
      <c r="T18" s="232">
        <v>14.082534308176079</v>
      </c>
      <c r="U18" s="232">
        <v>15.48397589664207</v>
      </c>
      <c r="V18" s="232">
        <v>15.64187464118551</v>
      </c>
      <c r="W18" s="232">
        <v>17.090593438467849</v>
      </c>
      <c r="DA18" s="71" t="s">
        <v>2650</v>
      </c>
    </row>
    <row r="19" spans="1:105" ht="12" customHeight="1" x14ac:dyDescent="0.25">
      <c r="A19" s="59" t="s">
        <v>33</v>
      </c>
      <c r="B19" s="232">
        <v>47.732453190045177</v>
      </c>
      <c r="C19" s="232">
        <v>49.337085477925861</v>
      </c>
      <c r="D19" s="232">
        <v>48.454689824349607</v>
      </c>
      <c r="E19" s="232">
        <v>106.50961445168601</v>
      </c>
      <c r="F19" s="232">
        <v>23.570876399367471</v>
      </c>
      <c r="G19" s="232">
        <v>18.342558588370281</v>
      </c>
      <c r="H19" s="232">
        <v>72.217211785245937</v>
      </c>
      <c r="I19" s="232">
        <v>78.836220202033672</v>
      </c>
      <c r="J19" s="232">
        <v>43.045595202318182</v>
      </c>
      <c r="K19" s="232">
        <v>48.758561829219268</v>
      </c>
      <c r="L19" s="232">
        <v>43.290338639963949</v>
      </c>
      <c r="M19" s="232">
        <v>44.033935372711397</v>
      </c>
      <c r="N19" s="232">
        <v>33.22478449422519</v>
      </c>
      <c r="O19" s="232">
        <v>31.897355464673161</v>
      </c>
      <c r="P19" s="232">
        <v>23.838731744771369</v>
      </c>
      <c r="Q19" s="232">
        <v>25.267826334700722</v>
      </c>
      <c r="R19" s="232">
        <v>20.81067138625566</v>
      </c>
      <c r="S19" s="232">
        <v>20.5067906319995</v>
      </c>
      <c r="T19" s="232">
        <v>21.178864251535821</v>
      </c>
      <c r="U19" s="232">
        <v>16.097671086890241</v>
      </c>
      <c r="V19" s="232">
        <v>14.95668107798388</v>
      </c>
      <c r="W19" s="232">
        <v>17.228229696243101</v>
      </c>
      <c r="DA19" s="71" t="s">
        <v>2651</v>
      </c>
    </row>
    <row r="20" spans="1:105" ht="12" customHeight="1" x14ac:dyDescent="0.25">
      <c r="A20" s="59" t="s">
        <v>160</v>
      </c>
      <c r="B20" s="232">
        <v>432.65007622103201</v>
      </c>
      <c r="C20" s="232">
        <v>431.85754537957553</v>
      </c>
      <c r="D20" s="232">
        <v>495.84470944846521</v>
      </c>
      <c r="E20" s="232">
        <v>449.48767660907248</v>
      </c>
      <c r="F20" s="232">
        <v>424.16243214352892</v>
      </c>
      <c r="G20" s="232">
        <v>419.08208441951359</v>
      </c>
      <c r="H20" s="232">
        <v>357.37316997820233</v>
      </c>
      <c r="I20" s="232">
        <v>371.18291863739199</v>
      </c>
      <c r="J20" s="232">
        <v>385.35202912687242</v>
      </c>
      <c r="K20" s="232">
        <v>521.87384406652131</v>
      </c>
      <c r="L20" s="232">
        <v>413.43982152945568</v>
      </c>
      <c r="M20" s="232">
        <v>315.33036099750302</v>
      </c>
      <c r="N20" s="232">
        <v>304.73082700641078</v>
      </c>
      <c r="O20" s="232">
        <v>279.48584789118399</v>
      </c>
      <c r="P20" s="232">
        <v>206.84805846369409</v>
      </c>
      <c r="Q20" s="232">
        <v>157.214925835049</v>
      </c>
      <c r="R20" s="232">
        <v>163.5347792273817</v>
      </c>
      <c r="S20" s="232">
        <v>159.60443921789911</v>
      </c>
      <c r="T20" s="232">
        <v>147.69261226260519</v>
      </c>
      <c r="U20" s="232">
        <v>143.0288766400902</v>
      </c>
      <c r="V20" s="232">
        <v>167.04118937621951</v>
      </c>
      <c r="W20" s="232">
        <v>144.7210937961687</v>
      </c>
      <c r="DA20" s="71" t="s">
        <v>2652</v>
      </c>
    </row>
    <row r="21" spans="1:105" ht="12" customHeight="1" x14ac:dyDescent="0.25">
      <c r="A21" s="59" t="s">
        <v>70</v>
      </c>
      <c r="B21" s="232">
        <v>20.7583417276049</v>
      </c>
      <c r="C21" s="232">
        <v>26.31481276607963</v>
      </c>
      <c r="D21" s="232">
        <v>41.364402533504162</v>
      </c>
      <c r="E21" s="232">
        <v>10.39600537172768</v>
      </c>
      <c r="F21" s="232">
        <v>12.23856782698814</v>
      </c>
      <c r="G21" s="232">
        <v>7.530217854651152</v>
      </c>
      <c r="H21" s="232">
        <v>5.3610863822496126</v>
      </c>
      <c r="I21" s="232">
        <v>7.1422968410950638</v>
      </c>
      <c r="J21" s="232">
        <v>2.5758864032636009</v>
      </c>
      <c r="K21" s="232">
        <v>2.665624655062333</v>
      </c>
      <c r="L21" s="232">
        <v>2.634602000581197</v>
      </c>
      <c r="M21" s="232">
        <v>1.6909125567120831</v>
      </c>
      <c r="N21" s="232">
        <v>1.7011200452985999</v>
      </c>
      <c r="O21" s="232">
        <v>1.7148104436364551</v>
      </c>
      <c r="P21" s="232">
        <v>0.80174932543505262</v>
      </c>
      <c r="Q21" s="232">
        <v>0.84331944740165732</v>
      </c>
      <c r="R21" s="232">
        <v>6.8309655773214732</v>
      </c>
      <c r="S21" s="232">
        <v>2.524197636449578</v>
      </c>
      <c r="T21" s="232">
        <v>2.5170298064731549</v>
      </c>
      <c r="U21" s="232">
        <v>0.84060096704617715</v>
      </c>
      <c r="V21" s="232">
        <v>0.85912182955538408</v>
      </c>
      <c r="W21" s="232">
        <v>1.721122202261407</v>
      </c>
      <c r="DA21" s="71" t="s">
        <v>2653</v>
      </c>
    </row>
    <row r="22" spans="1:105" ht="12" customHeight="1" x14ac:dyDescent="0.25">
      <c r="A22" s="59" t="s">
        <v>162</v>
      </c>
      <c r="B22" s="232">
        <v>914.5744816775815</v>
      </c>
      <c r="C22" s="232">
        <v>914.97689122201973</v>
      </c>
      <c r="D22" s="232">
        <v>867.20176365603641</v>
      </c>
      <c r="E22" s="232">
        <v>612.29267047557403</v>
      </c>
      <c r="F22" s="232">
        <v>1028.9590454626939</v>
      </c>
      <c r="G22" s="232">
        <v>1023.364149450976</v>
      </c>
      <c r="H22" s="232">
        <v>1054.5530081518871</v>
      </c>
      <c r="I22" s="232">
        <v>963.63834060702391</v>
      </c>
      <c r="J22" s="232">
        <v>971.59386558113306</v>
      </c>
      <c r="K22" s="232">
        <v>831.43156917348756</v>
      </c>
      <c r="L22" s="232">
        <v>908.01029669903573</v>
      </c>
      <c r="M22" s="232">
        <v>847.05686894602013</v>
      </c>
      <c r="N22" s="232">
        <v>880.10051389096657</v>
      </c>
      <c r="O22" s="232">
        <v>933.62510826254913</v>
      </c>
      <c r="P22" s="232">
        <v>759.46809950984118</v>
      </c>
      <c r="Q22" s="232">
        <v>832.49148916061972</v>
      </c>
      <c r="R22" s="232">
        <v>882.78832689298827</v>
      </c>
      <c r="S22" s="232">
        <v>892.83910736266159</v>
      </c>
      <c r="T22" s="232">
        <v>873.49960021109848</v>
      </c>
      <c r="U22" s="232">
        <v>874.89026265075427</v>
      </c>
      <c r="V22" s="232">
        <v>827.60763487171926</v>
      </c>
      <c r="W22" s="232">
        <v>911.80303424123861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547.61821030053477</v>
      </c>
      <c r="C24" s="263">
        <f t="shared" si="1"/>
        <v>553.07064221777011</v>
      </c>
      <c r="D24" s="263">
        <f t="shared" si="1"/>
        <v>550.81772034821824</v>
      </c>
      <c r="E24" s="263">
        <f t="shared" si="1"/>
        <v>650.35050480237203</v>
      </c>
      <c r="F24" s="263">
        <f t="shared" si="1"/>
        <v>761.89711243183979</v>
      </c>
      <c r="G24" s="263">
        <f t="shared" si="1"/>
        <v>756.39508483690327</v>
      </c>
      <c r="H24" s="263">
        <f t="shared" si="1"/>
        <v>775.88297316300338</v>
      </c>
      <c r="I24" s="263">
        <f t="shared" si="1"/>
        <v>765.35107268406352</v>
      </c>
      <c r="J24" s="263">
        <f t="shared" si="1"/>
        <v>891.47831702446138</v>
      </c>
      <c r="K24" s="263">
        <f t="shared" si="1"/>
        <v>778.82041390924644</v>
      </c>
      <c r="L24" s="263">
        <f t="shared" si="1"/>
        <v>830.26617854954986</v>
      </c>
      <c r="M24" s="263">
        <f t="shared" si="1"/>
        <v>831.07302670971046</v>
      </c>
      <c r="N24" s="263">
        <f t="shared" si="1"/>
        <v>839.95707367915497</v>
      </c>
      <c r="O24" s="263">
        <f t="shared" si="1"/>
        <v>863.78533097657419</v>
      </c>
      <c r="P24" s="263">
        <f t="shared" si="1"/>
        <v>806.0137883057206</v>
      </c>
      <c r="Q24" s="263">
        <f t="shared" si="1"/>
        <v>748.92782206261404</v>
      </c>
      <c r="R24" s="263">
        <f t="shared" si="1"/>
        <v>770.12400092207633</v>
      </c>
      <c r="S24" s="263">
        <f t="shared" si="1"/>
        <v>781.80020750650374</v>
      </c>
      <c r="T24" s="263">
        <f t="shared" si="1"/>
        <v>771.28214623424424</v>
      </c>
      <c r="U24" s="263">
        <f t="shared" si="1"/>
        <v>755.24301954548264</v>
      </c>
      <c r="V24" s="263">
        <f t="shared" si="1"/>
        <v>703.08563271670425</v>
      </c>
      <c r="W24" s="263">
        <f t="shared" si="1"/>
        <v>746.31066968761888</v>
      </c>
      <c r="DA24" s="70"/>
    </row>
    <row r="25" spans="1:105" ht="12" customHeight="1" x14ac:dyDescent="0.25">
      <c r="A25" s="60" t="s">
        <v>2568</v>
      </c>
      <c r="B25" s="264">
        <v>547.61821030053477</v>
      </c>
      <c r="C25" s="264">
        <v>553.07064221777011</v>
      </c>
      <c r="D25" s="264">
        <v>550.81772034821824</v>
      </c>
      <c r="E25" s="264">
        <v>650.35050480237203</v>
      </c>
      <c r="F25" s="264">
        <v>761.89711243183979</v>
      </c>
      <c r="G25" s="264">
        <v>756.39508483690327</v>
      </c>
      <c r="H25" s="264">
        <v>775.88297316300338</v>
      </c>
      <c r="I25" s="264">
        <v>765.35107268406352</v>
      </c>
      <c r="J25" s="264">
        <v>891.47831702446138</v>
      </c>
      <c r="K25" s="264">
        <v>778.82041390924644</v>
      </c>
      <c r="L25" s="264">
        <v>830.26617854954986</v>
      </c>
      <c r="M25" s="264">
        <v>831.07302670971046</v>
      </c>
      <c r="N25" s="264">
        <v>839.95707367915497</v>
      </c>
      <c r="O25" s="264">
        <v>863.78533097657419</v>
      </c>
      <c r="P25" s="264">
        <v>806.0137883057206</v>
      </c>
      <c r="Q25" s="264">
        <v>748.92782206261404</v>
      </c>
      <c r="R25" s="264">
        <v>770.12400092207633</v>
      </c>
      <c r="S25" s="264">
        <v>781.80020750650374</v>
      </c>
      <c r="T25" s="264">
        <v>771.28214623424424</v>
      </c>
      <c r="U25" s="264">
        <v>755.24301954548264</v>
      </c>
      <c r="V25" s="264">
        <v>703.08563271670425</v>
      </c>
      <c r="W25" s="264">
        <v>746.31066968761888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2096.0439528929078</v>
      </c>
      <c r="C27" s="263">
        <f t="shared" si="2"/>
        <v>2108.5696477637512</v>
      </c>
      <c r="D27" s="263">
        <f t="shared" si="2"/>
        <v>2137.4474358156572</v>
      </c>
      <c r="E27" s="263">
        <f t="shared" si="2"/>
        <v>1727.957664114577</v>
      </c>
      <c r="F27" s="263">
        <f t="shared" si="2"/>
        <v>2164.350503497878</v>
      </c>
      <c r="G27" s="263">
        <f t="shared" si="2"/>
        <v>2134.9367874561881</v>
      </c>
      <c r="H27" s="263">
        <f t="shared" si="2"/>
        <v>2180.5830834781932</v>
      </c>
      <c r="I27" s="263">
        <f t="shared" si="2"/>
        <v>2076.477295705567</v>
      </c>
      <c r="J27" s="263">
        <f t="shared" si="2"/>
        <v>2051.9841756960168</v>
      </c>
      <c r="K27" s="263">
        <f t="shared" si="2"/>
        <v>2043.2085237744591</v>
      </c>
      <c r="L27" s="263">
        <f t="shared" si="2"/>
        <v>1984.1108059146241</v>
      </c>
      <c r="M27" s="263">
        <f t="shared" si="2"/>
        <v>1755.5291967880389</v>
      </c>
      <c r="N27" s="263">
        <f t="shared" si="2"/>
        <v>1769.9115486368701</v>
      </c>
      <c r="O27" s="263">
        <f t="shared" si="2"/>
        <v>1803.8357455635769</v>
      </c>
      <c r="P27" s="263">
        <f t="shared" si="2"/>
        <v>1439.659425795232</v>
      </c>
      <c r="Q27" s="263">
        <f t="shared" si="2"/>
        <v>1465.0108662832899</v>
      </c>
      <c r="R27" s="263">
        <f t="shared" si="2"/>
        <v>1540.292541624978</v>
      </c>
      <c r="S27" s="263">
        <f t="shared" si="2"/>
        <v>1596.0302953302819</v>
      </c>
      <c r="T27" s="263">
        <f t="shared" si="2"/>
        <v>1512.8152011998411</v>
      </c>
      <c r="U27" s="263">
        <f t="shared" si="2"/>
        <v>1500.487696059176</v>
      </c>
      <c r="V27" s="263">
        <f t="shared" si="2"/>
        <v>1465.866431138091</v>
      </c>
      <c r="W27" s="263">
        <f t="shared" si="2"/>
        <v>1560.805819106256</v>
      </c>
      <c r="DA27" s="70"/>
    </row>
    <row r="28" spans="1:105" ht="12" customHeight="1" x14ac:dyDescent="0.25">
      <c r="A28" s="60" t="s">
        <v>2573</v>
      </c>
      <c r="B28" s="331">
        <v>2096.0439528929078</v>
      </c>
      <c r="C28" s="331">
        <v>2108.5696477637512</v>
      </c>
      <c r="D28" s="331">
        <v>2137.4474358156572</v>
      </c>
      <c r="E28" s="331">
        <v>1727.957664114577</v>
      </c>
      <c r="F28" s="331">
        <v>2164.350503497878</v>
      </c>
      <c r="G28" s="331">
        <v>2134.9367874561881</v>
      </c>
      <c r="H28" s="331">
        <v>2180.5830834781932</v>
      </c>
      <c r="I28" s="331">
        <v>2076.477295705567</v>
      </c>
      <c r="J28" s="331">
        <v>2051.9841756960168</v>
      </c>
      <c r="K28" s="331">
        <v>2043.2085237744591</v>
      </c>
      <c r="L28" s="331">
        <v>1984.1108059146241</v>
      </c>
      <c r="M28" s="331">
        <v>1755.5291967880389</v>
      </c>
      <c r="N28" s="331">
        <v>1769.9115486368701</v>
      </c>
      <c r="O28" s="331">
        <v>1803.8357455635769</v>
      </c>
      <c r="P28" s="331">
        <v>1439.659425795232</v>
      </c>
      <c r="Q28" s="331">
        <v>1465.0108662832899</v>
      </c>
      <c r="R28" s="331">
        <v>1540.292541624978</v>
      </c>
      <c r="S28" s="331">
        <v>1596.0302953302819</v>
      </c>
      <c r="T28" s="331">
        <v>1512.8152011998411</v>
      </c>
      <c r="U28" s="331">
        <v>1500.487696059176</v>
      </c>
      <c r="V28" s="331">
        <v>1465.866431138091</v>
      </c>
      <c r="W28" s="331">
        <v>1560.805819106256</v>
      </c>
      <c r="DA28" s="72" t="s">
        <v>2658</v>
      </c>
    </row>
    <row r="29" spans="1:105" ht="12" customHeight="1" x14ac:dyDescent="0.25">
      <c r="A29" s="59" t="s">
        <v>30</v>
      </c>
      <c r="B29" s="232">
        <v>73.593448869673892</v>
      </c>
      <c r="C29" s="232">
        <v>76.446312270035605</v>
      </c>
      <c r="D29" s="232">
        <v>61.925199440864837</v>
      </c>
      <c r="E29" s="232">
        <v>44.120568531634298</v>
      </c>
      <c r="F29" s="232">
        <v>37.306329451337369</v>
      </c>
      <c r="G29" s="232">
        <v>37.338201294029567</v>
      </c>
      <c r="H29" s="232">
        <v>52.719545910214691</v>
      </c>
      <c r="I29" s="232">
        <v>46.763329580504241</v>
      </c>
      <c r="J29" s="232">
        <v>48.316495248033938</v>
      </c>
      <c r="K29" s="232">
        <v>36.451952739758241</v>
      </c>
      <c r="L29" s="232">
        <v>30.717864673142468</v>
      </c>
      <c r="M29" s="232">
        <v>29.654799826687029</v>
      </c>
      <c r="N29" s="232">
        <v>27.4011980127251</v>
      </c>
      <c r="O29" s="232">
        <v>22.802714046372831</v>
      </c>
      <c r="P29" s="232">
        <v>24.007084304172849</v>
      </c>
      <c r="Q29" s="232">
        <v>13.84292231504479</v>
      </c>
      <c r="R29" s="232">
        <v>6.057194362196026</v>
      </c>
      <c r="S29" s="232">
        <v>59.638102688839503</v>
      </c>
      <c r="T29" s="232">
        <v>20.11790615453727</v>
      </c>
      <c r="U29" s="232">
        <v>22.119965566631532</v>
      </c>
      <c r="V29" s="232">
        <v>22.34553520169359</v>
      </c>
      <c r="W29" s="232">
        <v>24.415133483525508</v>
      </c>
      <c r="DA29" s="71" t="s">
        <v>2659</v>
      </c>
    </row>
    <row r="30" spans="1:105" ht="12" customHeight="1" x14ac:dyDescent="0.25">
      <c r="A30" s="59" t="s">
        <v>33</v>
      </c>
      <c r="B30" s="232">
        <v>68.189218842921676</v>
      </c>
      <c r="C30" s="232">
        <v>70.481550682751234</v>
      </c>
      <c r="D30" s="232">
        <v>69.220985463356556</v>
      </c>
      <c r="E30" s="232">
        <v>152.15659207383709</v>
      </c>
      <c r="F30" s="232">
        <v>33.67268057052496</v>
      </c>
      <c r="G30" s="232">
        <v>26.203655126243252</v>
      </c>
      <c r="H30" s="232">
        <v>103.1674454074942</v>
      </c>
      <c r="I30" s="232">
        <v>112.623171717191</v>
      </c>
      <c r="J30" s="232">
        <v>61.493707431883138</v>
      </c>
      <c r="K30" s="232">
        <v>69.655088327456113</v>
      </c>
      <c r="L30" s="232">
        <v>61.843340914234219</v>
      </c>
      <c r="M30" s="232">
        <v>62.905621961016323</v>
      </c>
      <c r="N30" s="232">
        <v>47.463977848893137</v>
      </c>
      <c r="O30" s="232">
        <v>45.567650663818817</v>
      </c>
      <c r="P30" s="232">
        <v>34.055331063959102</v>
      </c>
      <c r="Q30" s="232">
        <v>36.096894763858167</v>
      </c>
      <c r="R30" s="232">
        <v>29.7295305517938</v>
      </c>
      <c r="S30" s="232">
        <v>29.295415188570711</v>
      </c>
      <c r="T30" s="232">
        <v>30.255520359336899</v>
      </c>
      <c r="U30" s="232">
        <v>22.996672981271772</v>
      </c>
      <c r="V30" s="232">
        <v>21.36668725426269</v>
      </c>
      <c r="W30" s="232">
        <v>24.611756708918701</v>
      </c>
      <c r="DA30" s="71" t="s">
        <v>2660</v>
      </c>
    </row>
    <row r="31" spans="1:105" ht="12" customHeight="1" x14ac:dyDescent="0.25">
      <c r="A31" s="59" t="s">
        <v>160</v>
      </c>
      <c r="B31" s="232">
        <v>618.07153745861717</v>
      </c>
      <c r="C31" s="232">
        <v>616.93935054225085</v>
      </c>
      <c r="D31" s="232">
        <v>708.34958492637838</v>
      </c>
      <c r="E31" s="232">
        <v>642.12525229867504</v>
      </c>
      <c r="F31" s="232">
        <v>605.94633163361266</v>
      </c>
      <c r="G31" s="232">
        <v>598.68869202787653</v>
      </c>
      <c r="H31" s="232">
        <v>510.53309996886048</v>
      </c>
      <c r="I31" s="232">
        <v>530.26131233913145</v>
      </c>
      <c r="J31" s="232">
        <v>550.50289875267515</v>
      </c>
      <c r="K31" s="232">
        <v>745.53406295217349</v>
      </c>
      <c r="L31" s="232">
        <v>590.62831647065127</v>
      </c>
      <c r="M31" s="232">
        <v>450.47194428214732</v>
      </c>
      <c r="N31" s="232">
        <v>435.32975286630131</v>
      </c>
      <c r="O31" s="232">
        <v>399.26549698740592</v>
      </c>
      <c r="P31" s="232">
        <v>295.49722637670578</v>
      </c>
      <c r="Q31" s="232">
        <v>224.59275119292721</v>
      </c>
      <c r="R31" s="232">
        <v>233.62111318197381</v>
      </c>
      <c r="S31" s="232">
        <v>228.00634173985591</v>
      </c>
      <c r="T31" s="232">
        <v>210.98944608943609</v>
      </c>
      <c r="U31" s="232">
        <v>204.3269666287004</v>
      </c>
      <c r="V31" s="232">
        <v>238.63027053745651</v>
      </c>
      <c r="W31" s="232">
        <v>206.74441970881239</v>
      </c>
      <c r="DA31" s="71" t="s">
        <v>2661</v>
      </c>
    </row>
    <row r="32" spans="1:105" ht="12" customHeight="1" x14ac:dyDescent="0.25">
      <c r="A32" s="59" t="s">
        <v>70</v>
      </c>
      <c r="B32" s="232">
        <v>29.65477389657844</v>
      </c>
      <c r="C32" s="232">
        <v>37.592589665828037</v>
      </c>
      <c r="D32" s="232">
        <v>59.092003619291638</v>
      </c>
      <c r="E32" s="232">
        <v>14.85143624532525</v>
      </c>
      <c r="F32" s="232">
        <v>17.48366832426877</v>
      </c>
      <c r="G32" s="232">
        <v>10.757454078073071</v>
      </c>
      <c r="H32" s="232">
        <v>7.6586948317851613</v>
      </c>
      <c r="I32" s="232">
        <v>10.20328120156438</v>
      </c>
      <c r="J32" s="232">
        <v>3.6798377189480029</v>
      </c>
      <c r="K32" s="232">
        <v>3.8080352215176179</v>
      </c>
      <c r="L32" s="232">
        <v>3.7637171436874262</v>
      </c>
      <c r="M32" s="232">
        <v>2.415589366731548</v>
      </c>
      <c r="N32" s="232">
        <v>2.4301714932837148</v>
      </c>
      <c r="O32" s="232">
        <v>2.4497292051949349</v>
      </c>
      <c r="P32" s="232">
        <v>1.1453561791929321</v>
      </c>
      <c r="Q32" s="232">
        <v>1.2047420677166529</v>
      </c>
      <c r="R32" s="232">
        <v>9.7585222533163893</v>
      </c>
      <c r="S32" s="232">
        <v>3.6059966234993981</v>
      </c>
      <c r="T32" s="232">
        <v>3.5957568663902229</v>
      </c>
      <c r="U32" s="232">
        <v>1.2008585243516821</v>
      </c>
      <c r="V32" s="232">
        <v>1.2273168993648349</v>
      </c>
      <c r="W32" s="232">
        <v>2.4587460032305808</v>
      </c>
      <c r="DA32" s="71" t="s">
        <v>2662</v>
      </c>
    </row>
    <row r="33" spans="1:105" ht="12" customHeight="1" x14ac:dyDescent="0.25">
      <c r="A33" s="59" t="s">
        <v>162</v>
      </c>
      <c r="B33" s="232">
        <v>1306.534973825117</v>
      </c>
      <c r="C33" s="232">
        <v>1307.109844602885</v>
      </c>
      <c r="D33" s="232">
        <v>1238.8596623657661</v>
      </c>
      <c r="E33" s="232">
        <v>874.70381496510583</v>
      </c>
      <c r="F33" s="232">
        <v>1469.9414935181339</v>
      </c>
      <c r="G33" s="232">
        <v>1461.948784929966</v>
      </c>
      <c r="H33" s="232">
        <v>1506.5042973598379</v>
      </c>
      <c r="I33" s="232">
        <v>1376.626200867177</v>
      </c>
      <c r="J33" s="232">
        <v>1387.991236544477</v>
      </c>
      <c r="K33" s="232">
        <v>1187.7593845335541</v>
      </c>
      <c r="L33" s="232">
        <v>1297.157566712908</v>
      </c>
      <c r="M33" s="232">
        <v>1210.081241351457</v>
      </c>
      <c r="N33" s="232">
        <v>1257.2864484156671</v>
      </c>
      <c r="O33" s="232">
        <v>1333.750154660785</v>
      </c>
      <c r="P33" s="232">
        <v>1084.9544278712019</v>
      </c>
      <c r="Q33" s="232">
        <v>1189.2735559437431</v>
      </c>
      <c r="R33" s="232">
        <v>1261.126181275697</v>
      </c>
      <c r="S33" s="232">
        <v>1275.4844390895171</v>
      </c>
      <c r="T33" s="232">
        <v>1247.856571730141</v>
      </c>
      <c r="U33" s="232">
        <v>1249.843232358221</v>
      </c>
      <c r="V33" s="232">
        <v>1182.2966212453141</v>
      </c>
      <c r="W33" s="232">
        <v>1302.575763201769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1425.561939644695</v>
      </c>
      <c r="C35" s="263">
        <v>1439.2713573116209</v>
      </c>
      <c r="D35" s="263">
        <v>1451.456149985506</v>
      </c>
      <c r="E35" s="263">
        <v>1078.6431211637771</v>
      </c>
      <c r="F35" s="263">
        <v>1364.4329401196601</v>
      </c>
      <c r="G35" s="263">
        <v>1338.247394226237</v>
      </c>
      <c r="H35" s="263">
        <v>1627.0618766006789</v>
      </c>
      <c r="I35" s="263">
        <v>1564.67277597059</v>
      </c>
      <c r="J35" s="263">
        <v>1749.4835316152371</v>
      </c>
      <c r="K35" s="263">
        <v>1568.801234840224</v>
      </c>
      <c r="L35" s="263">
        <v>1572.5544373273281</v>
      </c>
      <c r="M35" s="263">
        <v>1561.5793237851531</v>
      </c>
      <c r="N35" s="263">
        <v>1573.63611244399</v>
      </c>
      <c r="O35" s="263">
        <v>1567.912284598345</v>
      </c>
      <c r="P35" s="263">
        <v>1507.890158159335</v>
      </c>
      <c r="Q35" s="263">
        <v>1376.4357740434409</v>
      </c>
      <c r="R35" s="263">
        <v>1360.6837400329021</v>
      </c>
      <c r="S35" s="263">
        <v>1464.832277211857</v>
      </c>
      <c r="T35" s="263">
        <v>1417.473469748852</v>
      </c>
      <c r="U35" s="263">
        <v>1407.71209895986</v>
      </c>
      <c r="V35" s="263">
        <v>1289.5891386669191</v>
      </c>
      <c r="W35" s="263">
        <v>1363.354056852291</v>
      </c>
      <c r="DA35" s="70" t="s">
        <v>2665</v>
      </c>
    </row>
    <row r="36" spans="1:105" ht="12" customHeight="1" x14ac:dyDescent="0.25">
      <c r="A36" s="46" t="s">
        <v>30</v>
      </c>
      <c r="B36" s="231">
        <v>45.613235677518063</v>
      </c>
      <c r="C36" s="231">
        <v>48.088140164909277</v>
      </c>
      <c r="D36" s="231">
        <v>38.9101072865015</v>
      </c>
      <c r="E36" s="231">
        <v>27.36520799620153</v>
      </c>
      <c r="F36" s="231">
        <v>23.438652000714249</v>
      </c>
      <c r="G36" s="231">
        <v>23.384469868137419</v>
      </c>
      <c r="H36" s="231">
        <v>39.333156212614469</v>
      </c>
      <c r="I36" s="231">
        <v>35.235364273129193</v>
      </c>
      <c r="J36" s="231">
        <v>41.11153789431706</v>
      </c>
      <c r="K36" s="231">
        <v>27.71254027040143</v>
      </c>
      <c r="L36" s="231">
        <v>24.243093835650249</v>
      </c>
      <c r="M36" s="231">
        <v>26.265315310612479</v>
      </c>
      <c r="N36" s="231">
        <v>23.84415569836116</v>
      </c>
      <c r="O36" s="231">
        <v>19.3747185371599</v>
      </c>
      <c r="P36" s="231">
        <v>24.635437418889332</v>
      </c>
      <c r="Q36" s="231">
        <v>12.69397824841495</v>
      </c>
      <c r="R36" s="231">
        <v>5.2082794722650476</v>
      </c>
      <c r="S36" s="231">
        <v>53.542098452938269</v>
      </c>
      <c r="T36" s="231">
        <v>18.210350277272909</v>
      </c>
      <c r="U36" s="231">
        <v>19.911794440712491</v>
      </c>
      <c r="V36" s="231">
        <v>18.862283497102741</v>
      </c>
      <c r="W36" s="231">
        <v>20.508150805987821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42.263692726999473</v>
      </c>
      <c r="C38" s="231">
        <v>44.336039079295134</v>
      </c>
      <c r="D38" s="231">
        <v>43.494344712262233</v>
      </c>
      <c r="E38" s="231">
        <v>94.373144514407386</v>
      </c>
      <c r="F38" s="231">
        <v>21.155719510096532</v>
      </c>
      <c r="G38" s="231">
        <v>16.41103648537781</v>
      </c>
      <c r="H38" s="231">
        <v>76.971475687219552</v>
      </c>
      <c r="I38" s="231">
        <v>84.859622200742677</v>
      </c>
      <c r="J38" s="231">
        <v>52.323763765766557</v>
      </c>
      <c r="K38" s="231">
        <v>52.955172363306367</v>
      </c>
      <c r="L38" s="231">
        <v>48.807882085786659</v>
      </c>
      <c r="M38" s="231">
        <v>55.715634746230791</v>
      </c>
      <c r="N38" s="231">
        <v>41.302518136871043</v>
      </c>
      <c r="O38" s="231">
        <v>38.717338831495432</v>
      </c>
      <c r="P38" s="231">
        <v>34.946683511245674</v>
      </c>
      <c r="Q38" s="231">
        <v>33.100900701417856</v>
      </c>
      <c r="R38" s="231">
        <v>25.562941261942161</v>
      </c>
      <c r="S38" s="231">
        <v>26.30093737941279</v>
      </c>
      <c r="T38" s="231">
        <v>27.38672798910665</v>
      </c>
      <c r="U38" s="231">
        <v>20.70098273182353</v>
      </c>
      <c r="V38" s="231">
        <v>18.036019667736081</v>
      </c>
      <c r="W38" s="231">
        <v>20.67330979481925</v>
      </c>
      <c r="DA38" s="73" t="s">
        <v>2668</v>
      </c>
    </row>
    <row r="39" spans="1:105" ht="12" customHeight="1" x14ac:dyDescent="0.25">
      <c r="A39" s="46" t="s">
        <v>160</v>
      </c>
      <c r="B39" s="231">
        <v>383.08087386407539</v>
      </c>
      <c r="C39" s="231">
        <v>388.08236893530972</v>
      </c>
      <c r="D39" s="231">
        <v>445.08469241434318</v>
      </c>
      <c r="E39" s="231">
        <v>398.26982456419699</v>
      </c>
      <c r="F39" s="231">
        <v>380.70122167327008</v>
      </c>
      <c r="G39" s="231">
        <v>374.95158293442262</v>
      </c>
      <c r="H39" s="231">
        <v>380.90005947670232</v>
      </c>
      <c r="I39" s="231">
        <v>399.54277567109369</v>
      </c>
      <c r="J39" s="231">
        <v>468.41188846210707</v>
      </c>
      <c r="K39" s="231">
        <v>566.79110965661596</v>
      </c>
      <c r="L39" s="231">
        <v>466.13453931611821</v>
      </c>
      <c r="M39" s="231">
        <v>398.98389887317887</v>
      </c>
      <c r="N39" s="231">
        <v>378.81812330441448</v>
      </c>
      <c r="O39" s="231">
        <v>339.24280285226598</v>
      </c>
      <c r="P39" s="231">
        <v>303.23146849587948</v>
      </c>
      <c r="Q39" s="231">
        <v>205.95185275988911</v>
      </c>
      <c r="R39" s="231">
        <v>200.87914887912689</v>
      </c>
      <c r="S39" s="231">
        <v>204.70030814065811</v>
      </c>
      <c r="T39" s="231">
        <v>190.98367835013849</v>
      </c>
      <c r="U39" s="231">
        <v>183.92960630745509</v>
      </c>
      <c r="V39" s="231">
        <v>201.4322670385933</v>
      </c>
      <c r="W39" s="231">
        <v>173.66055936354931</v>
      </c>
      <c r="DA39" s="73" t="s">
        <v>2669</v>
      </c>
    </row>
    <row r="40" spans="1:105" ht="12" customHeight="1" x14ac:dyDescent="0.25">
      <c r="A40" s="46" t="s">
        <v>70</v>
      </c>
      <c r="B40" s="231">
        <v>18.380035335801988</v>
      </c>
      <c r="C40" s="231">
        <v>23.647415648077502</v>
      </c>
      <c r="D40" s="231">
        <v>37.129895767177203</v>
      </c>
      <c r="E40" s="231">
        <v>9.2114099029402876</v>
      </c>
      <c r="F40" s="231">
        <v>10.98456008873733</v>
      </c>
      <c r="G40" s="231">
        <v>6.7372651072722221</v>
      </c>
      <c r="H40" s="231">
        <v>5.714021905962241</v>
      </c>
      <c r="I40" s="231">
        <v>7.6879968373375949</v>
      </c>
      <c r="J40" s="231">
        <v>3.1311001977864712</v>
      </c>
      <c r="K40" s="231">
        <v>2.895052843419053</v>
      </c>
      <c r="L40" s="231">
        <v>2.9703935757304518</v>
      </c>
      <c r="M40" s="231">
        <v>2.1394923165547781</v>
      </c>
      <c r="N40" s="231">
        <v>2.1147027014171411</v>
      </c>
      <c r="O40" s="231">
        <v>2.0814545911679359</v>
      </c>
      <c r="P40" s="231">
        <v>1.1753343353712129</v>
      </c>
      <c r="Q40" s="231">
        <v>1.1047500848809151</v>
      </c>
      <c r="R40" s="231">
        <v>8.3908668093593857</v>
      </c>
      <c r="S40" s="231">
        <v>3.237403900048935</v>
      </c>
      <c r="T40" s="231">
        <v>3.2548114871341731</v>
      </c>
      <c r="U40" s="231">
        <v>1.0809803486013869</v>
      </c>
      <c r="V40" s="231">
        <v>1.0360011110787839</v>
      </c>
      <c r="W40" s="231">
        <v>2.065290114506118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2.9438452799975598</v>
      </c>
      <c r="F41" s="231">
        <v>2.943845279998814</v>
      </c>
      <c r="G41" s="231">
        <v>0</v>
      </c>
      <c r="H41" s="231">
        <v>0</v>
      </c>
      <c r="I41" s="231">
        <v>0</v>
      </c>
      <c r="J41" s="231">
        <v>3.0624749999982419</v>
      </c>
      <c r="K41" s="231">
        <v>15.312023999995491</v>
      </c>
      <c r="L41" s="231">
        <v>6.1245989999982031</v>
      </c>
      <c r="M41" s="231">
        <v>6.0063202799954292</v>
      </c>
      <c r="N41" s="231">
        <v>5.8876905599984388</v>
      </c>
      <c r="O41" s="231">
        <v>5.8876905599979983</v>
      </c>
      <c r="P41" s="231">
        <v>5.7911104799956927</v>
      </c>
      <c r="Q41" s="231">
        <v>5.6230189199959062</v>
      </c>
      <c r="R41" s="231">
        <v>5.7908465999979928</v>
      </c>
      <c r="S41" s="231">
        <v>0</v>
      </c>
      <c r="T41" s="231">
        <v>8.6864018399931915</v>
      </c>
      <c r="U41" s="231">
        <v>8.6864018399937937</v>
      </c>
      <c r="V41" s="231">
        <v>8.6864018399914791</v>
      </c>
      <c r="W41" s="231">
        <v>8.6864018399919978</v>
      </c>
      <c r="DA41" s="73" t="s">
        <v>2671</v>
      </c>
    </row>
    <row r="42" spans="1:105" ht="12" customHeight="1" x14ac:dyDescent="0.25">
      <c r="A42" s="46" t="s">
        <v>162</v>
      </c>
      <c r="B42" s="231">
        <v>809.79066204033734</v>
      </c>
      <c r="C42" s="231">
        <v>822.2303934840553</v>
      </c>
      <c r="D42" s="231">
        <v>778.42562980525042</v>
      </c>
      <c r="E42" s="231">
        <v>542.52364890603656</v>
      </c>
      <c r="F42" s="231">
        <v>923.52819574284354</v>
      </c>
      <c r="G42" s="231">
        <v>915.60107678302768</v>
      </c>
      <c r="H42" s="231">
        <v>1123.9772240061809</v>
      </c>
      <c r="I42" s="231">
        <v>1037.264157420286</v>
      </c>
      <c r="J42" s="231">
        <v>1181.013937895262</v>
      </c>
      <c r="K42" s="231">
        <v>902.99222130648559</v>
      </c>
      <c r="L42" s="231">
        <v>1023.740189758044</v>
      </c>
      <c r="M42" s="231">
        <v>1071.7713672425809</v>
      </c>
      <c r="N42" s="231">
        <v>1094.0738364629351</v>
      </c>
      <c r="O42" s="231">
        <v>1133.243779354267</v>
      </c>
      <c r="P42" s="231">
        <v>1113.3516495179731</v>
      </c>
      <c r="Q42" s="231">
        <v>1090.565438928862</v>
      </c>
      <c r="R42" s="231">
        <v>1084.379534338221</v>
      </c>
      <c r="S42" s="231">
        <v>1145.1087531948201</v>
      </c>
      <c r="T42" s="231">
        <v>1129.536299277238</v>
      </c>
      <c r="U42" s="231">
        <v>1125.0750572313079</v>
      </c>
      <c r="V42" s="231">
        <v>997.99865370445934</v>
      </c>
      <c r="W42" s="231">
        <v>1094.1336940054759</v>
      </c>
      <c r="DA42" s="73" t="s">
        <v>2672</v>
      </c>
    </row>
    <row r="43" spans="1:105" ht="12" customHeight="1" x14ac:dyDescent="0.25">
      <c r="A43" s="46" t="s">
        <v>36</v>
      </c>
      <c r="B43" s="231">
        <v>126.4334399999632</v>
      </c>
      <c r="C43" s="231">
        <v>112.8869999999737</v>
      </c>
      <c r="D43" s="231">
        <v>108.41147999997099</v>
      </c>
      <c r="E43" s="231">
        <v>3.9560399999967211</v>
      </c>
      <c r="F43" s="231">
        <v>1.598399999999355</v>
      </c>
      <c r="G43" s="231">
        <v>1.078919999999554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26.613359999992941</v>
      </c>
      <c r="O43" s="231">
        <v>28.77119999999023</v>
      </c>
      <c r="P43" s="231">
        <v>24.615359999981699</v>
      </c>
      <c r="Q43" s="231">
        <v>27.252719999980151</v>
      </c>
      <c r="R43" s="231">
        <v>25.814159999991048</v>
      </c>
      <c r="S43" s="231">
        <v>23.496479999984679</v>
      </c>
      <c r="T43" s="231">
        <v>13.626359999989321</v>
      </c>
      <c r="U43" s="231">
        <v>16.22375999998841</v>
      </c>
      <c r="V43" s="231">
        <v>16.960142879983358</v>
      </c>
      <c r="W43" s="231">
        <v>13.701484799987369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8.2345823999966788E-2</v>
      </c>
      <c r="G44" s="231">
        <v>8.3043047999965647E-2</v>
      </c>
      <c r="H44" s="231">
        <v>0.16593931199994069</v>
      </c>
      <c r="I44" s="231">
        <v>8.2859567999976069E-2</v>
      </c>
      <c r="J44" s="231">
        <v>0.42882839999975358</v>
      </c>
      <c r="K44" s="231">
        <v>0.14311439999995779</v>
      </c>
      <c r="L44" s="231">
        <v>0.53373975599984314</v>
      </c>
      <c r="M44" s="231">
        <v>0.69729501599946964</v>
      </c>
      <c r="N44" s="231">
        <v>0.98172557999973964</v>
      </c>
      <c r="O44" s="231">
        <v>0.59329987199979828</v>
      </c>
      <c r="P44" s="231">
        <v>0.14311439999989359</v>
      </c>
      <c r="Q44" s="231">
        <v>0.14311439999989581</v>
      </c>
      <c r="R44" s="231">
        <v>4.6579626719983844</v>
      </c>
      <c r="S44" s="231">
        <v>8.446296143994493</v>
      </c>
      <c r="T44" s="231">
        <v>25.788840527979779</v>
      </c>
      <c r="U44" s="231">
        <v>32.103516059977061</v>
      </c>
      <c r="V44" s="231">
        <v>26.577368927973929</v>
      </c>
      <c r="W44" s="231">
        <v>29.925166127972421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1.0000000000000004</v>
      </c>
      <c r="D51" s="234">
        <f t="shared" si="3"/>
        <v>1.0000000000000002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1.0000000000000002</v>
      </c>
      <c r="J51" s="234">
        <f t="shared" si="3"/>
        <v>1.0000000000000002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3.7947343644108789E-2</v>
      </c>
      <c r="C56" s="302">
        <f t="shared" si="8"/>
        <v>3.7795113561412734E-2</v>
      </c>
      <c r="D56" s="302">
        <f t="shared" si="8"/>
        <v>3.7953013365928309E-2</v>
      </c>
      <c r="E56" s="302">
        <f t="shared" si="8"/>
        <v>3.5790729445038937E-2</v>
      </c>
      <c r="F56" s="302">
        <f t="shared" si="8"/>
        <v>3.7822078212912356E-2</v>
      </c>
      <c r="G56" s="302">
        <f t="shared" si="8"/>
        <v>3.795233278386103E-2</v>
      </c>
      <c r="H56" s="302">
        <f t="shared" si="8"/>
        <v>3.5631013109045893E-2</v>
      </c>
      <c r="I56" s="302">
        <f t="shared" si="8"/>
        <v>3.5217314128260659E-2</v>
      </c>
      <c r="J56" s="302">
        <f t="shared" si="8"/>
        <v>3.3672922002565331E-2</v>
      </c>
      <c r="K56" s="302">
        <f t="shared" si="8"/>
        <v>3.5409198492579647E-2</v>
      </c>
      <c r="L56" s="302">
        <f t="shared" si="8"/>
        <v>3.4732417003237315E-2</v>
      </c>
      <c r="M56" s="302">
        <f t="shared" si="8"/>
        <v>3.2871185765356831E-2</v>
      </c>
      <c r="N56" s="302">
        <f t="shared" si="8"/>
        <v>3.3084932639225198E-2</v>
      </c>
      <c r="O56" s="302">
        <f t="shared" si="8"/>
        <v>3.3352157258159751E-2</v>
      </c>
      <c r="P56" s="302">
        <f t="shared" si="8"/>
        <v>3.0701627753719984E-2</v>
      </c>
      <c r="Q56" s="302">
        <f t="shared" si="8"/>
        <v>3.23796355904531E-2</v>
      </c>
      <c r="R56" s="302">
        <f t="shared" si="8"/>
        <v>3.3199283982001546E-2</v>
      </c>
      <c r="S56" s="302">
        <f t="shared" si="8"/>
        <v>3.223608865180741E-2</v>
      </c>
      <c r="T56" s="302">
        <f t="shared" si="8"/>
        <v>3.2273141825010947E-2</v>
      </c>
      <c r="U56" s="302">
        <f t="shared" si="8"/>
        <v>3.2415801938030425E-2</v>
      </c>
      <c r="V56" s="302">
        <f t="shared" si="8"/>
        <v>3.327422166300583E-2</v>
      </c>
      <c r="W56" s="302">
        <f t="shared" si="8"/>
        <v>3.3295640914680902E-2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0.25495615697819485</v>
      </c>
      <c r="C57" s="303">
        <f t="shared" si="9"/>
        <v>0.25465949977369695</v>
      </c>
      <c r="D57" s="303">
        <f t="shared" si="9"/>
        <v>0.2554017266231412</v>
      </c>
      <c r="E57" s="303">
        <f t="shared" si="9"/>
        <v>0.24992468597379816</v>
      </c>
      <c r="F57" s="303">
        <f t="shared" si="9"/>
        <v>0.2510871528568695</v>
      </c>
      <c r="G57" s="303">
        <f t="shared" si="9"/>
        <v>0.25117555444066691</v>
      </c>
      <c r="H57" s="303">
        <f t="shared" si="9"/>
        <v>0.24092243637983113</v>
      </c>
      <c r="I57" s="303">
        <f t="shared" si="9"/>
        <v>0.23930650236749068</v>
      </c>
      <c r="J57" s="303">
        <f t="shared" si="9"/>
        <v>0.22645548379181857</v>
      </c>
      <c r="K57" s="303">
        <f t="shared" si="9"/>
        <v>0.23700121254791312</v>
      </c>
      <c r="L57" s="303">
        <f t="shared" si="9"/>
        <v>0.23211267766671281</v>
      </c>
      <c r="M57" s="303">
        <f t="shared" si="9"/>
        <v>0.2210274352225938</v>
      </c>
      <c r="N57" s="303">
        <f t="shared" si="9"/>
        <v>0.22092402649896548</v>
      </c>
      <c r="O57" s="303">
        <f t="shared" si="9"/>
        <v>0.22199404742513115</v>
      </c>
      <c r="P57" s="303">
        <f t="shared" si="9"/>
        <v>0.20515753129608552</v>
      </c>
      <c r="Q57" s="303">
        <f t="shared" si="9"/>
        <v>0.21497560574993488</v>
      </c>
      <c r="R57" s="303">
        <f t="shared" si="9"/>
        <v>0.21948666993128299</v>
      </c>
      <c r="S57" s="303">
        <f t="shared" si="9"/>
        <v>0.21799025294728622</v>
      </c>
      <c r="T57" s="303">
        <f t="shared" si="9"/>
        <v>0.21526843956636046</v>
      </c>
      <c r="U57" s="303">
        <f t="shared" si="9"/>
        <v>0.21560039351736282</v>
      </c>
      <c r="V57" s="303">
        <f t="shared" si="9"/>
        <v>0.2211909768633204</v>
      </c>
      <c r="W57" s="303">
        <f t="shared" si="9"/>
        <v>0.22174654118474924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0.25495615697819485</v>
      </c>
      <c r="C58" s="304">
        <f t="shared" si="10"/>
        <v>0.25465949977369695</v>
      </c>
      <c r="D58" s="304">
        <f t="shared" si="10"/>
        <v>0.2554017266231412</v>
      </c>
      <c r="E58" s="304">
        <f t="shared" si="10"/>
        <v>0.24992468597379816</v>
      </c>
      <c r="F58" s="304">
        <f t="shared" si="10"/>
        <v>0.2510871528568695</v>
      </c>
      <c r="G58" s="304">
        <f t="shared" si="10"/>
        <v>0.25117555444066691</v>
      </c>
      <c r="H58" s="304">
        <f t="shared" si="10"/>
        <v>0.24092243637983113</v>
      </c>
      <c r="I58" s="304">
        <f t="shared" si="10"/>
        <v>0.23930650236749068</v>
      </c>
      <c r="J58" s="304">
        <f t="shared" si="10"/>
        <v>0.22645548379181857</v>
      </c>
      <c r="K58" s="304">
        <f t="shared" si="10"/>
        <v>0.23700121254791312</v>
      </c>
      <c r="L58" s="304">
        <f t="shared" si="10"/>
        <v>0.23211267766671281</v>
      </c>
      <c r="M58" s="304">
        <f t="shared" si="10"/>
        <v>0.2210274352225938</v>
      </c>
      <c r="N58" s="304">
        <f t="shared" si="10"/>
        <v>0.22092402649896548</v>
      </c>
      <c r="O58" s="304">
        <f t="shared" si="10"/>
        <v>0.22199404742513115</v>
      </c>
      <c r="P58" s="304">
        <f t="shared" si="10"/>
        <v>0.20515753129608552</v>
      </c>
      <c r="Q58" s="304">
        <f t="shared" si="10"/>
        <v>0.21497560574993488</v>
      </c>
      <c r="R58" s="304">
        <f t="shared" si="10"/>
        <v>0.21948666993128299</v>
      </c>
      <c r="S58" s="304">
        <f t="shared" si="10"/>
        <v>0.21799025294728622</v>
      </c>
      <c r="T58" s="304">
        <f t="shared" si="10"/>
        <v>0.21526843956636046</v>
      </c>
      <c r="U58" s="304">
        <f t="shared" si="10"/>
        <v>0.21560039351736282</v>
      </c>
      <c r="V58" s="304">
        <f t="shared" si="10"/>
        <v>0.2211909768633204</v>
      </c>
      <c r="W58" s="304">
        <f t="shared" si="10"/>
        <v>0.22174654118474924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9.5157924388808157E-2</v>
      </c>
      <c r="C60" s="303">
        <f t="shared" si="12"/>
        <v>9.5423314388952726E-2</v>
      </c>
      <c r="D60" s="303">
        <f t="shared" si="12"/>
        <v>9.4023897366208198E-2</v>
      </c>
      <c r="E60" s="303">
        <f t="shared" si="12"/>
        <v>0.13437717259361906</v>
      </c>
      <c r="F60" s="303">
        <f t="shared" si="12"/>
        <v>0.12626854794888509</v>
      </c>
      <c r="G60" s="303">
        <f t="shared" si="12"/>
        <v>0.12712852465192939</v>
      </c>
      <c r="H60" s="303">
        <f t="shared" si="12"/>
        <v>0.12246240640625508</v>
      </c>
      <c r="I60" s="303">
        <f t="shared" si="12"/>
        <v>0.12600563509721568</v>
      </c>
      <c r="J60" s="303">
        <f t="shared" si="12"/>
        <v>0.1405469997303008</v>
      </c>
      <c r="K60" s="303">
        <f t="shared" si="12"/>
        <v>0.12905569164925695</v>
      </c>
      <c r="L60" s="303">
        <f t="shared" si="12"/>
        <v>0.13875615162560614</v>
      </c>
      <c r="M60" s="303">
        <f t="shared" si="12"/>
        <v>0.14947868703913911</v>
      </c>
      <c r="N60" s="303">
        <f t="shared" si="12"/>
        <v>0.14977883172136461</v>
      </c>
      <c r="O60" s="303">
        <f t="shared" si="12"/>
        <v>0.15186305246754339</v>
      </c>
      <c r="P60" s="303">
        <f t="shared" si="12"/>
        <v>0.16408622765372499</v>
      </c>
      <c r="Q60" s="303">
        <f t="shared" si="12"/>
        <v>0.15699660461451306</v>
      </c>
      <c r="R60" s="303">
        <f t="shared" si="12"/>
        <v>0.15677165939828325</v>
      </c>
      <c r="S60" s="303">
        <f t="shared" si="12"/>
        <v>0.15254349269579126</v>
      </c>
      <c r="T60" s="303">
        <f t="shared" si="12"/>
        <v>0.15678688122416276</v>
      </c>
      <c r="U60" s="303">
        <f t="shared" si="12"/>
        <v>0.15502644587099415</v>
      </c>
      <c r="V60" s="303">
        <f t="shared" si="12"/>
        <v>0.15155950931689074</v>
      </c>
      <c r="W60" s="303">
        <f t="shared" si="12"/>
        <v>0.15147103376864895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9.5157924388808157E-2</v>
      </c>
      <c r="C61" s="304">
        <f t="shared" si="13"/>
        <v>9.5423314388952726E-2</v>
      </c>
      <c r="D61" s="304">
        <f t="shared" si="13"/>
        <v>9.4023897366208198E-2</v>
      </c>
      <c r="E61" s="304">
        <f t="shared" si="13"/>
        <v>0.13437717259361906</v>
      </c>
      <c r="F61" s="304">
        <f t="shared" si="13"/>
        <v>0.12626854794888509</v>
      </c>
      <c r="G61" s="304">
        <f t="shared" si="13"/>
        <v>0.12712852465192939</v>
      </c>
      <c r="H61" s="304">
        <f t="shared" si="13"/>
        <v>0.12246240640625508</v>
      </c>
      <c r="I61" s="304">
        <f t="shared" si="13"/>
        <v>0.12600563509721568</v>
      </c>
      <c r="J61" s="304">
        <f t="shared" si="13"/>
        <v>0.1405469997303008</v>
      </c>
      <c r="K61" s="304">
        <f t="shared" si="13"/>
        <v>0.12905569164925695</v>
      </c>
      <c r="L61" s="304">
        <f t="shared" si="13"/>
        <v>0.13875615162560614</v>
      </c>
      <c r="M61" s="304">
        <f t="shared" si="13"/>
        <v>0.14947868703913911</v>
      </c>
      <c r="N61" s="304">
        <f t="shared" si="13"/>
        <v>0.14977883172136461</v>
      </c>
      <c r="O61" s="304">
        <f t="shared" si="13"/>
        <v>0.15186305246754339</v>
      </c>
      <c r="P61" s="304">
        <f t="shared" si="13"/>
        <v>0.16408622765372499</v>
      </c>
      <c r="Q61" s="304">
        <f t="shared" si="13"/>
        <v>0.15699660461451306</v>
      </c>
      <c r="R61" s="304">
        <f t="shared" si="13"/>
        <v>0.15677165939828325</v>
      </c>
      <c r="S61" s="304">
        <f t="shared" si="13"/>
        <v>0.15254349269579126</v>
      </c>
      <c r="T61" s="304">
        <f t="shared" si="13"/>
        <v>0.15678688122416276</v>
      </c>
      <c r="U61" s="304">
        <f t="shared" si="13"/>
        <v>0.15502644587099415</v>
      </c>
      <c r="V61" s="304">
        <f t="shared" si="13"/>
        <v>0.15155950931689074</v>
      </c>
      <c r="W61" s="304">
        <f t="shared" si="13"/>
        <v>0.15147103376864895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0.36422308139742138</v>
      </c>
      <c r="C63" s="303">
        <f t="shared" si="15"/>
        <v>0.36379928539099554</v>
      </c>
      <c r="D63" s="303">
        <f t="shared" si="15"/>
        <v>0.36485960946162999</v>
      </c>
      <c r="E63" s="303">
        <f t="shared" si="15"/>
        <v>0.35703526567685451</v>
      </c>
      <c r="F63" s="303">
        <f t="shared" si="15"/>
        <v>0.35869593265267063</v>
      </c>
      <c r="G63" s="303">
        <f t="shared" si="15"/>
        <v>0.35882222062952412</v>
      </c>
      <c r="H63" s="303">
        <f t="shared" si="15"/>
        <v>0.34417490911404452</v>
      </c>
      <c r="I63" s="303">
        <f t="shared" si="15"/>
        <v>0.34186643195355787</v>
      </c>
      <c r="J63" s="303">
        <f t="shared" si="15"/>
        <v>0.3235078339883124</v>
      </c>
      <c r="K63" s="303">
        <f t="shared" si="15"/>
        <v>0.33857316078273314</v>
      </c>
      <c r="L63" s="303">
        <f t="shared" si="15"/>
        <v>0.33158953952387565</v>
      </c>
      <c r="M63" s="303">
        <f t="shared" si="15"/>
        <v>0.31575347888941951</v>
      </c>
      <c r="N63" s="303">
        <f t="shared" si="15"/>
        <v>0.31560575214137926</v>
      </c>
      <c r="O63" s="303">
        <f t="shared" si="15"/>
        <v>0.31713435346447305</v>
      </c>
      <c r="P63" s="303">
        <f t="shared" si="15"/>
        <v>0.29308218756583626</v>
      </c>
      <c r="Q63" s="303">
        <f t="shared" si="15"/>
        <v>0.30710800821419298</v>
      </c>
      <c r="R63" s="303">
        <f t="shared" si="15"/>
        <v>0.31355238561611876</v>
      </c>
      <c r="S63" s="303">
        <f t="shared" si="15"/>
        <v>0.31141464706755156</v>
      </c>
      <c r="T63" s="303">
        <f t="shared" si="15"/>
        <v>0.30752634223765773</v>
      </c>
      <c r="U63" s="303">
        <f t="shared" si="15"/>
        <v>0.3080005621676612</v>
      </c>
      <c r="V63" s="303">
        <f t="shared" si="15"/>
        <v>0.31598710980474365</v>
      </c>
      <c r="W63" s="303">
        <f t="shared" si="15"/>
        <v>0.31678077312107006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0.36422308139742138</v>
      </c>
      <c r="C64" s="304">
        <f t="shared" si="16"/>
        <v>0.36379928539099554</v>
      </c>
      <c r="D64" s="304">
        <f t="shared" si="16"/>
        <v>0.36485960946162999</v>
      </c>
      <c r="E64" s="304">
        <f t="shared" si="16"/>
        <v>0.35703526567685451</v>
      </c>
      <c r="F64" s="304">
        <f t="shared" si="16"/>
        <v>0.35869593265267063</v>
      </c>
      <c r="G64" s="304">
        <f t="shared" si="16"/>
        <v>0.35882222062952412</v>
      </c>
      <c r="H64" s="304">
        <f t="shared" si="16"/>
        <v>0.34417490911404452</v>
      </c>
      <c r="I64" s="304">
        <f t="shared" si="16"/>
        <v>0.34186643195355787</v>
      </c>
      <c r="J64" s="304">
        <f t="shared" si="16"/>
        <v>0.3235078339883124</v>
      </c>
      <c r="K64" s="304">
        <f t="shared" si="16"/>
        <v>0.33857316078273314</v>
      </c>
      <c r="L64" s="304">
        <f t="shared" si="16"/>
        <v>0.33158953952387565</v>
      </c>
      <c r="M64" s="304">
        <f t="shared" si="16"/>
        <v>0.31575347888941951</v>
      </c>
      <c r="N64" s="304">
        <f t="shared" si="16"/>
        <v>0.31560575214137926</v>
      </c>
      <c r="O64" s="304">
        <f t="shared" si="16"/>
        <v>0.31713435346447305</v>
      </c>
      <c r="P64" s="304">
        <f t="shared" si="16"/>
        <v>0.29308218756583626</v>
      </c>
      <c r="Q64" s="304">
        <f t="shared" si="16"/>
        <v>0.30710800821419298</v>
      </c>
      <c r="R64" s="304">
        <f t="shared" si="16"/>
        <v>0.31355238561611876</v>
      </c>
      <c r="S64" s="304">
        <f t="shared" si="16"/>
        <v>0.31141464706755156</v>
      </c>
      <c r="T64" s="304">
        <f t="shared" si="16"/>
        <v>0.30752634223765773</v>
      </c>
      <c r="U64" s="304">
        <f t="shared" si="16"/>
        <v>0.3080005621676612</v>
      </c>
      <c r="V64" s="304">
        <f t="shared" si="16"/>
        <v>0.31598710980474365</v>
      </c>
      <c r="W64" s="304">
        <f t="shared" si="16"/>
        <v>0.31678077312107006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0.24771549359146669</v>
      </c>
      <c r="C66" s="303">
        <f t="shared" si="18"/>
        <v>0.24832278688494236</v>
      </c>
      <c r="D66" s="303">
        <f t="shared" si="18"/>
        <v>0.24776175318309249</v>
      </c>
      <c r="E66" s="303">
        <f t="shared" si="18"/>
        <v>0.22287214631068919</v>
      </c>
      <c r="F66" s="303">
        <f t="shared" si="18"/>
        <v>0.22612628832866247</v>
      </c>
      <c r="G66" s="303">
        <f t="shared" si="18"/>
        <v>0.22492136749401853</v>
      </c>
      <c r="H66" s="303">
        <f t="shared" si="18"/>
        <v>0.25680923499082331</v>
      </c>
      <c r="I66" s="303">
        <f t="shared" si="18"/>
        <v>0.2576041164534752</v>
      </c>
      <c r="J66" s="303">
        <f t="shared" si="18"/>
        <v>0.27581676048700304</v>
      </c>
      <c r="K66" s="303">
        <f t="shared" si="18"/>
        <v>0.25996073652751717</v>
      </c>
      <c r="L66" s="303">
        <f t="shared" si="18"/>
        <v>0.26280921418056813</v>
      </c>
      <c r="M66" s="303">
        <f t="shared" si="18"/>
        <v>0.28086921308349089</v>
      </c>
      <c r="N66" s="303">
        <f t="shared" si="18"/>
        <v>0.28060645699906561</v>
      </c>
      <c r="O66" s="303">
        <f t="shared" si="18"/>
        <v>0.27565638938469278</v>
      </c>
      <c r="P66" s="303">
        <f t="shared" si="18"/>
        <v>0.3069724257306331</v>
      </c>
      <c r="Q66" s="303">
        <f t="shared" si="18"/>
        <v>0.28854014583090581</v>
      </c>
      <c r="R66" s="303">
        <f t="shared" si="18"/>
        <v>0.27699000107231353</v>
      </c>
      <c r="S66" s="303">
        <f t="shared" si="18"/>
        <v>0.2858155186375636</v>
      </c>
      <c r="T66" s="303">
        <f t="shared" si="18"/>
        <v>0.28814519514680786</v>
      </c>
      <c r="U66" s="303">
        <f t="shared" si="18"/>
        <v>0.28895679650595141</v>
      </c>
      <c r="V66" s="303">
        <f t="shared" si="18"/>
        <v>0.2779881823520392</v>
      </c>
      <c r="W66" s="303">
        <f t="shared" si="18"/>
        <v>0.27670601101085107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1.8336373276797044</v>
      </c>
      <c r="C72" s="322">
        <f>IF(C$5=0,0,C$5/MAE_fec!C$5)</f>
        <v>1.8242066438369746</v>
      </c>
      <c r="D72" s="322">
        <f>IF(D$5=0,0,D$5/MAE_fec!D$5)</f>
        <v>1.8480994648340863</v>
      </c>
      <c r="E72" s="322">
        <f>IF(E$5=0,0,E$5/MAE_fec!E$5)</f>
        <v>1.0919622409989371</v>
      </c>
      <c r="F72" s="322">
        <f>IF(F$5=0,0,F$5/MAE_fec!F$5)</f>
        <v>1.2402460870743415</v>
      </c>
      <c r="G72" s="322">
        <f>IF(G$5=0,0,G$5/MAE_fec!G$5)</f>
        <v>1.2298903320672021</v>
      </c>
      <c r="H72" s="322">
        <f>IF(H$5=0,0,H$5/MAE_fec!H$5)</f>
        <v>1.2892311626372714</v>
      </c>
      <c r="I72" s="322">
        <f>IF(I$5=0,0,I$5/MAE_fec!I$5)</f>
        <v>1.2312583490394768</v>
      </c>
      <c r="J72" s="322">
        <f>IF(J$5=0,0,J$5/MAE_fec!J$5)</f>
        <v>1.0597060195211292</v>
      </c>
      <c r="K72" s="322">
        <f>IF(K$5=0,0,K$5/MAE_fec!K$5)</f>
        <v>1.1686636296190633</v>
      </c>
      <c r="L72" s="322">
        <f>IF(L$5=0,0,L$5/MAE_fec!L$5)</f>
        <v>1.077828904495113</v>
      </c>
      <c r="M72" s="322">
        <f>IF(M$5=0,0,M$5/MAE_fec!M$5)</f>
        <v>0.97725596618064603</v>
      </c>
      <c r="N72" s="322">
        <f>IF(N$5=0,0,N$5/MAE_fec!N$5)</f>
        <v>0.97845738108274094</v>
      </c>
      <c r="O72" s="322">
        <f>IF(O$5=0,0,O$5/MAE_fec!O$5)</f>
        <v>0.96764068072593312</v>
      </c>
      <c r="P72" s="322">
        <f>IF(P$5=0,0,P$5/MAE_fec!P$5)</f>
        <v>0.86423721869258541</v>
      </c>
      <c r="Q72" s="322">
        <f>IF(Q$5=0,0,Q$5/MAE_fec!Q$5)</f>
        <v>0.9297779301586544</v>
      </c>
      <c r="R72" s="322">
        <f>IF(R$5=0,0,R$5/MAE_fec!R$5)</f>
        <v>0.93650384498660699</v>
      </c>
      <c r="S72" s="322">
        <f>IF(S$5=0,0,S$5/MAE_fec!S$5)</f>
        <v>0.96724907811238303</v>
      </c>
      <c r="T72" s="322">
        <f>IF(T$5=0,0,T$5/MAE_fec!T$5)</f>
        <v>0.93711809125851186</v>
      </c>
      <c r="U72" s="322">
        <f>IF(U$5=0,0,U$5/MAE_fec!U$5)</f>
        <v>0.95165008920343919</v>
      </c>
      <c r="V72" s="322">
        <f>IF(V$5=0,0,V$5/MAE_fec!V$5)</f>
        <v>0.97889354306360443</v>
      </c>
      <c r="W72" s="322">
        <f>IF(W$5=0,0,W$5/MAE_fec!W$5)</f>
        <v>0.98591047354000683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2.2906398706133091</v>
      </c>
      <c r="C77" s="334">
        <f>IF(C$10=0,0,C$10/MAE_fec!C$10)</f>
        <v>2.2772610430501596</v>
      </c>
      <c r="D77" s="334">
        <f>IF(D$10=0,0,D$10/MAE_fec!D$10)</f>
        <v>2.3108273265863906</v>
      </c>
      <c r="E77" s="334">
        <f>IF(E$10=0,0,E$10/MAE_fec!E$10)</f>
        <v>1.4985014795071554</v>
      </c>
      <c r="F77" s="334">
        <f>IF(F$10=0,0,F$10/MAE_fec!F$10)</f>
        <v>1.7310576838824423</v>
      </c>
      <c r="G77" s="334">
        <f>IF(G$10=0,0,G$10/MAE_fec!G$10)</f>
        <v>1.7239977328032059</v>
      </c>
      <c r="H77" s="334">
        <f>IF(H$10=0,0,H$10/MAE_fec!H$10)</f>
        <v>1.6758167500812635</v>
      </c>
      <c r="I77" s="334">
        <f>IF(I$10=0,0,I$10/MAE_fec!I$10)</f>
        <v>1.5980119136794346</v>
      </c>
      <c r="J77" s="334">
        <f>IF(J$10=0,0,J$10/MAE_fec!J$10)</f>
        <v>1.336325826500268</v>
      </c>
      <c r="K77" s="334">
        <f>IF(K$10=0,0,K$10/MAE_fec!K$10)</f>
        <v>1.539227110626993</v>
      </c>
      <c r="L77" s="334">
        <f>IF(L$10=0,0,L$10/MAE_fec!L$10)</f>
        <v>1.4037836858466393</v>
      </c>
      <c r="M77" s="334">
        <f>IF(M$10=0,0,M$10/MAE_fec!M$10)</f>
        <v>1.2120139217720993</v>
      </c>
      <c r="N77" s="334">
        <f>IF(N$10=0,0,N$10/MAE_fec!N$10)</f>
        <v>1.2218758156826359</v>
      </c>
      <c r="O77" s="334">
        <f>IF(O$10=0,0,O$10/MAE_fec!O$10)</f>
        <v>1.2202589072543866</v>
      </c>
      <c r="P77" s="334">
        <f>IF(P$10=0,0,P$10/MAE_fec!P$10)</f>
        <v>1.0034978463501043</v>
      </c>
      <c r="Q77" s="334">
        <f>IF(Q$10=0,0,Q$10/MAE_fec!Q$10)</f>
        <v>1.1363990503431807</v>
      </c>
      <c r="R77" s="334">
        <f>IF(R$10=0,0,R$10/MAE_fec!R$10)</f>
        <v>1.1763546030607821</v>
      </c>
      <c r="S77" s="334">
        <f>IF(S$10=0,0,S$10/MAE_fec!S$10)</f>
        <v>1.1755030479202082</v>
      </c>
      <c r="T77" s="334">
        <f>IF(T$10=0,0,T$10/MAE_fec!T$10)</f>
        <v>1.138049476001082</v>
      </c>
      <c r="U77" s="334">
        <f>IF(U$10=0,0,U$10/MAE_fec!U$10)</f>
        <v>1.1586184132391006</v>
      </c>
      <c r="V77" s="334">
        <f>IF(V$10=0,0,V$10/MAE_fec!V$10)</f>
        <v>1.2239114179140989</v>
      </c>
      <c r="W77" s="334">
        <f>IF(W$10=0,0,W$10/MAE_fec!W$10)</f>
        <v>1.2318834444297757</v>
      </c>
      <c r="DA77" s="68"/>
    </row>
    <row r="78" spans="1:105" ht="12" customHeight="1" x14ac:dyDescent="0.25">
      <c r="A78" s="203" t="s">
        <v>2557</v>
      </c>
      <c r="B78" s="350">
        <f>IF(B$16=0,0,B$16/MAE_fec!B$16)</f>
        <v>2.3511580771612492</v>
      </c>
      <c r="C78" s="350">
        <f>IF(C$16=0,0,C$16/MAE_fec!C$16)</f>
        <v>2.3424065428703544</v>
      </c>
      <c r="D78" s="350">
        <f>IF(D$16=0,0,D$16/MAE_fec!D$16)</f>
        <v>2.3726605045746707</v>
      </c>
      <c r="E78" s="350">
        <f>IF(E$16=0,0,E$16/MAE_fec!E$16)</f>
        <v>1.5938505785780348</v>
      </c>
      <c r="F78" s="350">
        <f>IF(F$16=0,0,F$16/MAE_fec!F$16)</f>
        <v>1.7659916442077612</v>
      </c>
      <c r="G78" s="350">
        <f>IF(G$16=0,0,G$16/MAE_fec!G$16)</f>
        <v>1.7546346272484215</v>
      </c>
      <c r="H78" s="350">
        <f>IF(H$16=0,0,H$16/MAE_fec!H$16)</f>
        <v>1.7349670734479599</v>
      </c>
      <c r="I78" s="350">
        <f>IF(I$16=0,0,I$16/MAE_fec!I$16)</f>
        <v>1.6618183776799298</v>
      </c>
      <c r="J78" s="350">
        <f>IF(J$16=0,0,J$16/MAE_fec!J$16)</f>
        <v>1.3810369322869362</v>
      </c>
      <c r="K78" s="350">
        <f>IF(K$16=0,0,K$16/MAE_fec!K$16)</f>
        <v>1.5817564467428769</v>
      </c>
      <c r="L78" s="350">
        <f>IF(L$16=0,0,L$16/MAE_fec!L$16)</f>
        <v>1.4416652885499546</v>
      </c>
      <c r="M78" s="350">
        <f>IF(M$16=0,0,M$16/MAE_fec!M$16)</f>
        <v>1.2527846261261806</v>
      </c>
      <c r="N78" s="350">
        <f>IF(N$16=0,0,N$16/MAE_fec!N$16)</f>
        <v>1.2551753705364357</v>
      </c>
      <c r="O78" s="350">
        <f>IF(O$16=0,0,O$16/MAE_fec!O$16)</f>
        <v>1.2497903228923202</v>
      </c>
      <c r="P78" s="350">
        <f>IF(P$16=0,0,P$16/MAE_fec!P$16)</f>
        <v>1.032560506240072</v>
      </c>
      <c r="Q78" s="350">
        <f>IF(Q$16=0,0,Q$16/MAE_fec!Q$16)</f>
        <v>1.1615349021915935</v>
      </c>
      <c r="R78" s="350">
        <f>IF(R$16=0,0,R$16/MAE_fec!R$16)</f>
        <v>1.1974955212206266</v>
      </c>
      <c r="S78" s="350">
        <f>IF(S$16=0,0,S$16/MAE_fec!S$16)</f>
        <v>1.2223527051431196</v>
      </c>
      <c r="T78" s="350">
        <f>IF(T$16=0,0,T$16/MAE_fec!T$16)</f>
        <v>1.1728305801100369</v>
      </c>
      <c r="U78" s="350">
        <f>IF(U$16=0,0,U$16/MAE_fec!U$16)</f>
        <v>1.1913557149414664</v>
      </c>
      <c r="V78" s="350">
        <f>IF(V$16=0,0,V$16/MAE_fec!V$16)</f>
        <v>1.2576291453966364</v>
      </c>
      <c r="W78" s="350">
        <f>IF(W$16=0,0,W$16/MAE_fec!W$16)</f>
        <v>1.2684008147704062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1.9180340884435356</v>
      </c>
      <c r="C79" s="350">
        <f>IF(C$24=0,0,C$24/MAE_fec!C$24)</f>
        <v>1.912771318848518</v>
      </c>
      <c r="D79" s="350">
        <f>IF(D$24=0,0,D$24/MAE_fec!D$24)</f>
        <v>1.9145435806771045</v>
      </c>
      <c r="E79" s="350">
        <f>IF(E$24=0,0,E$24/MAE_fec!E$24)</f>
        <v>1.7453501664391198</v>
      </c>
      <c r="F79" s="350">
        <f>IF(F$24=0,0,F$24/MAE_fec!F$24)</f>
        <v>1.7886258329892921</v>
      </c>
      <c r="G79" s="350">
        <f>IF(G$24=0,0,G$24/MAE_fec!G$24)</f>
        <v>1.7867779617975943</v>
      </c>
      <c r="H79" s="350">
        <f>IF(H$24=0,0,H$24/MAE_fec!H$24)</f>
        <v>1.7790818643393678</v>
      </c>
      <c r="I79" s="350">
        <f>IF(I$24=0,0,I$24/MAE_fec!I$24)</f>
        <v>1.7634088207455618</v>
      </c>
      <c r="J79" s="350">
        <f>IF(J$24=0,0,J$24/MAE_fec!J$24)</f>
        <v>1.7228253823696869</v>
      </c>
      <c r="K79" s="350">
        <f>IF(K$24=0,0,K$24/MAE_fec!K$24)</f>
        <v>1.7435601867076909</v>
      </c>
      <c r="L79" s="350">
        <f>IF(L$24=0,0,L$24/MAE_fec!L$24)</f>
        <v>1.7322945301053385</v>
      </c>
      <c r="M79" s="350">
        <f>IF(M$24=0,0,M$24/MAE_fec!M$24)</f>
        <v>1.7064191898264827</v>
      </c>
      <c r="N79" s="350">
        <f>IF(N$24=0,0,N$24/MAE_fec!N$24)</f>
        <v>1.7094783806254745</v>
      </c>
      <c r="O79" s="350">
        <f>IF(O$24=0,0,O$24/MAE_fec!O$24)</f>
        <v>1.7122766114602936</v>
      </c>
      <c r="P79" s="350">
        <f>IF(P$24=0,0,P$24/MAE_fec!P$24)</f>
        <v>1.6758098573819049</v>
      </c>
      <c r="Q79" s="350">
        <f>IF(Q$24=0,0,Q$24/MAE_fec!Q$24)</f>
        <v>1.6970522519494904</v>
      </c>
      <c r="R79" s="350">
        <f>IF(R$24=0,0,R$24/MAE_fec!R$24)</f>
        <v>1.7050762354551132</v>
      </c>
      <c r="S79" s="350">
        <f>IF(S$24=0,0,S$24/MAE_fec!S$24)</f>
        <v>1.7090795294161294</v>
      </c>
      <c r="T79" s="350">
        <f>IF(T$24=0,0,T$24/MAE_fec!T$24)</f>
        <v>1.7062501861215997</v>
      </c>
      <c r="U79" s="350">
        <f>IF(U$24=0,0,U$24/MAE_fec!U$24)</f>
        <v>1.7089451459477836</v>
      </c>
      <c r="V79" s="350">
        <f>IF(V$24=0,0,V$24/MAE_fec!V$24)</f>
        <v>1.7164153351933629</v>
      </c>
      <c r="W79" s="350">
        <f>IF(W$24=0,0,W$24/MAE_fec!W$24)</f>
        <v>1.7221933108373859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2.3511580771612501</v>
      </c>
      <c r="C80" s="350">
        <f>IF(C$27=0,0,C$27/MAE_fec!C$27)</f>
        <v>2.342406542870354</v>
      </c>
      <c r="D80" s="350">
        <f>IF(D$27=0,0,D$27/MAE_fec!D$27)</f>
        <v>2.3726605045746698</v>
      </c>
      <c r="E80" s="350">
        <f>IF(E$27=0,0,E$27/MAE_fec!E$27)</f>
        <v>1.5938505785780348</v>
      </c>
      <c r="F80" s="350">
        <f>IF(F$27=0,0,F$27/MAE_fec!F$27)</f>
        <v>1.765991644207761</v>
      </c>
      <c r="G80" s="350">
        <f>IF(G$27=0,0,G$27/MAE_fec!G$27)</f>
        <v>1.7546346272484212</v>
      </c>
      <c r="H80" s="350">
        <f>IF(H$27=0,0,H$27/MAE_fec!H$27)</f>
        <v>1.7349670734479599</v>
      </c>
      <c r="I80" s="350">
        <f>IF(I$27=0,0,I$27/MAE_fec!I$27)</f>
        <v>1.6618183776799291</v>
      </c>
      <c r="J80" s="350">
        <f>IF(J$27=0,0,J$27/MAE_fec!J$27)</f>
        <v>1.3810369322869365</v>
      </c>
      <c r="K80" s="350">
        <f>IF(K$27=0,0,K$27/MAE_fec!K$27)</f>
        <v>1.5817564467428771</v>
      </c>
      <c r="L80" s="350">
        <f>IF(L$27=0,0,L$27/MAE_fec!L$27)</f>
        <v>1.4416652885499552</v>
      </c>
      <c r="M80" s="350">
        <f>IF(M$27=0,0,M$27/MAE_fec!M$27)</f>
        <v>1.2527846261261797</v>
      </c>
      <c r="N80" s="350">
        <f>IF(N$27=0,0,N$27/MAE_fec!N$27)</f>
        <v>1.2551753705364357</v>
      </c>
      <c r="O80" s="350">
        <f>IF(O$27=0,0,O$27/MAE_fec!O$27)</f>
        <v>1.2497903228923199</v>
      </c>
      <c r="P80" s="350">
        <f>IF(P$27=0,0,P$27/MAE_fec!P$27)</f>
        <v>1.0325605062400713</v>
      </c>
      <c r="Q80" s="350">
        <f>IF(Q$27=0,0,Q$27/MAE_fec!Q$27)</f>
        <v>1.1615349021915946</v>
      </c>
      <c r="R80" s="350">
        <f>IF(R$27=0,0,R$27/MAE_fec!R$27)</f>
        <v>1.1974955212206277</v>
      </c>
      <c r="S80" s="350">
        <f>IF(S$27=0,0,S$27/MAE_fec!S$27)</f>
        <v>1.2223527051431187</v>
      </c>
      <c r="T80" s="350">
        <f>IF(T$27=0,0,T$27/MAE_fec!T$27)</f>
        <v>1.172830580110036</v>
      </c>
      <c r="U80" s="350">
        <f>IF(U$27=0,0,U$27/MAE_fec!U$27)</f>
        <v>1.1913557149414666</v>
      </c>
      <c r="V80" s="350">
        <f>IF(V$27=0,0,V$27/MAE_fec!V$27)</f>
        <v>1.2576291453966368</v>
      </c>
      <c r="W80" s="350">
        <f>IF(W$27=0,0,W$27/MAE_fec!W$27)</f>
        <v>1.2684008147704051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2.5095724422892087</v>
      </c>
      <c r="C81" s="350">
        <f>IF(C$35=0,0,C$35/MAE_fec!C$35)</f>
        <v>2.5221488993824068</v>
      </c>
      <c r="D81" s="350">
        <f>IF(D$35=0,0,D$35/MAE_fec!D$35)</f>
        <v>2.5474008660297502</v>
      </c>
      <c r="E81" s="350">
        <f>IF(E$35=0,0,E$35/MAE_fec!E$35)</f>
        <v>1.2417868571671244</v>
      </c>
      <c r="F81" s="350">
        <f>IF(F$35=0,0,F$35/MAE_fec!F$35)</f>
        <v>1.4892446409338929</v>
      </c>
      <c r="G81" s="350">
        <f>IF(G$35=0,0,G$35/MAE_fec!G$35)</f>
        <v>1.465189404654289</v>
      </c>
      <c r="H81" s="350">
        <f>IF(H$35=0,0,H$35/MAE_fec!H$35)</f>
        <v>1.9249749399493421</v>
      </c>
      <c r="I81" s="350">
        <f>IF(I$35=0,0,I$35/MAE_fec!I$35)</f>
        <v>1.8335320369315797</v>
      </c>
      <c r="J81" s="350">
        <f>IF(J$35=0,0,J$35/MAE_fec!J$35)</f>
        <v>1.7322636120842094</v>
      </c>
      <c r="K81" s="350">
        <f>IF(K$35=0,0,K$35/MAE_fec!K$35)</f>
        <v>1.7354279537303094</v>
      </c>
      <c r="L81" s="350">
        <f>IF(L$35=0,0,L$35/MAE_fec!L$35)</f>
        <v>1.6259419379697055</v>
      </c>
      <c r="M81" s="350">
        <f>IF(M$35=0,0,M$35/MAE_fec!M$35)</f>
        <v>1.6293526517063095</v>
      </c>
      <c r="N81" s="350">
        <f>IF(N$35=0,0,N$35/MAE_fec!N$35)</f>
        <v>1.6172637339007134</v>
      </c>
      <c r="O81" s="350">
        <f>IF(O$35=0,0,O$35/MAE_fec!O$35)</f>
        <v>1.5532593628431628</v>
      </c>
      <c r="P81" s="350">
        <f>IF(P$35=0,0,P$35/MAE_fec!P$35)</f>
        <v>1.6429547357624599</v>
      </c>
      <c r="Q81" s="350">
        <f>IF(Q$35=0,0,Q$35/MAE_fec!Q$35)</f>
        <v>1.6112039104724571</v>
      </c>
      <c r="R81" s="350">
        <f>IF(R$35=0,0,R$35/MAE_fec!R$35)</f>
        <v>1.5160143073834111</v>
      </c>
      <c r="S81" s="350">
        <f>IF(S$35=0,0,S$35/MAE_fec!S$35)</f>
        <v>1.6550056879539332</v>
      </c>
      <c r="T81" s="350">
        <f>IF(T$35=0,0,T$35/MAE_fec!T$35)</f>
        <v>1.6138298638305926</v>
      </c>
      <c r="U81" s="350">
        <f>IF(U$35=0,0,U$35/MAE_fec!U$35)</f>
        <v>1.6447672763473045</v>
      </c>
      <c r="V81" s="350">
        <f>IF(V$35=0,0,V$35/MAE_fec!V$35)</f>
        <v>1.5885684655933967</v>
      </c>
      <c r="W81" s="350">
        <f>IF(W$35=0,0,W$35/MAE_fec!W$35)</f>
        <v>1.5935817773271066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DE: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10791.12639396327</v>
      </c>
      <c r="C3" s="205">
        <v>10197.81879986781</v>
      </c>
      <c r="D3" s="205">
        <v>9507.424212380296</v>
      </c>
      <c r="E3" s="205">
        <v>8986.1325826622669</v>
      </c>
      <c r="F3" s="205">
        <v>8919.8017314237404</v>
      </c>
      <c r="G3" s="205">
        <v>8485.4627657757173</v>
      </c>
      <c r="H3" s="205">
        <v>8653.1585220500601</v>
      </c>
      <c r="I3" s="205">
        <v>8671.133067153909</v>
      </c>
      <c r="J3" s="205">
        <v>8223.3934226280398</v>
      </c>
      <c r="K3" s="205">
        <v>6681.7145862552597</v>
      </c>
      <c r="L3" s="205">
        <v>7428.9567269523986</v>
      </c>
      <c r="M3" s="205">
        <v>7989.5741335114053</v>
      </c>
      <c r="N3" s="205">
        <v>7637.9081497212637</v>
      </c>
      <c r="O3" s="205">
        <v>7446.9081336427107</v>
      </c>
      <c r="P3" s="205">
        <v>7827.8086218158069</v>
      </c>
      <c r="Q3" s="205">
        <v>7243</v>
      </c>
      <c r="R3" s="205">
        <v>7361.3521615651634</v>
      </c>
      <c r="S3" s="205">
        <v>7450.9232264334314</v>
      </c>
      <c r="T3" s="205">
        <v>7190.8122160957628</v>
      </c>
      <c r="U3" s="205">
        <v>6968.4141973298601</v>
      </c>
      <c r="V3" s="205">
        <v>6157.3566829957354</v>
      </c>
      <c r="W3" s="205">
        <v>6462.35725363034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9013.8200625593327</v>
      </c>
      <c r="C5" s="205">
        <v>8982.1664388753143</v>
      </c>
      <c r="D5" s="205">
        <v>8188.3993735748963</v>
      </c>
      <c r="E5" s="205">
        <v>7816.2250866412478</v>
      </c>
      <c r="F5" s="205">
        <v>7169.3460348181352</v>
      </c>
      <c r="G5" s="205">
        <v>8087.9785593010301</v>
      </c>
      <c r="H5" s="205">
        <v>8176.4768747093221</v>
      </c>
      <c r="I5" s="205">
        <v>8871.3902274169286</v>
      </c>
      <c r="J5" s="205">
        <v>8137.9511709784738</v>
      </c>
      <c r="K5" s="205">
        <v>6842.9199903486196</v>
      </c>
      <c r="L5" s="205">
        <v>8518.8963170480874</v>
      </c>
      <c r="M5" s="205">
        <v>9293.3812075952064</v>
      </c>
      <c r="N5" s="205">
        <v>9167.2219701693466</v>
      </c>
      <c r="O5" s="205">
        <v>8084.7250694882714</v>
      </c>
      <c r="P5" s="205">
        <v>8159.4643007675177</v>
      </c>
      <c r="Q5" s="205">
        <v>8995.8774116802651</v>
      </c>
      <c r="R5" s="205">
        <v>8387.4844396922617</v>
      </c>
      <c r="S5" s="205">
        <v>8387.0100402378994</v>
      </c>
      <c r="T5" s="205">
        <v>8149.8067485790289</v>
      </c>
      <c r="U5" s="205">
        <v>7440.2910315190402</v>
      </c>
      <c r="V5" s="205">
        <v>6217.0786425534188</v>
      </c>
      <c r="W5" s="205">
        <v>6753.0751694951769</v>
      </c>
      <c r="DA5" s="112" t="s">
        <v>2679</v>
      </c>
    </row>
    <row r="6" spans="1:105" ht="12" customHeight="1" x14ac:dyDescent="0.25">
      <c r="A6" s="154" t="s">
        <v>2114</v>
      </c>
      <c r="B6" s="340">
        <v>11267.275078199171</v>
      </c>
      <c r="C6" s="340">
        <v>10703.911324289211</v>
      </c>
      <c r="D6" s="340">
        <v>10140.547570379251</v>
      </c>
      <c r="E6" s="340">
        <v>10140.547570379251</v>
      </c>
      <c r="F6" s="340">
        <v>9577.1838164692908</v>
      </c>
      <c r="G6" s="340">
        <v>9013.8200625593327</v>
      </c>
      <c r="H6" s="340">
        <v>9013.8200625593327</v>
      </c>
      <c r="I6" s="340">
        <v>9577.1838164692908</v>
      </c>
      <c r="J6" s="340">
        <v>9013.8200625593327</v>
      </c>
      <c r="K6" s="340">
        <v>9013.8200625593327</v>
      </c>
      <c r="L6" s="340">
        <v>9013.8200625593327</v>
      </c>
      <c r="M6" s="340">
        <v>10140.547570379251</v>
      </c>
      <c r="N6" s="340">
        <v>10140.547570379251</v>
      </c>
      <c r="O6" s="340">
        <v>9577.1838164692908</v>
      </c>
      <c r="P6" s="340">
        <v>9013.8200625593327</v>
      </c>
      <c r="Q6" s="340">
        <v>9577.1838164692908</v>
      </c>
      <c r="R6" s="340">
        <v>9013.8200625593327</v>
      </c>
      <c r="S6" s="340">
        <v>9013.8200625593327</v>
      </c>
      <c r="T6" s="340">
        <v>9013.8200625593327</v>
      </c>
      <c r="U6" s="340">
        <v>8450.4563086493745</v>
      </c>
      <c r="V6" s="340">
        <v>7887.0925547394163</v>
      </c>
      <c r="W6" s="340">
        <v>7887.0925547394163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1126.727507819917</v>
      </c>
      <c r="J7" s="342">
        <v>0</v>
      </c>
      <c r="K7" s="342">
        <v>0</v>
      </c>
      <c r="L7" s="342">
        <v>563.36375390995829</v>
      </c>
      <c r="M7" s="342">
        <v>1690.091261729875</v>
      </c>
      <c r="N7" s="342">
        <v>0</v>
      </c>
      <c r="O7" s="342">
        <v>0</v>
      </c>
      <c r="P7" s="342">
        <v>0</v>
      </c>
      <c r="Q7" s="342">
        <v>563.36375390995829</v>
      </c>
      <c r="R7" s="342">
        <v>0</v>
      </c>
      <c r="S7" s="342">
        <v>563.36375390995829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563.36375390996</v>
      </c>
      <c r="D8" s="344">
        <f t="shared" si="0"/>
        <v>563.36375390996</v>
      </c>
      <c r="E8" s="344">
        <f t="shared" si="0"/>
        <v>0</v>
      </c>
      <c r="F8" s="344">
        <f t="shared" si="0"/>
        <v>563.36375390996</v>
      </c>
      <c r="G8" s="344">
        <f t="shared" si="0"/>
        <v>563.36375390995818</v>
      </c>
      <c r="H8" s="344">
        <f t="shared" si="0"/>
        <v>0</v>
      </c>
      <c r="I8" s="344">
        <f t="shared" si="0"/>
        <v>563.36375390995818</v>
      </c>
      <c r="J8" s="344">
        <f t="shared" si="0"/>
        <v>563.36375390995818</v>
      </c>
      <c r="K8" s="344">
        <f t="shared" si="0"/>
        <v>0</v>
      </c>
      <c r="L8" s="344">
        <f t="shared" si="0"/>
        <v>563.36375390995818</v>
      </c>
      <c r="M8" s="344">
        <f t="shared" si="0"/>
        <v>563.36375390995636</v>
      </c>
      <c r="N8" s="344">
        <f t="shared" si="0"/>
        <v>0</v>
      </c>
      <c r="O8" s="344">
        <f t="shared" si="0"/>
        <v>563.36375390996</v>
      </c>
      <c r="P8" s="344">
        <f t="shared" si="0"/>
        <v>563.36375390995818</v>
      </c>
      <c r="Q8" s="344">
        <f t="shared" si="0"/>
        <v>0</v>
      </c>
      <c r="R8" s="344">
        <f t="shared" si="0"/>
        <v>563.36375390995818</v>
      </c>
      <c r="S8" s="344">
        <f t="shared" si="0"/>
        <v>563.36375390995818</v>
      </c>
      <c r="T8" s="344">
        <f t="shared" si="0"/>
        <v>0</v>
      </c>
      <c r="U8" s="344">
        <f t="shared" si="0"/>
        <v>563.36375390995818</v>
      </c>
      <c r="V8" s="344">
        <f t="shared" si="0"/>
        <v>563.36375390995818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2253.4550156398382</v>
      </c>
      <c r="C9" s="345">
        <f t="shared" si="1"/>
        <v>1721.7448854138966</v>
      </c>
      <c r="D9" s="345">
        <f t="shared" si="1"/>
        <v>1952.1481968043545</v>
      </c>
      <c r="E9" s="345">
        <f t="shared" si="1"/>
        <v>2324.322483738003</v>
      </c>
      <c r="F9" s="345">
        <f t="shared" si="1"/>
        <v>2407.8377816511556</v>
      </c>
      <c r="G9" s="345">
        <f t="shared" si="1"/>
        <v>925.84150325830251</v>
      </c>
      <c r="H9" s="345">
        <f t="shared" si="1"/>
        <v>837.34318785001051</v>
      </c>
      <c r="I9" s="345">
        <f t="shared" si="1"/>
        <v>705.79358905236222</v>
      </c>
      <c r="J9" s="345">
        <f t="shared" si="1"/>
        <v>875.86889158085887</v>
      </c>
      <c r="K9" s="345">
        <f t="shared" si="1"/>
        <v>2170.900072210713</v>
      </c>
      <c r="L9" s="345">
        <f t="shared" si="1"/>
        <v>494.92374551124522</v>
      </c>
      <c r="M9" s="345">
        <f t="shared" si="1"/>
        <v>847.1663627840444</v>
      </c>
      <c r="N9" s="345">
        <f t="shared" si="1"/>
        <v>973.32560020990422</v>
      </c>
      <c r="O9" s="345">
        <f t="shared" si="1"/>
        <v>1492.4587469810194</v>
      </c>
      <c r="P9" s="345">
        <f t="shared" si="1"/>
        <v>854.35576179181498</v>
      </c>
      <c r="Q9" s="345">
        <f t="shared" si="1"/>
        <v>581.30640478902569</v>
      </c>
      <c r="R9" s="345">
        <f t="shared" si="1"/>
        <v>626.33562286707092</v>
      </c>
      <c r="S9" s="345">
        <f t="shared" si="1"/>
        <v>626.81002232143328</v>
      </c>
      <c r="T9" s="345">
        <f t="shared" si="1"/>
        <v>864.01331398030379</v>
      </c>
      <c r="U9" s="345">
        <f t="shared" si="1"/>
        <v>1010.1652771303343</v>
      </c>
      <c r="V9" s="345">
        <f t="shared" si="1"/>
        <v>1670.0139121859975</v>
      </c>
      <c r="W9" s="345">
        <f t="shared" si="1"/>
        <v>1134.0173852442394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930.49561478933788</v>
      </c>
      <c r="C12" s="212">
        <v>915.82355975924338</v>
      </c>
      <c r="D12" s="212">
        <v>867.28048151332769</v>
      </c>
      <c r="E12" s="212">
        <v>863.81401547721407</v>
      </c>
      <c r="F12" s="212">
        <v>776.00249355116068</v>
      </c>
      <c r="G12" s="212">
        <v>758.58890799656058</v>
      </c>
      <c r="H12" s="212">
        <v>711.94539982803099</v>
      </c>
      <c r="I12" s="212">
        <v>698.72295786758377</v>
      </c>
      <c r="J12" s="212">
        <v>600.3877042132417</v>
      </c>
      <c r="K12" s="212">
        <v>503.45296646603617</v>
      </c>
      <c r="L12" s="212">
        <v>590.06302665520195</v>
      </c>
      <c r="M12" s="212">
        <v>574.36371453138418</v>
      </c>
      <c r="N12" s="212">
        <v>574.71754084264842</v>
      </c>
      <c r="O12" s="212">
        <v>493.94858125537411</v>
      </c>
      <c r="P12" s="212">
        <v>471.03542562338782</v>
      </c>
      <c r="Q12" s="212">
        <v>515.1890799656062</v>
      </c>
      <c r="R12" s="212">
        <v>474.34247635425618</v>
      </c>
      <c r="S12" s="212">
        <v>471.81057609630261</v>
      </c>
      <c r="T12" s="212">
        <v>456.88880856398367</v>
      </c>
      <c r="U12" s="212">
        <v>413.75845699830722</v>
      </c>
      <c r="V12" s="212">
        <v>362.9125133796324</v>
      </c>
      <c r="W12" s="212">
        <v>376.25801415010699</v>
      </c>
      <c r="DA12" s="109" t="s">
        <v>2682</v>
      </c>
    </row>
    <row r="13" spans="1:105" ht="12" customHeight="1" x14ac:dyDescent="0.25">
      <c r="A13" s="24" t="s">
        <v>30</v>
      </c>
      <c r="B13" s="215">
        <v>23.905846947549431</v>
      </c>
      <c r="C13" s="215">
        <v>25.67592433361995</v>
      </c>
      <c r="D13" s="215">
        <v>14.28297506448839</v>
      </c>
      <c r="E13" s="215">
        <v>21.827687016337059</v>
      </c>
      <c r="F13" s="215">
        <v>28.347205503009459</v>
      </c>
      <c r="G13" s="215">
        <v>17.164660361134999</v>
      </c>
      <c r="H13" s="215">
        <v>21.217368873602751</v>
      </c>
      <c r="I13" s="215">
        <v>17.76999140154772</v>
      </c>
      <c r="J13" s="215">
        <v>15.06276870163371</v>
      </c>
      <c r="K13" s="215">
        <v>11.85898538263112</v>
      </c>
      <c r="L13" s="215">
        <v>10.19466895958727</v>
      </c>
      <c r="M13" s="215">
        <v>6.2016337059329318</v>
      </c>
      <c r="N13" s="215">
        <v>4.928804815133276</v>
      </c>
      <c r="O13" s="215">
        <v>7.8608770421324152</v>
      </c>
      <c r="P13" s="215">
        <v>6.360361134995701</v>
      </c>
      <c r="Q13" s="215">
        <v>6.0578675838349092</v>
      </c>
      <c r="R13" s="215">
        <v>5.0975064488392086</v>
      </c>
      <c r="S13" s="215">
        <v>4.3218400687876182</v>
      </c>
      <c r="T13" s="215">
        <v>5.0717110920034392</v>
      </c>
      <c r="U13" s="215">
        <v>4.312381771281169</v>
      </c>
      <c r="V13" s="215">
        <v>2.8822871883061052</v>
      </c>
      <c r="W13" s="215">
        <v>3.0815133276010318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121.03516766981943</v>
      </c>
      <c r="C14" s="206">
        <f t="shared" si="2"/>
        <v>115.89999999999999</v>
      </c>
      <c r="D14" s="206">
        <f t="shared" si="2"/>
        <v>105.87798796216681</v>
      </c>
      <c r="E14" s="206">
        <f t="shared" si="2"/>
        <v>129.80300945829751</v>
      </c>
      <c r="F14" s="206">
        <f t="shared" si="2"/>
        <v>82.311263972484937</v>
      </c>
      <c r="G14" s="206">
        <f t="shared" si="2"/>
        <v>76.325795356835769</v>
      </c>
      <c r="H14" s="206">
        <f t="shared" si="2"/>
        <v>67.150558899398106</v>
      </c>
      <c r="I14" s="206">
        <f t="shared" si="2"/>
        <v>76.307480653482372</v>
      </c>
      <c r="J14" s="206">
        <f t="shared" si="2"/>
        <v>49.677214101461729</v>
      </c>
      <c r="K14" s="206">
        <f t="shared" si="2"/>
        <v>46.654858125537402</v>
      </c>
      <c r="L14" s="206">
        <f t="shared" si="2"/>
        <v>42.557609630266555</v>
      </c>
      <c r="M14" s="206">
        <f t="shared" si="2"/>
        <v>36.475150472914876</v>
      </c>
      <c r="N14" s="206">
        <f t="shared" si="2"/>
        <v>36.608942390369734</v>
      </c>
      <c r="O14" s="206">
        <f t="shared" si="2"/>
        <v>32.571539122957873</v>
      </c>
      <c r="P14" s="206">
        <f t="shared" si="2"/>
        <v>23.649183147033536</v>
      </c>
      <c r="Q14" s="206">
        <f t="shared" si="2"/>
        <v>22.458813413585553</v>
      </c>
      <c r="R14" s="206">
        <f t="shared" si="2"/>
        <v>22.518572656921751</v>
      </c>
      <c r="S14" s="206">
        <f t="shared" si="2"/>
        <v>19.492261392949267</v>
      </c>
      <c r="T14" s="206">
        <f t="shared" si="2"/>
        <v>16.409974204643166</v>
      </c>
      <c r="U14" s="206">
        <f t="shared" si="2"/>
        <v>14.357609630266555</v>
      </c>
      <c r="V14" s="206">
        <f t="shared" si="2"/>
        <v>13.332932072226996</v>
      </c>
      <c r="W14" s="206">
        <f t="shared" si="2"/>
        <v>14.286758383490969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3.389251934651762</v>
      </c>
      <c r="C16" s="206">
        <v>3.389251934651762</v>
      </c>
      <c r="D16" s="206">
        <v>3.389251934651762</v>
      </c>
      <c r="E16" s="206">
        <v>36.445227858985383</v>
      </c>
      <c r="F16" s="206">
        <v>3.297334479793637</v>
      </c>
      <c r="G16" s="206">
        <v>3.29621668099742</v>
      </c>
      <c r="H16" s="206">
        <v>3.2938950988822011</v>
      </c>
      <c r="I16" s="206">
        <v>1.078245915735168</v>
      </c>
      <c r="J16" s="206">
        <v>1.0995700773860699</v>
      </c>
      <c r="K16" s="206">
        <v>1.0993981083404989</v>
      </c>
      <c r="L16" s="206">
        <v>1.0993981083404989</v>
      </c>
      <c r="M16" s="206">
        <v>1.0993981083404989</v>
      </c>
      <c r="N16" s="206">
        <v>2.1988822012037832</v>
      </c>
      <c r="O16" s="206">
        <v>2.1988822012037832</v>
      </c>
      <c r="P16" s="206">
        <v>1.0981943250214961</v>
      </c>
      <c r="Q16" s="206">
        <v>1.083576956147893</v>
      </c>
      <c r="R16" s="206">
        <v>1.028804815133276</v>
      </c>
      <c r="S16" s="206">
        <v>1.028804815133276</v>
      </c>
      <c r="T16" s="206">
        <v>1.028804815133276</v>
      </c>
      <c r="U16" s="206">
        <v>1.028804815133276</v>
      </c>
      <c r="V16" s="206">
        <v>1.028804815133276</v>
      </c>
      <c r="W16" s="206">
        <v>1.028804815133276</v>
      </c>
      <c r="DA16" s="71" t="s">
        <v>2685</v>
      </c>
    </row>
    <row r="17" spans="1:105" ht="12" customHeight="1" x14ac:dyDescent="0.25">
      <c r="A17" s="18" t="s">
        <v>69</v>
      </c>
      <c r="B17" s="206">
        <v>94.487446259673249</v>
      </c>
      <c r="C17" s="206">
        <v>89.35227858985381</v>
      </c>
      <c r="D17" s="206">
        <v>83.190025795356831</v>
      </c>
      <c r="E17" s="206">
        <v>78.857523645743768</v>
      </c>
      <c r="F17" s="206">
        <v>64.519776440240747</v>
      </c>
      <c r="G17" s="206">
        <v>61.44600171969045</v>
      </c>
      <c r="H17" s="206">
        <v>53.258125537403266</v>
      </c>
      <c r="I17" s="206">
        <v>65.572914875322439</v>
      </c>
      <c r="J17" s="206">
        <v>38.922098022355968</v>
      </c>
      <c r="K17" s="206">
        <v>36.882201203783318</v>
      </c>
      <c r="L17" s="206">
        <v>32.784952708512463</v>
      </c>
      <c r="M17" s="206">
        <v>27.66620808254514</v>
      </c>
      <c r="N17" s="206">
        <v>27.66423043852107</v>
      </c>
      <c r="O17" s="206">
        <v>24.590455717970769</v>
      </c>
      <c r="P17" s="206">
        <v>18.69690455717971</v>
      </c>
      <c r="Q17" s="206">
        <v>19.429320722269988</v>
      </c>
      <c r="R17" s="206">
        <v>19.582717110920029</v>
      </c>
      <c r="S17" s="206">
        <v>18.46345657781599</v>
      </c>
      <c r="T17" s="206">
        <v>15.381169389509891</v>
      </c>
      <c r="U17" s="206">
        <v>13.32880481513328</v>
      </c>
      <c r="V17" s="206">
        <v>12.30412725709372</v>
      </c>
      <c r="W17" s="206">
        <v>12.314445399828029</v>
      </c>
      <c r="DA17" s="71" t="s">
        <v>2686</v>
      </c>
    </row>
    <row r="18" spans="1:105" ht="12" customHeight="1" x14ac:dyDescent="0.25">
      <c r="A18" s="18" t="s">
        <v>70</v>
      </c>
      <c r="B18" s="206">
        <v>23.15846947549441</v>
      </c>
      <c r="C18" s="206">
        <v>23.15846947549441</v>
      </c>
      <c r="D18" s="206">
        <v>19.298710232158211</v>
      </c>
      <c r="E18" s="206">
        <v>14.50025795356836</v>
      </c>
      <c r="F18" s="206">
        <v>14.49415305245056</v>
      </c>
      <c r="G18" s="206">
        <v>11.583576956147891</v>
      </c>
      <c r="H18" s="206">
        <v>10.598538263112641</v>
      </c>
      <c r="I18" s="206">
        <v>9.6563198624247626</v>
      </c>
      <c r="J18" s="206">
        <v>9.6555460017196904</v>
      </c>
      <c r="K18" s="206">
        <v>8.673258813413586</v>
      </c>
      <c r="L18" s="206">
        <v>8.673258813413586</v>
      </c>
      <c r="M18" s="206">
        <v>7.7095442820292348</v>
      </c>
      <c r="N18" s="206">
        <v>6.7458297506448828</v>
      </c>
      <c r="O18" s="206">
        <v>5.7822012037833188</v>
      </c>
      <c r="P18" s="206">
        <v>3.8540842648323301</v>
      </c>
      <c r="Q18" s="206">
        <v>1.9459157351676699</v>
      </c>
      <c r="R18" s="206">
        <v>0.96354256233877889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0.94350816852966468</v>
      </c>
      <c r="S19" s="206">
        <v>0</v>
      </c>
      <c r="T19" s="206">
        <v>0</v>
      </c>
      <c r="U19" s="206">
        <v>0</v>
      </c>
      <c r="V19" s="206">
        <v>0</v>
      </c>
      <c r="W19" s="206">
        <v>0.94350816852966468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416.07910576096299</v>
      </c>
      <c r="C20" s="206">
        <f t="shared" si="3"/>
        <v>393.42218400687881</v>
      </c>
      <c r="D20" s="206">
        <f t="shared" si="3"/>
        <v>371.10920034393814</v>
      </c>
      <c r="E20" s="206">
        <f t="shared" si="3"/>
        <v>390.61074806534822</v>
      </c>
      <c r="F20" s="206">
        <f t="shared" si="3"/>
        <v>360.52889079965598</v>
      </c>
      <c r="G20" s="206">
        <f t="shared" si="3"/>
        <v>353.20395528804812</v>
      </c>
      <c r="H20" s="206">
        <f t="shared" si="3"/>
        <v>328.69346517626832</v>
      </c>
      <c r="I20" s="206">
        <f t="shared" si="3"/>
        <v>308.96388650042991</v>
      </c>
      <c r="J20" s="206">
        <f t="shared" si="3"/>
        <v>285.07919174548579</v>
      </c>
      <c r="K20" s="206">
        <f t="shared" si="3"/>
        <v>231.3440240756664</v>
      </c>
      <c r="L20" s="206">
        <f t="shared" si="3"/>
        <v>261.22398968185718</v>
      </c>
      <c r="M20" s="206">
        <f t="shared" si="3"/>
        <v>252.34230438521061</v>
      </c>
      <c r="N20" s="206">
        <f t="shared" si="3"/>
        <v>241.4008598452279</v>
      </c>
      <c r="O20" s="206">
        <f t="shared" si="3"/>
        <v>240.350988822012</v>
      </c>
      <c r="P20" s="206">
        <f t="shared" si="3"/>
        <v>234.07067927772999</v>
      </c>
      <c r="Q20" s="206">
        <f t="shared" si="3"/>
        <v>235.2536543422184</v>
      </c>
      <c r="R20" s="206">
        <f t="shared" si="3"/>
        <v>239.89544282029229</v>
      </c>
      <c r="S20" s="206">
        <f t="shared" si="3"/>
        <v>242.9042992261393</v>
      </c>
      <c r="T20" s="206">
        <f t="shared" si="3"/>
        <v>235.04514187446259</v>
      </c>
      <c r="U20" s="206">
        <f t="shared" si="3"/>
        <v>211.7499570077386</v>
      </c>
      <c r="V20" s="206">
        <f t="shared" si="3"/>
        <v>182.75907136715389</v>
      </c>
      <c r="W20" s="206">
        <f t="shared" si="3"/>
        <v>192.66887360275149</v>
      </c>
      <c r="DA20" s="71"/>
    </row>
    <row r="21" spans="1:105" ht="12" customHeight="1" x14ac:dyDescent="0.25">
      <c r="A21" s="18" t="s">
        <v>72</v>
      </c>
      <c r="B21" s="206">
        <v>408.9423903697334</v>
      </c>
      <c r="C21" s="206">
        <v>387.05932932072233</v>
      </c>
      <c r="D21" s="206">
        <v>365.00429922613932</v>
      </c>
      <c r="E21" s="206">
        <v>390.61074806534822</v>
      </c>
      <c r="F21" s="206">
        <v>360.52889079965598</v>
      </c>
      <c r="G21" s="206">
        <v>353.20395528804812</v>
      </c>
      <c r="H21" s="206">
        <v>328.69346517626832</v>
      </c>
      <c r="I21" s="206">
        <v>308.96388650042991</v>
      </c>
      <c r="J21" s="206">
        <v>285.07919174548579</v>
      </c>
      <c r="K21" s="206">
        <v>231.3440240756664</v>
      </c>
      <c r="L21" s="206">
        <v>261.22398968185718</v>
      </c>
      <c r="M21" s="206">
        <v>252.34230438521061</v>
      </c>
      <c r="N21" s="206">
        <v>241.4008598452279</v>
      </c>
      <c r="O21" s="206">
        <v>240.350988822012</v>
      </c>
      <c r="P21" s="206">
        <v>234.07067927772999</v>
      </c>
      <c r="Q21" s="206">
        <v>235.2536543422184</v>
      </c>
      <c r="R21" s="206">
        <v>239.89544282029229</v>
      </c>
      <c r="S21" s="206">
        <v>242.9042992261393</v>
      </c>
      <c r="T21" s="206">
        <v>235.04514187446259</v>
      </c>
      <c r="U21" s="206">
        <v>211.7499570077386</v>
      </c>
      <c r="V21" s="206">
        <v>182.75907136715389</v>
      </c>
      <c r="W21" s="206">
        <v>192.66887360275149</v>
      </c>
      <c r="DA21" s="71" t="s">
        <v>2689</v>
      </c>
    </row>
    <row r="22" spans="1:105" ht="12" customHeight="1" x14ac:dyDescent="0.25">
      <c r="A22" s="18" t="s">
        <v>36</v>
      </c>
      <c r="B22" s="206">
        <v>7.1367153912295782</v>
      </c>
      <c r="C22" s="206">
        <v>6.3628546861564912</v>
      </c>
      <c r="D22" s="206">
        <v>6.1049011177987964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9.1717110920034397</v>
      </c>
      <c r="F23" s="206">
        <f t="shared" si="4"/>
        <v>1.265864144453998</v>
      </c>
      <c r="G23" s="206">
        <f t="shared" si="4"/>
        <v>1.4808254514187451</v>
      </c>
      <c r="H23" s="206">
        <f t="shared" si="4"/>
        <v>16.862596732588131</v>
      </c>
      <c r="I23" s="206">
        <f t="shared" si="4"/>
        <v>2.2212381771281162</v>
      </c>
      <c r="J23" s="206">
        <f t="shared" si="4"/>
        <v>2.1974204643164232</v>
      </c>
      <c r="K23" s="206">
        <f t="shared" si="4"/>
        <v>2.6034393809114356</v>
      </c>
      <c r="L23" s="206">
        <f t="shared" si="4"/>
        <v>2.4601031814273422</v>
      </c>
      <c r="M23" s="206">
        <f t="shared" si="4"/>
        <v>2.1257093723129832</v>
      </c>
      <c r="N23" s="206">
        <f t="shared" si="4"/>
        <v>2.5556319862424761</v>
      </c>
      <c r="O23" s="206">
        <f t="shared" si="4"/>
        <v>2.00627687016337</v>
      </c>
      <c r="P23" s="206">
        <f t="shared" si="4"/>
        <v>2.2451418744625968</v>
      </c>
      <c r="Q23" s="206">
        <f t="shared" si="4"/>
        <v>2.2929492691315558</v>
      </c>
      <c r="R23" s="206">
        <f t="shared" si="4"/>
        <v>2.36457437661221</v>
      </c>
      <c r="S23" s="206">
        <f t="shared" si="4"/>
        <v>2.2212381771281171</v>
      </c>
      <c r="T23" s="206">
        <f t="shared" si="4"/>
        <v>1.6612935166922274</v>
      </c>
      <c r="U23" s="206">
        <f t="shared" si="4"/>
        <v>3.0194200249623826</v>
      </c>
      <c r="V23" s="206">
        <f t="shared" si="4"/>
        <v>2.6981539643272501</v>
      </c>
      <c r="W23" s="206">
        <f t="shared" si="4"/>
        <v>1.6560365060829174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9.1717110920034397</v>
      </c>
      <c r="F24" s="206">
        <v>1.265864144453998</v>
      </c>
      <c r="G24" s="206">
        <v>1.4808254514187451</v>
      </c>
      <c r="H24" s="206">
        <v>16.862596732588131</v>
      </c>
      <c r="I24" s="206">
        <v>2.00627687016337</v>
      </c>
      <c r="J24" s="206">
        <v>1.982459157351677</v>
      </c>
      <c r="K24" s="206">
        <v>1.9107480653482369</v>
      </c>
      <c r="L24" s="206">
        <v>2.101805674978503</v>
      </c>
      <c r="M24" s="206">
        <v>1.7435941530524499</v>
      </c>
      <c r="N24" s="206">
        <v>2.0540842648323299</v>
      </c>
      <c r="O24" s="206">
        <v>2.00627687016337</v>
      </c>
      <c r="P24" s="206">
        <v>2.2451418744625968</v>
      </c>
      <c r="Q24" s="206">
        <v>2.2929492691315558</v>
      </c>
      <c r="R24" s="206">
        <v>2.36457437661221</v>
      </c>
      <c r="S24" s="206">
        <v>2.2212381771281171</v>
      </c>
      <c r="T24" s="206">
        <v>1.5525365434221841</v>
      </c>
      <c r="U24" s="206">
        <v>2.8661220980223558</v>
      </c>
      <c r="V24" s="206">
        <v>2.5556319862424761</v>
      </c>
      <c r="W24" s="206">
        <v>1.5286328460877039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0.2149613069647463</v>
      </c>
      <c r="J25" s="206">
        <v>0.2149613069647463</v>
      </c>
      <c r="K25" s="206">
        <v>0.69269131556319852</v>
      </c>
      <c r="L25" s="206">
        <v>0.35829750644883918</v>
      </c>
      <c r="M25" s="206">
        <v>0.3821152192605331</v>
      </c>
      <c r="N25" s="206">
        <v>0.50154772141014614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2.3903697334479789E-2</v>
      </c>
      <c r="U25" s="206">
        <v>7.1625107480653469E-2</v>
      </c>
      <c r="V25" s="206">
        <v>7.1625107480653469E-2</v>
      </c>
      <c r="W25" s="206">
        <v>4.7807394668959592E-2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8.4853275935563618E-2</v>
      </c>
      <c r="U29" s="206">
        <v>8.1672819459373255E-2</v>
      </c>
      <c r="V29" s="206">
        <v>7.0896870604120726E-2</v>
      </c>
      <c r="W29" s="206">
        <v>7.9596265326253912E-2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21.6871883061049</v>
      </c>
      <c r="F30" s="206">
        <v>25.819260533104039</v>
      </c>
      <c r="G30" s="206">
        <v>21.591659501289769</v>
      </c>
      <c r="H30" s="206">
        <v>21.615563198624251</v>
      </c>
      <c r="I30" s="206">
        <v>18.65382631126397</v>
      </c>
      <c r="J30" s="206">
        <v>18.964402407566642</v>
      </c>
      <c r="K30" s="206">
        <v>12.10945829750645</v>
      </c>
      <c r="L30" s="206">
        <v>60.213069647463463</v>
      </c>
      <c r="M30" s="206">
        <v>60.451934651762677</v>
      </c>
      <c r="N30" s="206">
        <v>84.408168529664664</v>
      </c>
      <c r="O30" s="206">
        <v>18.295614789337922</v>
      </c>
      <c r="P30" s="206">
        <v>16.14600171969045</v>
      </c>
      <c r="Q30" s="206">
        <v>54.886758383490957</v>
      </c>
      <c r="R30" s="206">
        <v>16.074290627687009</v>
      </c>
      <c r="S30" s="206">
        <v>15.596646603611349</v>
      </c>
      <c r="T30" s="206">
        <v>15.3816852966466</v>
      </c>
      <c r="U30" s="206">
        <v>12.99320722269991</v>
      </c>
      <c r="V30" s="206">
        <v>11.369045571797081</v>
      </c>
      <c r="W30" s="206">
        <v>11.51238177128117</v>
      </c>
      <c r="DA30" s="71" t="s">
        <v>2697</v>
      </c>
    </row>
    <row r="31" spans="1:105" ht="12" customHeight="1" x14ac:dyDescent="0.25">
      <c r="A31" s="21" t="s">
        <v>38</v>
      </c>
      <c r="B31" s="209">
        <v>369.47549441100603</v>
      </c>
      <c r="C31" s="209">
        <v>380.82545141874459</v>
      </c>
      <c r="D31" s="209">
        <v>376.01031814273432</v>
      </c>
      <c r="E31" s="209">
        <v>290.71367153912291</v>
      </c>
      <c r="F31" s="209">
        <v>277.73000859845229</v>
      </c>
      <c r="G31" s="209">
        <v>288.82201203783319</v>
      </c>
      <c r="H31" s="209">
        <v>256.40584694754938</v>
      </c>
      <c r="I31" s="209">
        <v>274.80653482373168</v>
      </c>
      <c r="J31" s="209">
        <v>229.4067067927773</v>
      </c>
      <c r="K31" s="209">
        <v>198.8822012037833</v>
      </c>
      <c r="L31" s="209">
        <v>213.41358555460019</v>
      </c>
      <c r="M31" s="209">
        <v>216.76698194325019</v>
      </c>
      <c r="N31" s="209">
        <v>204.8151332760103</v>
      </c>
      <c r="O31" s="209">
        <v>192.86328460877041</v>
      </c>
      <c r="P31" s="209">
        <v>188.5640584694755</v>
      </c>
      <c r="Q31" s="209">
        <v>194.23903697334481</v>
      </c>
      <c r="R31" s="209">
        <v>188.39208942390371</v>
      </c>
      <c r="S31" s="209">
        <v>187.27429062768701</v>
      </c>
      <c r="T31" s="209">
        <v>183.31900257953569</v>
      </c>
      <c r="U31" s="209">
        <v>167.32588134135861</v>
      </c>
      <c r="V31" s="209">
        <v>149.87102321582111</v>
      </c>
      <c r="W31" s="209">
        <v>153.05245055889941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1446.5798031101519</v>
      </c>
      <c r="C33" s="205">
        <f>TEL_emi!C5</f>
        <v>1384.012830526613</v>
      </c>
      <c r="D33" s="205">
        <f>TEL_emi!D5</f>
        <v>1255.2614770778521</v>
      </c>
      <c r="E33" s="205">
        <f>TEL_emi!E5</f>
        <v>1392.141213646428</v>
      </c>
      <c r="F33" s="205">
        <f>TEL_emi!F5</f>
        <v>1216.570832733654</v>
      </c>
      <c r="G33" s="205">
        <f>TEL_emi!G5</f>
        <v>1135.2817234182639</v>
      </c>
      <c r="H33" s="205">
        <f>TEL_emi!H5</f>
        <v>1091.650876077978</v>
      </c>
      <c r="I33" s="205">
        <f>TEL_emi!I5</f>
        <v>1034.577453118638</v>
      </c>
      <c r="J33" s="205">
        <f>TEL_emi!J5</f>
        <v>885.40143035867891</v>
      </c>
      <c r="K33" s="205">
        <f>TEL_emi!K5</f>
        <v>736.53101795801103</v>
      </c>
      <c r="L33" s="205">
        <f>TEL_emi!L5</f>
        <v>787.58661907065573</v>
      </c>
      <c r="M33" s="205">
        <f>TEL_emi!M5</f>
        <v>731.54494337895585</v>
      </c>
      <c r="N33" s="205">
        <f>TEL_emi!N5</f>
        <v>700.36633766281147</v>
      </c>
      <c r="O33" s="205">
        <f>TEL_emi!O5</f>
        <v>697.41166571802091</v>
      </c>
      <c r="P33" s="205">
        <f>TEL_emi!P5</f>
        <v>648.96756901034314</v>
      </c>
      <c r="Q33" s="205">
        <f>TEL_emi!Q5</f>
        <v>646.6534814380442</v>
      </c>
      <c r="R33" s="205">
        <f>TEL_emi!R5</f>
        <v>653.66116408624794</v>
      </c>
      <c r="S33" s="205">
        <f>TEL_emi!S5</f>
        <v>648.18004367824119</v>
      </c>
      <c r="T33" s="205">
        <f>TEL_emi!T5</f>
        <v>623.17335223039674</v>
      </c>
      <c r="U33" s="205">
        <f>TEL_emi!U5</f>
        <v>559.30785135461815</v>
      </c>
      <c r="V33" s="205">
        <f>TEL_emi!V5</f>
        <v>482.12751463092758</v>
      </c>
      <c r="W33" s="205">
        <f>TEL_emi!W5</f>
        <v>509.03579087877313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86.227848773031894</v>
      </c>
      <c r="C35" s="286">
        <f t="shared" si="5"/>
        <v>89.805827866946885</v>
      </c>
      <c r="D35" s="286">
        <f t="shared" si="5"/>
        <v>91.221393107081497</v>
      </c>
      <c r="E35" s="286">
        <f t="shared" si="5"/>
        <v>96.127450550178409</v>
      </c>
      <c r="F35" s="286">
        <f t="shared" si="5"/>
        <v>86.997728976123611</v>
      </c>
      <c r="G35" s="286">
        <f t="shared" si="5"/>
        <v>89.398649070285856</v>
      </c>
      <c r="H35" s="286">
        <f t="shared" si="5"/>
        <v>82.275783809327535</v>
      </c>
      <c r="I35" s="286">
        <f t="shared" si="5"/>
        <v>80.580352354911199</v>
      </c>
      <c r="J35" s="286">
        <f t="shared" si="5"/>
        <v>73.009726442270747</v>
      </c>
      <c r="K35" s="286">
        <f t="shared" si="5"/>
        <v>75.347870665064491</v>
      </c>
      <c r="L35" s="286">
        <f t="shared" si="5"/>
        <v>79.42744161026566</v>
      </c>
      <c r="M35" s="286">
        <f t="shared" si="5"/>
        <v>71.889152654867758</v>
      </c>
      <c r="N35" s="286">
        <f t="shared" si="5"/>
        <v>75.245411384479937</v>
      </c>
      <c r="O35" s="286">
        <f t="shared" si="5"/>
        <v>66.329350703800799</v>
      </c>
      <c r="P35" s="286">
        <f t="shared" si="5"/>
        <v>60.174622091632372</v>
      </c>
      <c r="Q35" s="286">
        <f t="shared" si="5"/>
        <v>71.129239260749173</v>
      </c>
      <c r="R35" s="286">
        <f t="shared" si="5"/>
        <v>64.436867839427208</v>
      </c>
      <c r="S35" s="286">
        <f t="shared" si="5"/>
        <v>63.322431564248774</v>
      </c>
      <c r="T35" s="286">
        <f t="shared" si="5"/>
        <v>63.537858427354472</v>
      </c>
      <c r="U35" s="286">
        <f t="shared" si="5"/>
        <v>59.376272029990716</v>
      </c>
      <c r="V35" s="286">
        <f t="shared" si="5"/>
        <v>58.939660647215383</v>
      </c>
      <c r="W35" s="286">
        <f t="shared" si="5"/>
        <v>58.223029056268537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103.22988570121714</v>
      </c>
      <c r="C36" s="346">
        <f t="shared" si="6"/>
        <v>101.96020815151101</v>
      </c>
      <c r="D36" s="346">
        <f t="shared" si="6"/>
        <v>105.91575251106613</v>
      </c>
      <c r="E36" s="346">
        <f t="shared" si="6"/>
        <v>110.51549896555093</v>
      </c>
      <c r="F36" s="346">
        <f t="shared" si="6"/>
        <v>108.23895091441844</v>
      </c>
      <c r="G36" s="346">
        <f t="shared" si="6"/>
        <v>93.792151207448114</v>
      </c>
      <c r="H36" s="346">
        <f t="shared" si="6"/>
        <v>87.072392026222303</v>
      </c>
      <c r="I36" s="346">
        <f t="shared" si="6"/>
        <v>78.761382371411031</v>
      </c>
      <c r="J36" s="346">
        <f t="shared" si="6"/>
        <v>73.776272626744401</v>
      </c>
      <c r="K36" s="346">
        <f t="shared" si="6"/>
        <v>73.572826684531677</v>
      </c>
      <c r="L36" s="346">
        <f t="shared" si="6"/>
        <v>69.265196416860107</v>
      </c>
      <c r="M36" s="346">
        <f t="shared" si="6"/>
        <v>61.803524648485698</v>
      </c>
      <c r="N36" s="346">
        <f t="shared" si="6"/>
        <v>62.692661169633666</v>
      </c>
      <c r="O36" s="346">
        <f t="shared" si="6"/>
        <v>61.096521775308673</v>
      </c>
      <c r="P36" s="346">
        <f t="shared" si="6"/>
        <v>57.728719467414059</v>
      </c>
      <c r="Q36" s="346">
        <f t="shared" si="6"/>
        <v>57.269464265562767</v>
      </c>
      <c r="R36" s="346">
        <f t="shared" si="6"/>
        <v>56.553604333322596</v>
      </c>
      <c r="S36" s="346">
        <f t="shared" si="6"/>
        <v>56.254919671339707</v>
      </c>
      <c r="T36" s="346">
        <f t="shared" si="6"/>
        <v>56.061305827116101</v>
      </c>
      <c r="U36" s="346">
        <f t="shared" si="6"/>
        <v>55.610520508608737</v>
      </c>
      <c r="V36" s="346">
        <f t="shared" si="6"/>
        <v>58.373479610767873</v>
      </c>
      <c r="W36" s="346">
        <f t="shared" si="6"/>
        <v>55.716544641725648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50.038025250264354</v>
      </c>
      <c r="C37" s="346">
        <f>IF(TEL_ued!C$5=0,"",TEL_ued!C$5/C$5*1000)</f>
        <v>49.412972770157936</v>
      </c>
      <c r="D37" s="346">
        <f>IF(TEL_ued!D$5=0,"",TEL_ued!D$5/D$5*1000)</f>
        <v>51.467215313794071</v>
      </c>
      <c r="E37" s="346">
        <f>IF(TEL_ued!E$5=0,"",TEL_ued!E$5/E$5*1000)</f>
        <v>53.620928094744407</v>
      </c>
      <c r="F37" s="346">
        <f>IF(TEL_ued!F$5=0,"",TEL_ued!F$5/F$5*1000)</f>
        <v>52.574872066824632</v>
      </c>
      <c r="G37" s="346">
        <f>IF(TEL_ued!G$5=0,"",TEL_ued!G$5/G$5*1000)</f>
        <v>45.671607350169431</v>
      </c>
      <c r="H37" s="346">
        <f>IF(TEL_ued!H$5=0,"",TEL_ued!H$5/H$5*1000)</f>
        <v>42.230672364170871</v>
      </c>
      <c r="I37" s="346">
        <f>IF(TEL_ued!I$5=0,"",TEL_ued!I$5/I$5*1000)</f>
        <v>38.299495921408401</v>
      </c>
      <c r="J37" s="346">
        <f>IF(TEL_ued!J$5=0,"",TEL_ued!J$5/J$5*1000)</f>
        <v>35.943949599205617</v>
      </c>
      <c r="K37" s="346">
        <f>IF(TEL_ued!K$5=0,"",TEL_ued!K$5/K$5*1000)</f>
        <v>35.810030636644008</v>
      </c>
      <c r="L37" s="346">
        <f>IF(TEL_ued!L$5=0,"",TEL_ued!L$5/L$5*1000)</f>
        <v>33.913985605853505</v>
      </c>
      <c r="M37" s="346">
        <f>IF(TEL_ued!M$5=0,"",TEL_ued!M$5/M$5*1000)</f>
        <v>30.315694773861598</v>
      </c>
      <c r="N37" s="346">
        <f>IF(TEL_ued!N$5=0,"",TEL_ued!N$5/N$5*1000)</f>
        <v>30.818901280640521</v>
      </c>
      <c r="O37" s="346">
        <f>IF(TEL_ued!O$5=0,"",TEL_ued!O$5/O$5*1000)</f>
        <v>29.860762688369476</v>
      </c>
      <c r="P37" s="346">
        <f>IF(TEL_ued!P$5=0,"",TEL_ued!P$5/P$5*1000)</f>
        <v>28.254722332024063</v>
      </c>
      <c r="Q37" s="346">
        <f>IF(TEL_ued!Q$5=0,"",TEL_ued!Q$5/Q$5*1000)</f>
        <v>28.142120698824641</v>
      </c>
      <c r="R37" s="346">
        <f>IF(TEL_ued!R$5=0,"",TEL_ued!R$5/R$5*1000)</f>
        <v>27.706479383383552</v>
      </c>
      <c r="S37" s="346">
        <f>IF(TEL_ued!S$5=0,"",TEL_ued!S$5/S$5*1000)</f>
        <v>27.587840573620628</v>
      </c>
      <c r="T37" s="346">
        <f>IF(TEL_ued!T$5=0,"",TEL_ued!T$5/T$5*1000)</f>
        <v>27.503104107662715</v>
      </c>
      <c r="U37" s="346">
        <f>IF(TEL_ued!U$5=0,"",TEL_ued!U$5/U$5*1000)</f>
        <v>27.269509960942081</v>
      </c>
      <c r="V37" s="346">
        <f>IF(TEL_ued!V$5=0,"",TEL_ued!V$5/V$5*1000)</f>
        <v>28.631745159588679</v>
      </c>
      <c r="W37" s="346">
        <f>IF(TEL_ued!W$5=0,"",TEL_ued!W$5/W$5*1000)</f>
        <v>27.333164555225679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1.5546336598670101</v>
      </c>
      <c r="C38" s="347">
        <f t="shared" si="7"/>
        <v>1.5112221298286428</v>
      </c>
      <c r="D38" s="347">
        <f t="shared" si="7"/>
        <v>1.4473535422906461</v>
      </c>
      <c r="E38" s="347">
        <f t="shared" si="7"/>
        <v>1.6116214702505602</v>
      </c>
      <c r="F38" s="347">
        <f t="shared" si="7"/>
        <v>1.5677408807880941</v>
      </c>
      <c r="G38" s="347">
        <f t="shared" si="7"/>
        <v>1.4965704236521888</v>
      </c>
      <c r="H38" s="347">
        <f t="shared" si="7"/>
        <v>1.5333351073574801</v>
      </c>
      <c r="I38" s="347">
        <f t="shared" si="7"/>
        <v>1.4806690426718492</v>
      </c>
      <c r="J38" s="347">
        <f t="shared" si="7"/>
        <v>1.4747161278376346</v>
      </c>
      <c r="K38" s="347">
        <f t="shared" si="7"/>
        <v>1.462958939596791</v>
      </c>
      <c r="L38" s="347">
        <f t="shared" si="7"/>
        <v>1.3347499902427795</v>
      </c>
      <c r="M38" s="347">
        <f t="shared" si="7"/>
        <v>1.2736614881318082</v>
      </c>
      <c r="N38" s="347">
        <f t="shared" si="7"/>
        <v>1.2186270435315709</v>
      </c>
      <c r="O38" s="347">
        <f t="shared" si="7"/>
        <v>1.4119114664638652</v>
      </c>
      <c r="P38" s="347">
        <f t="shared" si="7"/>
        <v>1.377746839638383</v>
      </c>
      <c r="Q38" s="347">
        <f t="shared" si="7"/>
        <v>1.2551769953687963</v>
      </c>
      <c r="R38" s="347">
        <f t="shared" si="7"/>
        <v>1.3780363274868728</v>
      </c>
      <c r="S38" s="347">
        <f t="shared" si="7"/>
        <v>1.3738141460100277</v>
      </c>
      <c r="T38" s="347">
        <f t="shared" si="7"/>
        <v>1.3639496974965326</v>
      </c>
      <c r="U38" s="347">
        <f t="shared" si="7"/>
        <v>1.3517738233369969</v>
      </c>
      <c r="V38" s="347">
        <f t="shared" si="7"/>
        <v>1.3284951520163972</v>
      </c>
      <c r="W38" s="347">
        <f t="shared" si="7"/>
        <v>1.3528902288728257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DE: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930.49561478933765</v>
      </c>
      <c r="C5" s="225">
        <v>915.82355975924338</v>
      </c>
      <c r="D5" s="225">
        <v>867.28048151332746</v>
      </c>
      <c r="E5" s="225">
        <v>863.81401547721407</v>
      </c>
      <c r="F5" s="225">
        <v>776.00249355116034</v>
      </c>
      <c r="G5" s="225">
        <v>758.58890799656069</v>
      </c>
      <c r="H5" s="225">
        <v>711.94539982803087</v>
      </c>
      <c r="I5" s="225">
        <v>698.72295786758366</v>
      </c>
      <c r="J5" s="225">
        <v>600.38770421324159</v>
      </c>
      <c r="K5" s="225">
        <v>503.45296646603612</v>
      </c>
      <c r="L5" s="225">
        <v>590.06302665520184</v>
      </c>
      <c r="M5" s="225">
        <v>574.36371453138418</v>
      </c>
      <c r="N5" s="225">
        <v>574.7175408426483</v>
      </c>
      <c r="O5" s="225">
        <v>493.94858125537388</v>
      </c>
      <c r="P5" s="225">
        <v>471.03542562338771</v>
      </c>
      <c r="Q5" s="225">
        <v>515.1890799656062</v>
      </c>
      <c r="R5" s="225">
        <v>474.34247635425612</v>
      </c>
      <c r="S5" s="225">
        <v>471.81057609630261</v>
      </c>
      <c r="T5" s="225">
        <v>456.88880856398367</v>
      </c>
      <c r="U5" s="225">
        <v>413.75845699830711</v>
      </c>
      <c r="V5" s="225">
        <v>362.91251337963229</v>
      </c>
      <c r="W5" s="225">
        <v>376.25801415010687</v>
      </c>
      <c r="DA5" s="89" t="s">
        <v>2682</v>
      </c>
    </row>
    <row r="6" spans="1:105" ht="12" customHeight="1" x14ac:dyDescent="0.25">
      <c r="A6" s="55" t="s">
        <v>92</v>
      </c>
      <c r="B6" s="261">
        <v>24.937455244119938</v>
      </c>
      <c r="C6" s="261">
        <v>25.598714164022699</v>
      </c>
      <c r="D6" s="261">
        <v>25.19340562274753</v>
      </c>
      <c r="E6" s="261">
        <v>19.804204124537339</v>
      </c>
      <c r="F6" s="261">
        <v>18.863983627861131</v>
      </c>
      <c r="G6" s="261">
        <v>19.5482483000023</v>
      </c>
      <c r="H6" s="261">
        <v>17.40146229799004</v>
      </c>
      <c r="I6" s="261">
        <v>18.554347277842371</v>
      </c>
      <c r="J6" s="261">
        <v>15.51912834876488</v>
      </c>
      <c r="K6" s="261">
        <v>13.423071939960741</v>
      </c>
      <c r="L6" s="261">
        <v>14.45567025979476</v>
      </c>
      <c r="M6" s="261">
        <v>14.63797877572498</v>
      </c>
      <c r="N6" s="261">
        <v>13.86404048174219</v>
      </c>
      <c r="O6" s="261">
        <v>13.027323502076189</v>
      </c>
      <c r="P6" s="261">
        <v>12.71664303053249</v>
      </c>
      <c r="Q6" s="261">
        <v>13.121226925051049</v>
      </c>
      <c r="R6" s="261">
        <v>12.717325704840199</v>
      </c>
      <c r="S6" s="261">
        <v>12.646205521665401</v>
      </c>
      <c r="T6" s="261">
        <v>12.367827372992</v>
      </c>
      <c r="U6" s="261">
        <v>11.28096983597907</v>
      </c>
      <c r="V6" s="261">
        <v>10.086852665818631</v>
      </c>
      <c r="W6" s="261">
        <v>10.31504654788715</v>
      </c>
      <c r="DA6" s="67" t="s">
        <v>2699</v>
      </c>
    </row>
    <row r="7" spans="1:105" ht="12" customHeight="1" x14ac:dyDescent="0.25">
      <c r="A7" s="202" t="s">
        <v>93</v>
      </c>
      <c r="B7" s="226">
        <v>20.461501738765079</v>
      </c>
      <c r="C7" s="226">
        <v>21.004073160223751</v>
      </c>
      <c r="D7" s="226">
        <v>20.671512305844121</v>
      </c>
      <c r="E7" s="226">
        <v>16.249603384235758</v>
      </c>
      <c r="F7" s="226">
        <v>15.478140412604001</v>
      </c>
      <c r="G7" s="226">
        <v>16.039588348719839</v>
      </c>
      <c r="H7" s="226">
        <v>14.278122911171311</v>
      </c>
      <c r="I7" s="226">
        <v>15.22407981771681</v>
      </c>
      <c r="J7" s="226">
        <v>12.733643773345539</v>
      </c>
      <c r="K7" s="226">
        <v>11.01380261740368</v>
      </c>
      <c r="L7" s="226">
        <v>11.86106277726749</v>
      </c>
      <c r="M7" s="226">
        <v>12.010649251876909</v>
      </c>
      <c r="N7" s="226">
        <v>11.375622959378211</v>
      </c>
      <c r="O7" s="226">
        <v>10.689085950421489</v>
      </c>
      <c r="P7" s="226">
        <v>10.434168640436919</v>
      </c>
      <c r="Q7" s="226">
        <v>10.766134912862389</v>
      </c>
      <c r="R7" s="226">
        <v>10.43472878345862</v>
      </c>
      <c r="S7" s="226">
        <v>10.37637376136648</v>
      </c>
      <c r="T7" s="226">
        <v>10.147960921429339</v>
      </c>
      <c r="U7" s="226">
        <v>9.2561803782392413</v>
      </c>
      <c r="V7" s="226">
        <v>8.2763919309281064</v>
      </c>
      <c r="W7" s="226">
        <v>8.4636279367279137</v>
      </c>
      <c r="DA7" s="174" t="s">
        <v>2700</v>
      </c>
    </row>
    <row r="8" spans="1:105" ht="12" customHeight="1" x14ac:dyDescent="0.25">
      <c r="A8" s="202" t="s">
        <v>94</v>
      </c>
      <c r="B8" s="226">
        <v>14.7067043747374</v>
      </c>
      <c r="C8" s="226">
        <v>15.09667758391083</v>
      </c>
      <c r="D8" s="226">
        <v>14.85764946982547</v>
      </c>
      <c r="E8" s="226">
        <v>11.67940243241946</v>
      </c>
      <c r="F8" s="226">
        <v>11.12491342155913</v>
      </c>
      <c r="G8" s="226">
        <v>11.52845412564238</v>
      </c>
      <c r="H8" s="226">
        <v>10.26240084240438</v>
      </c>
      <c r="I8" s="226">
        <v>10.942307368983959</v>
      </c>
      <c r="J8" s="226">
        <v>9.1523064620921097</v>
      </c>
      <c r="K8" s="226">
        <v>7.9161706312588969</v>
      </c>
      <c r="L8" s="226">
        <v>8.5251388711610101</v>
      </c>
      <c r="M8" s="226">
        <v>8.6326541497865286</v>
      </c>
      <c r="N8" s="226">
        <v>8.1762290020530859</v>
      </c>
      <c r="O8" s="226">
        <v>7.6827805268654457</v>
      </c>
      <c r="P8" s="226">
        <v>7.4995587103140329</v>
      </c>
      <c r="Q8" s="226">
        <v>7.7381594686198474</v>
      </c>
      <c r="R8" s="226">
        <v>7.4999613131108829</v>
      </c>
      <c r="S8" s="226">
        <v>7.4580186409821616</v>
      </c>
      <c r="T8" s="226">
        <v>7.2938469122773366</v>
      </c>
      <c r="U8" s="226">
        <v>6.6528796468594553</v>
      </c>
      <c r="V8" s="226">
        <v>5.9486567003545758</v>
      </c>
      <c r="W8" s="226">
        <v>6.0832325795231892</v>
      </c>
      <c r="DA8" s="174" t="s">
        <v>2701</v>
      </c>
    </row>
    <row r="9" spans="1:105" ht="12" customHeight="1" x14ac:dyDescent="0.25">
      <c r="A9" s="202" t="s">
        <v>95</v>
      </c>
      <c r="B9" s="226">
        <v>28.773986820138401</v>
      </c>
      <c r="C9" s="226">
        <v>29.53697788156466</v>
      </c>
      <c r="D9" s="226">
        <v>29.06931418009329</v>
      </c>
      <c r="E9" s="226">
        <v>22.851004759081551</v>
      </c>
      <c r="F9" s="226">
        <v>21.766134955224381</v>
      </c>
      <c r="G9" s="226">
        <v>22.55567111538727</v>
      </c>
      <c r="H9" s="226">
        <v>20.078610343834669</v>
      </c>
      <c r="I9" s="226">
        <v>21.40886224366427</v>
      </c>
      <c r="J9" s="226">
        <v>17.906686556267172</v>
      </c>
      <c r="K9" s="226">
        <v>15.488159930723929</v>
      </c>
      <c r="L9" s="226">
        <v>16.67961953053242</v>
      </c>
      <c r="M9" s="226">
        <v>16.889975510451901</v>
      </c>
      <c r="N9" s="226">
        <v>15.996969786625611</v>
      </c>
      <c r="O9" s="226">
        <v>15.031527117780231</v>
      </c>
      <c r="P9" s="226">
        <v>14.673049650614409</v>
      </c>
      <c r="Q9" s="226">
        <v>15.139877221212741</v>
      </c>
      <c r="R9" s="226">
        <v>14.67383735173869</v>
      </c>
      <c r="S9" s="226">
        <v>14.59177560192162</v>
      </c>
      <c r="T9" s="226">
        <v>14.27057004576</v>
      </c>
      <c r="U9" s="226">
        <v>13.01650365689893</v>
      </c>
      <c r="V9" s="226">
        <v>11.638676152867649</v>
      </c>
      <c r="W9" s="226">
        <v>11.90197678602363</v>
      </c>
      <c r="DA9" s="174" t="s">
        <v>2702</v>
      </c>
    </row>
    <row r="10" spans="1:105" ht="12" customHeight="1" x14ac:dyDescent="0.25">
      <c r="A10" s="56" t="s">
        <v>96</v>
      </c>
      <c r="B10" s="262">
        <v>83.031608386955597</v>
      </c>
      <c r="C10" s="262">
        <v>79.472165781748515</v>
      </c>
      <c r="D10" s="262">
        <v>73.774994769912183</v>
      </c>
      <c r="E10" s="262">
        <v>83.110098627601914</v>
      </c>
      <c r="F10" s="262">
        <v>72.694862379753175</v>
      </c>
      <c r="G10" s="262">
        <v>69.034083062341381</v>
      </c>
      <c r="H10" s="262">
        <v>66.12627454971279</v>
      </c>
      <c r="I10" s="262">
        <v>62.419585918996553</v>
      </c>
      <c r="J10" s="262">
        <v>54.406332756186139</v>
      </c>
      <c r="K10" s="262">
        <v>44.857743419914641</v>
      </c>
      <c r="L10" s="262">
        <v>53.657939118719469</v>
      </c>
      <c r="M10" s="262">
        <v>51.003808737478288</v>
      </c>
      <c r="N10" s="262">
        <v>51.686819807134327</v>
      </c>
      <c r="O10" s="262">
        <v>44.231179500352241</v>
      </c>
      <c r="P10" s="262">
        <v>41.699993449094841</v>
      </c>
      <c r="Q10" s="262">
        <v>45.862721842539507</v>
      </c>
      <c r="R10" s="262">
        <v>42.27940573570168</v>
      </c>
      <c r="S10" s="262">
        <v>42.167400399733097</v>
      </c>
      <c r="T10" s="262">
        <v>40.59030079117835</v>
      </c>
      <c r="U10" s="262">
        <v>36.575398691589548</v>
      </c>
      <c r="V10" s="262">
        <v>31.704848728704981</v>
      </c>
      <c r="W10" s="262">
        <v>33.182440484268483</v>
      </c>
      <c r="DA10" s="68" t="s">
        <v>2703</v>
      </c>
    </row>
    <row r="11" spans="1:105" ht="12" customHeight="1" x14ac:dyDescent="0.25">
      <c r="A11" s="37" t="s">
        <v>160</v>
      </c>
      <c r="B11" s="228">
        <v>13.324487710919289</v>
      </c>
      <c r="C11" s="228">
        <v>12.29625769750378</v>
      </c>
      <c r="D11" s="228">
        <v>10.9269788219537</v>
      </c>
      <c r="E11" s="228">
        <v>12.808987950845159</v>
      </c>
      <c r="F11" s="228">
        <v>9.9195189182197812</v>
      </c>
      <c r="G11" s="228">
        <v>8.9510718367248323</v>
      </c>
      <c r="H11" s="228">
        <v>8.2464885625418169</v>
      </c>
      <c r="I11" s="228">
        <v>9.3715363734152266</v>
      </c>
      <c r="J11" s="228">
        <v>5.6952186921439969</v>
      </c>
      <c r="K11" s="228">
        <v>5.2628401272905307</v>
      </c>
      <c r="L11" s="228">
        <v>5.28385347569911</v>
      </c>
      <c r="M11" s="228">
        <v>4.3462121302562267</v>
      </c>
      <c r="N11" s="228">
        <v>4.6786249669408289</v>
      </c>
      <c r="O11" s="228">
        <v>3.5355771299679062</v>
      </c>
      <c r="P11" s="228">
        <v>2.619072396340874</v>
      </c>
      <c r="Q11" s="228">
        <v>3.0282322339652561</v>
      </c>
      <c r="R11" s="228">
        <v>2.729659392832398</v>
      </c>
      <c r="S11" s="228">
        <v>2.5540773047364711</v>
      </c>
      <c r="T11" s="228">
        <v>2.116245486297609</v>
      </c>
      <c r="U11" s="228">
        <v>1.8270018888221951</v>
      </c>
      <c r="V11" s="228">
        <v>1.660927853772322</v>
      </c>
      <c r="W11" s="228">
        <v>1.6756751637925431</v>
      </c>
      <c r="DA11" s="69" t="s">
        <v>2704</v>
      </c>
    </row>
    <row r="12" spans="1:105" ht="12" customHeight="1" x14ac:dyDescent="0.25">
      <c r="A12" s="37" t="s">
        <v>162</v>
      </c>
      <c r="B12" s="228">
        <v>57.668484763367481</v>
      </c>
      <c r="C12" s="228">
        <v>53.265359682623917</v>
      </c>
      <c r="D12" s="228">
        <v>47.943178397099182</v>
      </c>
      <c r="E12" s="228">
        <v>63.447698255354787</v>
      </c>
      <c r="F12" s="228">
        <v>55.429100194796582</v>
      </c>
      <c r="G12" s="228">
        <v>51.452558153764151</v>
      </c>
      <c r="H12" s="228">
        <v>50.894898643300877</v>
      </c>
      <c r="I12" s="228">
        <v>44.187159037031641</v>
      </c>
      <c r="J12" s="228">
        <v>41.745246936340678</v>
      </c>
      <c r="K12" s="228">
        <v>33.11006656078839</v>
      </c>
      <c r="L12" s="228">
        <v>42.158440478164287</v>
      </c>
      <c r="M12" s="228">
        <v>39.701643782181463</v>
      </c>
      <c r="N12" s="228">
        <v>40.910975135185197</v>
      </c>
      <c r="O12" s="228">
        <v>34.557287957183171</v>
      </c>
      <c r="P12" s="228">
        <v>32.788746020187958</v>
      </c>
      <c r="Q12" s="228">
        <v>36.666371893314142</v>
      </c>
      <c r="R12" s="228">
        <v>33.439325354240033</v>
      </c>
      <c r="S12" s="228">
        <v>33.601311610406192</v>
      </c>
      <c r="T12" s="228">
        <v>32.34239179492279</v>
      </c>
      <c r="U12" s="228">
        <v>29.034743623705879</v>
      </c>
      <c r="V12" s="228">
        <v>24.680222331432649</v>
      </c>
      <c r="W12" s="228">
        <v>26.22371901542699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8.4853275935420358E-2</v>
      </c>
      <c r="U14" s="228">
        <v>8.1672819459242721E-2</v>
      </c>
      <c r="V14" s="228">
        <v>7.0896870604022305E-2</v>
      </c>
      <c r="W14" s="228">
        <v>7.9596265326130677E-2</v>
      </c>
      <c r="DA14" s="69" t="s">
        <v>2707</v>
      </c>
    </row>
    <row r="15" spans="1:105" ht="12" customHeight="1" x14ac:dyDescent="0.25">
      <c r="A15" s="37" t="s">
        <v>38</v>
      </c>
      <c r="B15" s="228">
        <v>12.03863591266882</v>
      </c>
      <c r="C15" s="228">
        <v>13.910548401620821</v>
      </c>
      <c r="D15" s="228">
        <v>14.9048375508593</v>
      </c>
      <c r="E15" s="228">
        <v>6.8534124214019689</v>
      </c>
      <c r="F15" s="228">
        <v>7.3462432667368027</v>
      </c>
      <c r="G15" s="228">
        <v>8.6304530718523935</v>
      </c>
      <c r="H15" s="228">
        <v>6.9848873438700938</v>
      </c>
      <c r="I15" s="228">
        <v>8.8608905085496836</v>
      </c>
      <c r="J15" s="228">
        <v>6.9658671277014594</v>
      </c>
      <c r="K15" s="228">
        <v>6.4848367318357214</v>
      </c>
      <c r="L15" s="228">
        <v>6.2156451648560687</v>
      </c>
      <c r="M15" s="228">
        <v>6.9559528250405984</v>
      </c>
      <c r="N15" s="228">
        <v>6.0972197050083059</v>
      </c>
      <c r="O15" s="228">
        <v>6.1383144132011642</v>
      </c>
      <c r="P15" s="228">
        <v>6.2921750325660089</v>
      </c>
      <c r="Q15" s="228">
        <v>6.1681177152601139</v>
      </c>
      <c r="R15" s="228">
        <v>6.1104209886292544</v>
      </c>
      <c r="S15" s="228">
        <v>6.012011484590432</v>
      </c>
      <c r="T15" s="228">
        <v>6.0468102340225327</v>
      </c>
      <c r="U15" s="228">
        <v>5.6319803596022311</v>
      </c>
      <c r="V15" s="228">
        <v>5.2928016728959886</v>
      </c>
      <c r="W15" s="228">
        <v>5.2034500397228074</v>
      </c>
      <c r="DA15" s="69" t="s">
        <v>2708</v>
      </c>
    </row>
    <row r="16" spans="1:105" ht="12" customHeight="1" x14ac:dyDescent="0.25">
      <c r="A16" s="57" t="s">
        <v>2709</v>
      </c>
      <c r="B16" s="263">
        <v>40.287064896797638</v>
      </c>
      <c r="C16" s="263">
        <v>38.593356914119639</v>
      </c>
      <c r="D16" s="263">
        <v>35.54878992742772</v>
      </c>
      <c r="E16" s="263">
        <v>40.886655123417633</v>
      </c>
      <c r="F16" s="263">
        <v>35.626562365003601</v>
      </c>
      <c r="G16" s="263">
        <v>33.683040994697308</v>
      </c>
      <c r="H16" s="263">
        <v>32.644641111344797</v>
      </c>
      <c r="I16" s="263">
        <v>30.472986609110031</v>
      </c>
      <c r="J16" s="263">
        <v>26.6259111585486</v>
      </c>
      <c r="K16" s="263">
        <v>21.90132427634467</v>
      </c>
      <c r="L16" s="263">
        <v>27.170353837903281</v>
      </c>
      <c r="M16" s="263">
        <v>25.883166544792331</v>
      </c>
      <c r="N16" s="263">
        <v>26.82397817796285</v>
      </c>
      <c r="O16" s="263">
        <v>21.64854897131033</v>
      </c>
      <c r="P16" s="263">
        <v>20.336045090125541</v>
      </c>
      <c r="Q16" s="263">
        <v>23.220608278000508</v>
      </c>
      <c r="R16" s="263">
        <v>20.561236839121221</v>
      </c>
      <c r="S16" s="263">
        <v>20.44350328875764</v>
      </c>
      <c r="T16" s="263">
        <v>19.67308768712051</v>
      </c>
      <c r="U16" s="263">
        <v>17.73680810924569</v>
      </c>
      <c r="V16" s="263">
        <v>15.36157705392413</v>
      </c>
      <c r="W16" s="263">
        <v>16.068330633375819</v>
      </c>
      <c r="DA16" s="70" t="s">
        <v>2710</v>
      </c>
    </row>
    <row r="17" spans="1:105" ht="12" customHeight="1" x14ac:dyDescent="0.25">
      <c r="A17" s="46" t="s">
        <v>30</v>
      </c>
      <c r="B17" s="231">
        <v>1.9610047333974161</v>
      </c>
      <c r="C17" s="231">
        <v>2.106487924026029</v>
      </c>
      <c r="D17" s="231">
        <v>1.1717011820910259</v>
      </c>
      <c r="E17" s="231">
        <v>1.7784176556583311</v>
      </c>
      <c r="F17" s="231">
        <v>2.3094202278981721</v>
      </c>
      <c r="G17" s="231">
        <v>1.3996674937928031</v>
      </c>
      <c r="H17" s="231">
        <v>1.7192977477820961</v>
      </c>
      <c r="I17" s="231">
        <v>1.449139268297992</v>
      </c>
      <c r="J17" s="231">
        <v>1.226728301413013</v>
      </c>
      <c r="K17" s="231">
        <v>0.96754246184299175</v>
      </c>
      <c r="L17" s="231">
        <v>0.81258131117818511</v>
      </c>
      <c r="M17" s="231">
        <v>0.49338919700754802</v>
      </c>
      <c r="N17" s="231">
        <v>0.38629286782458022</v>
      </c>
      <c r="O17" s="231">
        <v>0.63897572316975848</v>
      </c>
      <c r="P17" s="231">
        <v>0.51722229586052337</v>
      </c>
      <c r="Q17" s="231">
        <v>0.48147229625479432</v>
      </c>
      <c r="R17" s="231">
        <v>0.41432775278950978</v>
      </c>
      <c r="S17" s="231">
        <v>0.35159981814921759</v>
      </c>
      <c r="T17" s="231">
        <v>0.41265878527880989</v>
      </c>
      <c r="U17" s="231">
        <v>0.3507266855252068</v>
      </c>
      <c r="V17" s="231">
        <v>0.23437812626897461</v>
      </c>
      <c r="W17" s="231">
        <v>0.25069527919758161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0.27802148575245372</v>
      </c>
      <c r="C19" s="231">
        <v>0.27805886086357828</v>
      </c>
      <c r="D19" s="231">
        <v>0.27803664714848503</v>
      </c>
      <c r="E19" s="231">
        <v>2.9693863871329751</v>
      </c>
      <c r="F19" s="231">
        <v>0.26863074545295429</v>
      </c>
      <c r="G19" s="231">
        <v>0.26878523919622838</v>
      </c>
      <c r="H19" s="231">
        <v>0.26691275712251089</v>
      </c>
      <c r="I19" s="231">
        <v>8.7930740204954047E-2</v>
      </c>
      <c r="J19" s="231">
        <v>8.9550185628893678E-2</v>
      </c>
      <c r="K19" s="231">
        <v>8.9696910652004788E-2</v>
      </c>
      <c r="L19" s="231">
        <v>8.7629167746738318E-2</v>
      </c>
      <c r="M19" s="231">
        <v>8.7465847805039992E-2</v>
      </c>
      <c r="N19" s="231">
        <v>0.17233640677014039</v>
      </c>
      <c r="O19" s="231">
        <v>0.17873735171643851</v>
      </c>
      <c r="P19" s="231">
        <v>8.9304770284714341E-2</v>
      </c>
      <c r="Q19" s="231">
        <v>8.6121440923777798E-2</v>
      </c>
      <c r="R19" s="231">
        <v>8.3621745532124814E-2</v>
      </c>
      <c r="S19" s="231">
        <v>8.3697587174569557E-2</v>
      </c>
      <c r="T19" s="231">
        <v>8.3708503422300296E-2</v>
      </c>
      <c r="U19" s="231">
        <v>8.367285690405557E-2</v>
      </c>
      <c r="V19" s="231">
        <v>8.3659028096067553E-2</v>
      </c>
      <c r="W19" s="231">
        <v>8.3698002555920095E-2</v>
      </c>
      <c r="DA19" s="73" t="s">
        <v>2713</v>
      </c>
    </row>
    <row r="20" spans="1:105" ht="12" customHeight="1" x14ac:dyDescent="0.25">
      <c r="A20" s="46" t="s">
        <v>160</v>
      </c>
      <c r="B20" s="231">
        <v>6.6578250182823249</v>
      </c>
      <c r="C20" s="231">
        <v>6.3217812677021792</v>
      </c>
      <c r="D20" s="231">
        <v>5.9280855128522481</v>
      </c>
      <c r="E20" s="231">
        <v>5.3813251913614231</v>
      </c>
      <c r="F20" s="231">
        <v>4.4482317368597437</v>
      </c>
      <c r="G20" s="231">
        <v>4.2806234088075827</v>
      </c>
      <c r="H20" s="231">
        <v>3.6474082406667798</v>
      </c>
      <c r="I20" s="231">
        <v>4.5832112508780902</v>
      </c>
      <c r="J20" s="231">
        <v>2.7060332698050402</v>
      </c>
      <c r="K20" s="231">
        <v>2.5797379346339691</v>
      </c>
      <c r="L20" s="231">
        <v>2.192016176495879</v>
      </c>
      <c r="M20" s="231">
        <v>1.855290818951425</v>
      </c>
      <c r="N20" s="231">
        <v>1.8014865244889759</v>
      </c>
      <c r="O20" s="231">
        <v>1.711457411165251</v>
      </c>
      <c r="P20" s="231">
        <v>1.3074435690344799</v>
      </c>
      <c r="Q20" s="231">
        <v>1.3035395089537849</v>
      </c>
      <c r="R20" s="231">
        <v>1.3698245607036399</v>
      </c>
      <c r="S20" s="231">
        <v>1.2942947379469409</v>
      </c>
      <c r="T20" s="231">
        <v>1.07929795002413</v>
      </c>
      <c r="U20" s="231">
        <v>0.93544343517381212</v>
      </c>
      <c r="V20" s="231">
        <v>0.86547001415324354</v>
      </c>
      <c r="W20" s="231">
        <v>0.86551287990616121</v>
      </c>
      <c r="DA20" s="73" t="s">
        <v>2714</v>
      </c>
    </row>
    <row r="21" spans="1:105" ht="12" customHeight="1" x14ac:dyDescent="0.25">
      <c r="A21" s="46" t="s">
        <v>70</v>
      </c>
      <c r="B21" s="231">
        <v>1.899697105872229</v>
      </c>
      <c r="C21" s="231">
        <v>1.89995248681965</v>
      </c>
      <c r="D21" s="231">
        <v>1.5831660763780739</v>
      </c>
      <c r="E21" s="231">
        <v>1.1814130712486981</v>
      </c>
      <c r="F21" s="231">
        <v>1.1808250461241301</v>
      </c>
      <c r="G21" s="231">
        <v>0.94456609022559823</v>
      </c>
      <c r="H21" s="231">
        <v>0.85882670344778711</v>
      </c>
      <c r="I21" s="231">
        <v>0.78747096628683788</v>
      </c>
      <c r="J21" s="231">
        <v>0.78635819088293668</v>
      </c>
      <c r="K21" s="231">
        <v>0.70762766912777431</v>
      </c>
      <c r="L21" s="231">
        <v>0.69131504384588549</v>
      </c>
      <c r="M21" s="231">
        <v>0.6133554548643434</v>
      </c>
      <c r="N21" s="231">
        <v>0.52870138258102661</v>
      </c>
      <c r="O21" s="231">
        <v>0.4700094119139458</v>
      </c>
      <c r="P21" s="231">
        <v>0.31341275590915679</v>
      </c>
      <c r="Q21" s="231">
        <v>0.15465912788017899</v>
      </c>
      <c r="R21" s="231">
        <v>7.8317198531800289E-2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8.9290993866908849E-2</v>
      </c>
      <c r="S22" s="231">
        <v>0</v>
      </c>
      <c r="T22" s="231">
        <v>0</v>
      </c>
      <c r="U22" s="231">
        <v>0</v>
      </c>
      <c r="V22" s="231">
        <v>0</v>
      </c>
      <c r="W22" s="231">
        <v>8.9290993866933732E-2</v>
      </c>
      <c r="DA22" s="73" t="s">
        <v>2716</v>
      </c>
    </row>
    <row r="23" spans="1:105" ht="12" customHeight="1" x14ac:dyDescent="0.25">
      <c r="A23" s="46" t="s">
        <v>162</v>
      </c>
      <c r="B23" s="231">
        <v>28.815117620570181</v>
      </c>
      <c r="C23" s="231">
        <v>27.38491347065618</v>
      </c>
      <c r="D23" s="231">
        <v>26.010049614530018</v>
      </c>
      <c r="E23" s="231">
        <v>26.655712244066152</v>
      </c>
      <c r="F23" s="231">
        <v>24.856193598179281</v>
      </c>
      <c r="G23" s="231">
        <v>24.605882836554748</v>
      </c>
      <c r="H23" s="231">
        <v>22.51072942278574</v>
      </c>
      <c r="I23" s="231">
        <v>21.6100195713224</v>
      </c>
      <c r="J23" s="231">
        <v>19.834888381334281</v>
      </c>
      <c r="K23" s="231">
        <v>16.22988589035781</v>
      </c>
      <c r="L23" s="231">
        <v>17.48950532579779</v>
      </c>
      <c r="M23" s="231">
        <v>16.947653036442741</v>
      </c>
      <c r="N23" s="231">
        <v>15.752613413237439</v>
      </c>
      <c r="O23" s="231">
        <v>16.728054405259059</v>
      </c>
      <c r="P23" s="231">
        <v>16.368174923569448</v>
      </c>
      <c r="Q23" s="231">
        <v>15.7834871040726</v>
      </c>
      <c r="R23" s="231">
        <v>16.78085159044986</v>
      </c>
      <c r="S23" s="231">
        <v>17.027675992740349</v>
      </c>
      <c r="T23" s="231">
        <v>16.494814703282699</v>
      </c>
      <c r="U23" s="231">
        <v>14.8660822306318</v>
      </c>
      <c r="V23" s="231">
        <v>12.860277056572389</v>
      </c>
      <c r="W23" s="231">
        <v>13.54496805665026</v>
      </c>
      <c r="DA23" s="73" t="s">
        <v>2717</v>
      </c>
    </row>
    <row r="24" spans="1:105" ht="12" customHeight="1" x14ac:dyDescent="0.25">
      <c r="A24" s="46" t="s">
        <v>36</v>
      </c>
      <c r="B24" s="231">
        <v>0.67539893292303099</v>
      </c>
      <c r="C24" s="231">
        <v>0.60216290405202921</v>
      </c>
      <c r="D24" s="231">
        <v>0.57775089442786143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0.86798527684473648</v>
      </c>
      <c r="F25" s="231">
        <v>0.119797868560075</v>
      </c>
      <c r="G25" s="231">
        <v>0.14014120991322171</v>
      </c>
      <c r="H25" s="231">
        <v>1.595829343774974</v>
      </c>
      <c r="I25" s="231">
        <v>0.1898684735167756</v>
      </c>
      <c r="J25" s="231">
        <v>0.1876144312948182</v>
      </c>
      <c r="K25" s="231">
        <v>0.1808278926191941</v>
      </c>
      <c r="L25" s="231">
        <v>0.19890905441401191</v>
      </c>
      <c r="M25" s="231">
        <v>0.16500891038326301</v>
      </c>
      <c r="N25" s="231">
        <v>0.19439283263362431</v>
      </c>
      <c r="O25" s="231">
        <v>0.1898684735164719</v>
      </c>
      <c r="P25" s="231">
        <v>0.21247399442806539</v>
      </c>
      <c r="Q25" s="231">
        <v>0.2169983535448774</v>
      </c>
      <c r="R25" s="231">
        <v>0.22377675488380511</v>
      </c>
      <c r="S25" s="231">
        <v>0.21021181486956891</v>
      </c>
      <c r="T25" s="231">
        <v>0.14692774858845209</v>
      </c>
      <c r="U25" s="231">
        <v>0.2712418389288539</v>
      </c>
      <c r="V25" s="231">
        <v>0.24185791667852979</v>
      </c>
      <c r="W25" s="231">
        <v>0.14466556903001429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2.0524152971053189</v>
      </c>
      <c r="F26" s="231">
        <v>2.443463141929235</v>
      </c>
      <c r="G26" s="231">
        <v>2.0433747162071199</v>
      </c>
      <c r="H26" s="231">
        <v>2.0456368957649049</v>
      </c>
      <c r="I26" s="231">
        <v>1.765346338602982</v>
      </c>
      <c r="J26" s="231">
        <v>1.7947383981896221</v>
      </c>
      <c r="K26" s="231">
        <v>1.1460055171109249</v>
      </c>
      <c r="L26" s="231">
        <v>5.6983977584247869</v>
      </c>
      <c r="M26" s="231">
        <v>5.721003279337971</v>
      </c>
      <c r="N26" s="231">
        <v>7.9881547504270634</v>
      </c>
      <c r="O26" s="231">
        <v>1.7314461945694031</v>
      </c>
      <c r="P26" s="231">
        <v>1.5280127810391499</v>
      </c>
      <c r="Q26" s="231">
        <v>5.194330446370504</v>
      </c>
      <c r="R26" s="231">
        <v>1.521226242363565</v>
      </c>
      <c r="S26" s="231">
        <v>1.4760233378769869</v>
      </c>
      <c r="T26" s="231">
        <v>1.4556799965241249</v>
      </c>
      <c r="U26" s="231">
        <v>1.229641062081962</v>
      </c>
      <c r="V26" s="231">
        <v>1.075934912154922</v>
      </c>
      <c r="W26" s="231">
        <v>1.089499852168951</v>
      </c>
      <c r="DA26" s="73" t="s">
        <v>2720</v>
      </c>
    </row>
    <row r="27" spans="1:105" ht="12" customHeight="1" x14ac:dyDescent="0.25">
      <c r="A27" s="57" t="s">
        <v>2721</v>
      </c>
      <c r="B27" s="263">
        <v>342.44005162277989</v>
      </c>
      <c r="C27" s="263">
        <v>328.04353377001701</v>
      </c>
      <c r="D27" s="263">
        <v>302.16471438313567</v>
      </c>
      <c r="E27" s="263">
        <v>347.53656854904978</v>
      </c>
      <c r="F27" s="263">
        <v>302.82578010253059</v>
      </c>
      <c r="G27" s="263">
        <v>286.30584845492717</v>
      </c>
      <c r="H27" s="263">
        <v>277.47944944643092</v>
      </c>
      <c r="I27" s="263">
        <v>259.0203861774354</v>
      </c>
      <c r="J27" s="263">
        <v>226.32024484766319</v>
      </c>
      <c r="K27" s="263">
        <v>186.16125634892961</v>
      </c>
      <c r="L27" s="263">
        <v>230.9480076221779</v>
      </c>
      <c r="M27" s="263">
        <v>220.0069156307348</v>
      </c>
      <c r="N27" s="263">
        <v>228.0038145126843</v>
      </c>
      <c r="O27" s="263">
        <v>184.01266625613781</v>
      </c>
      <c r="P27" s="263">
        <v>172.8563832660671</v>
      </c>
      <c r="Q27" s="263">
        <v>197.37517036300429</v>
      </c>
      <c r="R27" s="263">
        <v>174.7705131325304</v>
      </c>
      <c r="S27" s="263">
        <v>173.76977795443989</v>
      </c>
      <c r="T27" s="263">
        <v>167.2212453405244</v>
      </c>
      <c r="U27" s="263">
        <v>150.7628689285884</v>
      </c>
      <c r="V27" s="263">
        <v>130.5734049583551</v>
      </c>
      <c r="W27" s="263">
        <v>136.5808103836944</v>
      </c>
      <c r="DA27" s="70" t="s">
        <v>2722</v>
      </c>
    </row>
    <row r="28" spans="1:105" ht="12" customHeight="1" x14ac:dyDescent="0.25">
      <c r="A28" s="46" t="s">
        <v>30</v>
      </c>
      <c r="B28" s="231">
        <v>16.668540233878041</v>
      </c>
      <c r="C28" s="231">
        <v>17.905147354221249</v>
      </c>
      <c r="D28" s="231">
        <v>9.9594600477737263</v>
      </c>
      <c r="E28" s="231">
        <v>15.11655007309581</v>
      </c>
      <c r="F28" s="231">
        <v>19.63007193713446</v>
      </c>
      <c r="G28" s="231">
        <v>11.897173697238831</v>
      </c>
      <c r="H28" s="231">
        <v>14.614030856147821</v>
      </c>
      <c r="I28" s="231">
        <v>12.31768378053293</v>
      </c>
      <c r="J28" s="231">
        <v>10.42719056201061</v>
      </c>
      <c r="K28" s="231">
        <v>8.2241109256654283</v>
      </c>
      <c r="L28" s="231">
        <v>6.9069411450145752</v>
      </c>
      <c r="M28" s="231">
        <v>4.1938081745641584</v>
      </c>
      <c r="N28" s="231">
        <v>3.2834893765089319</v>
      </c>
      <c r="O28" s="231">
        <v>5.4312936469429483</v>
      </c>
      <c r="P28" s="231">
        <v>4.396389514814449</v>
      </c>
      <c r="Q28" s="231">
        <v>4.0925145181657516</v>
      </c>
      <c r="R28" s="231">
        <v>3.5217858987108359</v>
      </c>
      <c r="S28" s="231">
        <v>2.9885984542683501</v>
      </c>
      <c r="T28" s="231">
        <v>3.5075996748698852</v>
      </c>
      <c r="U28" s="231">
        <v>2.9811768269642571</v>
      </c>
      <c r="V28" s="231">
        <v>1.992214073286285</v>
      </c>
      <c r="W28" s="231">
        <v>2.1309098731794438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2.3631826288958582</v>
      </c>
      <c r="C30" s="231">
        <v>2.3635003173404159</v>
      </c>
      <c r="D30" s="231">
        <v>2.3633115007621219</v>
      </c>
      <c r="E30" s="231">
        <v>25.239784290630279</v>
      </c>
      <c r="F30" s="231">
        <v>2.283361336350112</v>
      </c>
      <c r="G30" s="231">
        <v>2.2846745331679408</v>
      </c>
      <c r="H30" s="231">
        <v>2.2687584355413439</v>
      </c>
      <c r="I30" s="231">
        <v>0.74741129174210952</v>
      </c>
      <c r="J30" s="231">
        <v>0.76117657784559634</v>
      </c>
      <c r="K30" s="231">
        <v>0.76242374054204065</v>
      </c>
      <c r="L30" s="231">
        <v>0.74484792584727588</v>
      </c>
      <c r="M30" s="231">
        <v>0.74345970634283987</v>
      </c>
      <c r="N30" s="231">
        <v>1.464859457546194</v>
      </c>
      <c r="O30" s="231">
        <v>1.5192674895897269</v>
      </c>
      <c r="P30" s="231">
        <v>0.75909054742007209</v>
      </c>
      <c r="Q30" s="231">
        <v>0.73203224785211118</v>
      </c>
      <c r="R30" s="231">
        <v>0.71078483702306128</v>
      </c>
      <c r="S30" s="231">
        <v>0.71142949098384134</v>
      </c>
      <c r="T30" s="231">
        <v>0.71152227908955268</v>
      </c>
      <c r="U30" s="231">
        <v>0.71121928368447207</v>
      </c>
      <c r="V30" s="231">
        <v>0.71110173881657435</v>
      </c>
      <c r="W30" s="231">
        <v>0.71143302172532075</v>
      </c>
      <c r="DA30" s="73" t="s">
        <v>2725</v>
      </c>
    </row>
    <row r="31" spans="1:105" ht="12" customHeight="1" x14ac:dyDescent="0.25">
      <c r="A31" s="46" t="s">
        <v>160</v>
      </c>
      <c r="B31" s="231">
        <v>56.591512655399782</v>
      </c>
      <c r="C31" s="231">
        <v>53.735140775468523</v>
      </c>
      <c r="D31" s="231">
        <v>50.38872685924413</v>
      </c>
      <c r="E31" s="231">
        <v>45.741264126572077</v>
      </c>
      <c r="F31" s="231">
        <v>37.809969763307834</v>
      </c>
      <c r="G31" s="231">
        <v>36.385298974864448</v>
      </c>
      <c r="H31" s="231">
        <v>31.002970045667642</v>
      </c>
      <c r="I31" s="231">
        <v>38.957295632463762</v>
      </c>
      <c r="J31" s="231">
        <v>23.001282793342838</v>
      </c>
      <c r="K31" s="231">
        <v>21.92777244438874</v>
      </c>
      <c r="L31" s="231">
        <v>18.632137500214981</v>
      </c>
      <c r="M31" s="231">
        <v>15.76997196108711</v>
      </c>
      <c r="N31" s="231">
        <v>15.312635458156301</v>
      </c>
      <c r="O31" s="231">
        <v>14.547387994904639</v>
      </c>
      <c r="P31" s="231">
        <v>11.113270336793081</v>
      </c>
      <c r="Q31" s="231">
        <v>11.080085826107171</v>
      </c>
      <c r="R31" s="231">
        <v>11.64350876598095</v>
      </c>
      <c r="S31" s="231">
        <v>11.001505272549</v>
      </c>
      <c r="T31" s="231">
        <v>9.1740325752051088</v>
      </c>
      <c r="U31" s="231">
        <v>7.9512691989774016</v>
      </c>
      <c r="V31" s="231">
        <v>7.3564951203025712</v>
      </c>
      <c r="W31" s="231">
        <v>7.3568594792023703</v>
      </c>
      <c r="DA31" s="73" t="s">
        <v>2726</v>
      </c>
    </row>
    <row r="32" spans="1:105" ht="12" customHeight="1" x14ac:dyDescent="0.25">
      <c r="A32" s="46" t="s">
        <v>70</v>
      </c>
      <c r="B32" s="231">
        <v>16.147425399913949</v>
      </c>
      <c r="C32" s="231">
        <v>16.149596137967031</v>
      </c>
      <c r="D32" s="231">
        <v>13.45691164921363</v>
      </c>
      <c r="E32" s="231">
        <v>10.042011105613931</v>
      </c>
      <c r="F32" s="231">
        <v>10.03701289205511</v>
      </c>
      <c r="G32" s="231">
        <v>8.0288117669175829</v>
      </c>
      <c r="H32" s="231">
        <v>7.3000269793061898</v>
      </c>
      <c r="I32" s="231">
        <v>6.6935032134381229</v>
      </c>
      <c r="J32" s="231">
        <v>6.6840446225049623</v>
      </c>
      <c r="K32" s="231">
        <v>6.0148351875860806</v>
      </c>
      <c r="L32" s="231">
        <v>5.8761778726900271</v>
      </c>
      <c r="M32" s="231">
        <v>5.2135213663469182</v>
      </c>
      <c r="N32" s="231">
        <v>4.4939617519387269</v>
      </c>
      <c r="O32" s="231">
        <v>3.995080001268541</v>
      </c>
      <c r="P32" s="231">
        <v>2.6640084252278329</v>
      </c>
      <c r="Q32" s="231">
        <v>1.314602586981521</v>
      </c>
      <c r="R32" s="231">
        <v>0.66569618752030268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0.75897344786872556</v>
      </c>
      <c r="S33" s="231">
        <v>0</v>
      </c>
      <c r="T33" s="231">
        <v>0</v>
      </c>
      <c r="U33" s="231">
        <v>0</v>
      </c>
      <c r="V33" s="231">
        <v>0</v>
      </c>
      <c r="W33" s="231">
        <v>0.75897344786893683</v>
      </c>
      <c r="DA33" s="73" t="s">
        <v>2728</v>
      </c>
    </row>
    <row r="34" spans="1:105" ht="12" customHeight="1" x14ac:dyDescent="0.25">
      <c r="A34" s="46" t="s">
        <v>162</v>
      </c>
      <c r="B34" s="231">
        <v>244.92849977484661</v>
      </c>
      <c r="C34" s="231">
        <v>232.77176450057749</v>
      </c>
      <c r="D34" s="231">
        <v>221.08542172350531</v>
      </c>
      <c r="E34" s="231">
        <v>226.5735540745622</v>
      </c>
      <c r="F34" s="231">
        <v>211.27764558452401</v>
      </c>
      <c r="G34" s="231">
        <v>209.15000411071551</v>
      </c>
      <c r="H34" s="231">
        <v>191.34120009367891</v>
      </c>
      <c r="I34" s="231">
        <v>183.6851663562405</v>
      </c>
      <c r="J34" s="231">
        <v>168.59655124134139</v>
      </c>
      <c r="K34" s="231">
        <v>137.95403006804139</v>
      </c>
      <c r="L34" s="231">
        <v>148.66079526928129</v>
      </c>
      <c r="M34" s="231">
        <v>144.05505080976329</v>
      </c>
      <c r="N34" s="231">
        <v>133.89721401251819</v>
      </c>
      <c r="O34" s="231">
        <v>142.188462444702</v>
      </c>
      <c r="P34" s="231">
        <v>139.1294868503403</v>
      </c>
      <c r="Q34" s="231">
        <v>134.15964038461701</v>
      </c>
      <c r="R34" s="231">
        <v>142.63723851882389</v>
      </c>
      <c r="S34" s="231">
        <v>144.73524593829299</v>
      </c>
      <c r="T34" s="231">
        <v>140.2059249779029</v>
      </c>
      <c r="U34" s="231">
        <v>126.3616989603703</v>
      </c>
      <c r="V34" s="231">
        <v>109.31235498086529</v>
      </c>
      <c r="W34" s="231">
        <v>115.13222848152721</v>
      </c>
      <c r="DA34" s="73" t="s">
        <v>2729</v>
      </c>
    </row>
    <row r="35" spans="1:105" ht="12" customHeight="1" x14ac:dyDescent="0.25">
      <c r="A35" s="46" t="s">
        <v>36</v>
      </c>
      <c r="B35" s="231">
        <v>5.7408909298457651</v>
      </c>
      <c r="C35" s="231">
        <v>5.1183846844422494</v>
      </c>
      <c r="D35" s="231">
        <v>4.9108826026368231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7.3778748531802574</v>
      </c>
      <c r="F36" s="231">
        <v>1.018281882760637</v>
      </c>
      <c r="G36" s="231">
        <v>1.191200284262385</v>
      </c>
      <c r="H36" s="231">
        <v>13.564549422087291</v>
      </c>
      <c r="I36" s="231">
        <v>1.6138820248925929</v>
      </c>
      <c r="J36" s="231">
        <v>1.594722666005955</v>
      </c>
      <c r="K36" s="231">
        <v>1.53703708726315</v>
      </c>
      <c r="L36" s="231">
        <v>1.690726962519101</v>
      </c>
      <c r="M36" s="231">
        <v>1.4025757382577351</v>
      </c>
      <c r="N36" s="231">
        <v>1.652339077385806</v>
      </c>
      <c r="O36" s="231">
        <v>1.6138820248900121</v>
      </c>
      <c r="P36" s="231">
        <v>1.806028952638556</v>
      </c>
      <c r="Q36" s="231">
        <v>1.844486005131458</v>
      </c>
      <c r="R36" s="231">
        <v>1.9021024165123439</v>
      </c>
      <c r="S36" s="231">
        <v>1.7868004263913351</v>
      </c>
      <c r="T36" s="231">
        <v>1.248885863001844</v>
      </c>
      <c r="U36" s="231">
        <v>2.3055556308952578</v>
      </c>
      <c r="V36" s="231">
        <v>2.0557922917675042</v>
      </c>
      <c r="W36" s="231">
        <v>1.229657336755122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17.4455300253952</v>
      </c>
      <c r="F37" s="231">
        <v>20.769436706398501</v>
      </c>
      <c r="G37" s="231">
        <v>17.368685087760522</v>
      </c>
      <c r="H37" s="231">
        <v>17.3879136140017</v>
      </c>
      <c r="I37" s="231">
        <v>15.005443878125339</v>
      </c>
      <c r="J37" s="231">
        <v>15.25527638461179</v>
      </c>
      <c r="K37" s="231">
        <v>9.7410468954428602</v>
      </c>
      <c r="L37" s="231">
        <v>48.43638094661069</v>
      </c>
      <c r="M37" s="231">
        <v>48.62852787437275</v>
      </c>
      <c r="N37" s="231">
        <v>67.899315378630035</v>
      </c>
      <c r="O37" s="231">
        <v>14.71729265383993</v>
      </c>
      <c r="P37" s="231">
        <v>12.988108638832781</v>
      </c>
      <c r="Q37" s="231">
        <v>44.151808794149282</v>
      </c>
      <c r="R37" s="231">
        <v>12.930423060090311</v>
      </c>
      <c r="S37" s="231">
        <v>12.546198371954389</v>
      </c>
      <c r="T37" s="231">
        <v>12.373279970455069</v>
      </c>
      <c r="U37" s="231">
        <v>10.45194902769668</v>
      </c>
      <c r="V37" s="231">
        <v>9.145446753316838</v>
      </c>
      <c r="W37" s="231">
        <v>9.2607487434360785</v>
      </c>
      <c r="DA37" s="73" t="s">
        <v>2732</v>
      </c>
    </row>
    <row r="38" spans="1:105" ht="12" customHeight="1" x14ac:dyDescent="0.25">
      <c r="A38" s="57" t="s">
        <v>2733</v>
      </c>
      <c r="B38" s="263">
        <v>90.797913965770036</v>
      </c>
      <c r="C38" s="263">
        <v>93.205574648492927</v>
      </c>
      <c r="D38" s="263">
        <v>91.729835857183289</v>
      </c>
      <c r="E38" s="263">
        <v>72.107615017546209</v>
      </c>
      <c r="F38" s="263">
        <v>68.68424808093026</v>
      </c>
      <c r="G38" s="263">
        <v>71.175673297444277</v>
      </c>
      <c r="H38" s="263">
        <v>63.359170418322698</v>
      </c>
      <c r="I38" s="263">
        <v>67.556854191118333</v>
      </c>
      <c r="J38" s="263">
        <v>56.505544244220843</v>
      </c>
      <c r="K38" s="263">
        <v>48.873749114728852</v>
      </c>
      <c r="L38" s="263">
        <v>52.633466074124499</v>
      </c>
      <c r="M38" s="263">
        <v>53.297256055203768</v>
      </c>
      <c r="N38" s="263">
        <v>50.479326882240791</v>
      </c>
      <c r="O38" s="263">
        <v>47.432818904995372</v>
      </c>
      <c r="P38" s="263">
        <v>46.301623341938807</v>
      </c>
      <c r="Q38" s="263">
        <v>47.77472367582687</v>
      </c>
      <c r="R38" s="263">
        <v>46.304108976597639</v>
      </c>
      <c r="S38" s="263">
        <v>46.045158566063783</v>
      </c>
      <c r="T38" s="263">
        <v>45.031576588842682</v>
      </c>
      <c r="U38" s="263">
        <v>41.074300428436629</v>
      </c>
      <c r="V38" s="263">
        <v>36.726489193493478</v>
      </c>
      <c r="W38" s="263">
        <v>37.557348969230119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251.74030854567201</v>
      </c>
      <c r="C39" s="263">
        <f t="shared" si="0"/>
        <v>251.06995635832521</v>
      </c>
      <c r="D39" s="263">
        <f t="shared" si="0"/>
        <v>240.60926962777538</v>
      </c>
      <c r="E39" s="263">
        <f t="shared" si="0"/>
        <v>223.12839863322506</v>
      </c>
      <c r="F39" s="263">
        <f t="shared" si="0"/>
        <v>203.7336351990927</v>
      </c>
      <c r="G39" s="263">
        <f t="shared" si="0"/>
        <v>202.59981892337623</v>
      </c>
      <c r="H39" s="263">
        <f t="shared" si="0"/>
        <v>187.06511464829154</v>
      </c>
      <c r="I39" s="263">
        <f t="shared" si="0"/>
        <v>188.33302144178265</v>
      </c>
      <c r="J39" s="263">
        <f t="shared" si="0"/>
        <v>160.48274563143366</v>
      </c>
      <c r="K39" s="263">
        <f t="shared" si="0"/>
        <v>135.88307588465557</v>
      </c>
      <c r="L39" s="263">
        <f t="shared" si="0"/>
        <v>154.81749811661771</v>
      </c>
      <c r="M39" s="263">
        <f t="shared" si="0"/>
        <v>152.44345639712489</v>
      </c>
      <c r="N39" s="263">
        <f t="shared" si="0"/>
        <v>149.78694735470583</v>
      </c>
      <c r="O39" s="263">
        <f t="shared" si="0"/>
        <v>132.78679906393569</v>
      </c>
      <c r="P39" s="263">
        <f t="shared" si="0"/>
        <v>127.52721022277098</v>
      </c>
      <c r="Q39" s="263">
        <f t="shared" si="0"/>
        <v>136.65914113256972</v>
      </c>
      <c r="R39" s="263">
        <f t="shared" si="0"/>
        <v>128.10969617218811</v>
      </c>
      <c r="S39" s="263">
        <f t="shared" si="0"/>
        <v>127.41572393624884</v>
      </c>
      <c r="T39" s="263">
        <f t="shared" si="0"/>
        <v>123.76769647473819</v>
      </c>
      <c r="U39" s="263">
        <f t="shared" si="0"/>
        <v>112.33000496368018</v>
      </c>
      <c r="V39" s="263">
        <f t="shared" si="0"/>
        <v>99.11853766921304</v>
      </c>
      <c r="W39" s="263">
        <f t="shared" si="0"/>
        <v>102.32323087755273</v>
      </c>
      <c r="DA39" s="70"/>
    </row>
    <row r="40" spans="1:105" ht="12" customHeight="1" x14ac:dyDescent="0.25">
      <c r="A40" s="60" t="s">
        <v>2736</v>
      </c>
      <c r="B40" s="331">
        <v>64.327162160501189</v>
      </c>
      <c r="C40" s="331">
        <v>61.633352900638457</v>
      </c>
      <c r="D40" s="331">
        <v>56.767792584214561</v>
      </c>
      <c r="E40" s="331">
        <v>64.808001927130775</v>
      </c>
      <c r="F40" s="331">
        <v>56.469856848526177</v>
      </c>
      <c r="G40" s="331">
        <v>53.445799456884643</v>
      </c>
      <c r="H40" s="331">
        <v>51.453124597250728</v>
      </c>
      <c r="I40" s="331">
        <v>48.359835796583781</v>
      </c>
      <c r="J40" s="331">
        <v>42.193403882761913</v>
      </c>
      <c r="K40" s="331">
        <v>34.7738653866422</v>
      </c>
      <c r="L40" s="331">
        <v>42.10707492557944</v>
      </c>
      <c r="M40" s="331">
        <v>40.050083518542287</v>
      </c>
      <c r="N40" s="331">
        <v>40.872771383401698</v>
      </c>
      <c r="O40" s="331">
        <v>34.239430761750427</v>
      </c>
      <c r="P40" s="331">
        <v>32.179338951000616</v>
      </c>
      <c r="Q40" s="331">
        <v>35.891011393129673</v>
      </c>
      <c r="R40" s="331">
        <v>32.517666249130677</v>
      </c>
      <c r="S40" s="331">
        <v>32.36121180149307</v>
      </c>
      <c r="T40" s="331">
        <v>31.14735553267986</v>
      </c>
      <c r="U40" s="331">
        <v>28.070218303321379</v>
      </c>
      <c r="V40" s="331">
        <v>24.3087789043954</v>
      </c>
      <c r="W40" s="331">
        <v>25.43787945345149</v>
      </c>
      <c r="DA40" s="72" t="s">
        <v>2737</v>
      </c>
    </row>
    <row r="41" spans="1:105" ht="12" customHeight="1" x14ac:dyDescent="0.25">
      <c r="A41" s="59" t="s">
        <v>30</v>
      </c>
      <c r="B41" s="232">
        <v>3.1845635979514122</v>
      </c>
      <c r="C41" s="232">
        <v>3.417368603051139</v>
      </c>
      <c r="D41" s="232">
        <v>1.901999240367342</v>
      </c>
      <c r="E41" s="232">
        <v>3.0357404548551852</v>
      </c>
      <c r="F41" s="232">
        <v>3.944331761495274</v>
      </c>
      <c r="G41" s="232">
        <v>2.3748405100302659</v>
      </c>
      <c r="H41" s="232">
        <v>3.0501226719976509</v>
      </c>
      <c r="I41" s="232">
        <v>2.4574197998410452</v>
      </c>
      <c r="J41" s="232">
        <v>2.100339650012681</v>
      </c>
      <c r="K41" s="232">
        <v>1.6352867024565541</v>
      </c>
      <c r="L41" s="232">
        <v>1.608393104786159</v>
      </c>
      <c r="M41" s="232">
        <v>0.98815452421048022</v>
      </c>
      <c r="N41" s="232">
        <v>0.84697684511136295</v>
      </c>
      <c r="O41" s="232">
        <v>1.109033567281873</v>
      </c>
      <c r="P41" s="232">
        <v>0.89504554205240738</v>
      </c>
      <c r="Q41" s="232">
        <v>0.9703103200565385</v>
      </c>
      <c r="R41" s="232">
        <v>0.71944319434901816</v>
      </c>
      <c r="S41" s="232">
        <v>0.60660199033189088</v>
      </c>
      <c r="T41" s="232">
        <v>0.71128326087694815</v>
      </c>
      <c r="U41" s="232">
        <v>0.60636979422025905</v>
      </c>
      <c r="V41" s="232">
        <v>0.40569165405716578</v>
      </c>
      <c r="W41" s="232">
        <v>0.43249987740542473</v>
      </c>
      <c r="DA41" s="71" t="s">
        <v>2738</v>
      </c>
    </row>
    <row r="42" spans="1:105" ht="12" customHeight="1" x14ac:dyDescent="0.25">
      <c r="A42" s="59" t="s">
        <v>33</v>
      </c>
      <c r="B42" s="297">
        <v>0.45149156852963163</v>
      </c>
      <c r="C42" s="297">
        <v>0.45109663818970752</v>
      </c>
      <c r="D42" s="297">
        <v>0.45133136310996569</v>
      </c>
      <c r="E42" s="297">
        <v>5.0687117015710061</v>
      </c>
      <c r="F42" s="297">
        <v>0.45880293616747481</v>
      </c>
      <c r="G42" s="297">
        <v>0.45605265348533608</v>
      </c>
      <c r="H42" s="297">
        <v>0.47351696528131232</v>
      </c>
      <c r="I42" s="297">
        <v>0.14911109423466351</v>
      </c>
      <c r="J42" s="297">
        <v>0.1533231159057093</v>
      </c>
      <c r="K42" s="297">
        <v>0.15160075244786481</v>
      </c>
      <c r="L42" s="297">
        <v>0.17344990248132519</v>
      </c>
      <c r="M42" s="297">
        <v>0.17517564986558351</v>
      </c>
      <c r="N42" s="297">
        <v>0.377860836328685</v>
      </c>
      <c r="O42" s="297">
        <v>0.31022418472686381</v>
      </c>
      <c r="P42" s="297">
        <v>0.1545405856767294</v>
      </c>
      <c r="Q42" s="297">
        <v>0.17356039704984161</v>
      </c>
      <c r="R42" s="297">
        <v>0.14520170400759061</v>
      </c>
      <c r="S42" s="297">
        <v>0.14440031065239001</v>
      </c>
      <c r="T42" s="297">
        <v>0.14428496230151711</v>
      </c>
      <c r="U42" s="297">
        <v>0.14466162717774411</v>
      </c>
      <c r="V42" s="297">
        <v>0.14480775158241069</v>
      </c>
      <c r="W42" s="297">
        <v>0.14439592145644031</v>
      </c>
      <c r="DA42" s="122" t="s">
        <v>2739</v>
      </c>
    </row>
    <row r="43" spans="1:105" ht="12" customHeight="1" x14ac:dyDescent="0.25">
      <c r="A43" s="59" t="s">
        <v>160</v>
      </c>
      <c r="B43" s="297">
        <v>10.81194085545088</v>
      </c>
      <c r="C43" s="297">
        <v>10.255865496874931</v>
      </c>
      <c r="D43" s="297">
        <v>9.6229433874563437</v>
      </c>
      <c r="E43" s="297">
        <v>9.1858661727578603</v>
      </c>
      <c r="F43" s="297">
        <v>7.5972755024127219</v>
      </c>
      <c r="G43" s="297">
        <v>7.263009196472038</v>
      </c>
      <c r="H43" s="297">
        <v>6.4706898983844896</v>
      </c>
      <c r="I43" s="297">
        <v>7.7721129508761804</v>
      </c>
      <c r="J43" s="297">
        <v>4.6331277792142913</v>
      </c>
      <c r="K43" s="297">
        <v>4.3601302337615024</v>
      </c>
      <c r="L43" s="297">
        <v>4.3387949677845654</v>
      </c>
      <c r="M43" s="297">
        <v>3.7157562986628809</v>
      </c>
      <c r="N43" s="297">
        <v>3.9498978627666439</v>
      </c>
      <c r="O43" s="297">
        <v>2.97047860995391</v>
      </c>
      <c r="P43" s="297">
        <v>2.262511781326936</v>
      </c>
      <c r="Q43" s="297">
        <v>2.6270210103011622</v>
      </c>
      <c r="R43" s="297">
        <v>2.378578193266804</v>
      </c>
      <c r="S43" s="297">
        <v>2.2329982087234899</v>
      </c>
      <c r="T43" s="297">
        <v>1.860342231251146</v>
      </c>
      <c r="U43" s="297">
        <v>1.617283961274941</v>
      </c>
      <c r="V43" s="297">
        <v>1.4980662537414711</v>
      </c>
      <c r="W43" s="297">
        <v>1.4931841383307629</v>
      </c>
      <c r="DA43" s="122" t="s">
        <v>2740</v>
      </c>
    </row>
    <row r="44" spans="1:105" ht="12" customHeight="1" x14ac:dyDescent="0.25">
      <c r="A44" s="59" t="s">
        <v>70</v>
      </c>
      <c r="B44" s="297">
        <v>3.0850033900802001</v>
      </c>
      <c r="C44" s="297">
        <v>3.0823048647423321</v>
      </c>
      <c r="D44" s="297">
        <v>2.5699220250616022</v>
      </c>
      <c r="E44" s="297">
        <v>2.0166598340234971</v>
      </c>
      <c r="F44" s="297">
        <v>2.0167683983765188</v>
      </c>
      <c r="G44" s="297">
        <v>1.6026619360788841</v>
      </c>
      <c r="H44" s="297">
        <v>1.523602763327238</v>
      </c>
      <c r="I44" s="297">
        <v>1.3353766519804939</v>
      </c>
      <c r="J44" s="297">
        <v>1.3463611180415811</v>
      </c>
      <c r="K44" s="297">
        <v>1.195993109605515</v>
      </c>
      <c r="L44" s="297">
        <v>1.3683631834265031</v>
      </c>
      <c r="M44" s="297">
        <v>1.228421642284369</v>
      </c>
      <c r="N44" s="297">
        <v>1.159218474693257</v>
      </c>
      <c r="O44" s="297">
        <v>0.81576841787539256</v>
      </c>
      <c r="P44" s="297">
        <v>0.5423561440485466</v>
      </c>
      <c r="Q44" s="297">
        <v>0.31168428389422059</v>
      </c>
      <c r="R44" s="297">
        <v>0.13599083118337321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46.794162748489057</v>
      </c>
      <c r="C45" s="297">
        <v>44.426717297780357</v>
      </c>
      <c r="D45" s="297">
        <v>42.221596568219297</v>
      </c>
      <c r="E45" s="297">
        <v>45.501023763923222</v>
      </c>
      <c r="F45" s="297">
        <v>42.452678250074193</v>
      </c>
      <c r="G45" s="297">
        <v>41.749235160818117</v>
      </c>
      <c r="H45" s="297">
        <v>39.935192298260027</v>
      </c>
      <c r="I45" s="297">
        <v>36.645815299651403</v>
      </c>
      <c r="J45" s="297">
        <v>33.960252219587638</v>
      </c>
      <c r="K45" s="297">
        <v>27.43085458837076</v>
      </c>
      <c r="L45" s="297">
        <v>34.618073767100888</v>
      </c>
      <c r="M45" s="297">
        <v>33.94257540351898</v>
      </c>
      <c r="N45" s="297">
        <v>34.538817364501753</v>
      </c>
      <c r="O45" s="297">
        <v>29.0339259819124</v>
      </c>
      <c r="P45" s="297">
        <v>28.324884897896009</v>
      </c>
      <c r="Q45" s="297">
        <v>31.808435381827909</v>
      </c>
      <c r="R45" s="297">
        <v>29.1384523263239</v>
      </c>
      <c r="S45" s="297">
        <v>29.377211291785301</v>
      </c>
      <c r="T45" s="297">
        <v>28.431445078250249</v>
      </c>
      <c r="U45" s="297">
        <v>25.70190292064844</v>
      </c>
      <c r="V45" s="297">
        <v>22.260213245014349</v>
      </c>
      <c r="W45" s="297">
        <v>23.36779951625887</v>
      </c>
      <c r="DA45" s="122" t="s">
        <v>2742</v>
      </c>
    </row>
    <row r="46" spans="1:105" ht="12" customHeight="1" x14ac:dyDescent="0.25">
      <c r="A46" s="60" t="s">
        <v>2743</v>
      </c>
      <c r="B46" s="331">
        <v>42.972869223250818</v>
      </c>
      <c r="C46" s="331">
        <v>41.166247375060948</v>
      </c>
      <c r="D46" s="331">
        <v>37.918709255922913</v>
      </c>
      <c r="E46" s="331">
        <v>43.612432131645477</v>
      </c>
      <c r="F46" s="331">
        <v>38.001666522670533</v>
      </c>
      <c r="G46" s="331">
        <v>35.928577061010479</v>
      </c>
      <c r="H46" s="331">
        <v>34.820950518767802</v>
      </c>
      <c r="I46" s="331">
        <v>32.504519049717388</v>
      </c>
      <c r="J46" s="331">
        <v>28.400971902451861</v>
      </c>
      <c r="K46" s="331">
        <v>23.361412561434321</v>
      </c>
      <c r="L46" s="331">
        <v>28.981710760430168</v>
      </c>
      <c r="M46" s="331">
        <v>27.60871098111183</v>
      </c>
      <c r="N46" s="331">
        <v>28.61224338982705</v>
      </c>
      <c r="O46" s="331">
        <v>23.09178556939769</v>
      </c>
      <c r="P46" s="331">
        <v>21.691781429467241</v>
      </c>
      <c r="Q46" s="331">
        <v>24.768648829867221</v>
      </c>
      <c r="R46" s="331">
        <v>21.93198596172931</v>
      </c>
      <c r="S46" s="331">
        <v>21.80640350800816</v>
      </c>
      <c r="T46" s="331">
        <v>20.98462686626188</v>
      </c>
      <c r="U46" s="331">
        <v>18.919261983195408</v>
      </c>
      <c r="V46" s="331">
        <v>16.38568219085241</v>
      </c>
      <c r="W46" s="331">
        <v>17.139552675600871</v>
      </c>
      <c r="DA46" s="72" t="s">
        <v>2744</v>
      </c>
    </row>
    <row r="47" spans="1:105" ht="12" customHeight="1" x14ac:dyDescent="0.25">
      <c r="A47" s="64" t="s">
        <v>30</v>
      </c>
      <c r="B47" s="231">
        <v>2.0917383822905782</v>
      </c>
      <c r="C47" s="231">
        <v>2.2469204522944319</v>
      </c>
      <c r="D47" s="231">
        <v>1.2498145942304291</v>
      </c>
      <c r="E47" s="231">
        <v>1.896978832702219</v>
      </c>
      <c r="F47" s="231">
        <v>2.4633815764247169</v>
      </c>
      <c r="G47" s="231">
        <v>1.492978660045658</v>
      </c>
      <c r="H47" s="231">
        <v>1.833917597634237</v>
      </c>
      <c r="I47" s="231">
        <v>1.5457485528511921</v>
      </c>
      <c r="J47" s="231">
        <v>1.308510188173881</v>
      </c>
      <c r="K47" s="231">
        <v>1.032045292632525</v>
      </c>
      <c r="L47" s="231">
        <v>0.86675339859006406</v>
      </c>
      <c r="M47" s="231">
        <v>0.52628181014138464</v>
      </c>
      <c r="N47" s="231">
        <v>0.41204572567955239</v>
      </c>
      <c r="O47" s="231">
        <v>0.68157410471440927</v>
      </c>
      <c r="P47" s="231">
        <v>0.55170378225122507</v>
      </c>
      <c r="Q47" s="231">
        <v>0.51357044933844753</v>
      </c>
      <c r="R47" s="231">
        <v>0.44194960297547747</v>
      </c>
      <c r="S47" s="231">
        <v>0.37503980602583242</v>
      </c>
      <c r="T47" s="231">
        <v>0.440169370964064</v>
      </c>
      <c r="U47" s="231">
        <v>0.37410846456022062</v>
      </c>
      <c r="V47" s="231">
        <v>0.25000333468690639</v>
      </c>
      <c r="W47" s="231">
        <v>0.26740829781075381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0.2965562514692841</v>
      </c>
      <c r="C49" s="231">
        <v>0.29659611825448362</v>
      </c>
      <c r="D49" s="231">
        <v>0.29657242362505071</v>
      </c>
      <c r="E49" s="231">
        <v>3.1673454796085072</v>
      </c>
      <c r="F49" s="231">
        <v>0.28653946181648471</v>
      </c>
      <c r="G49" s="231">
        <v>0.28670425514264369</v>
      </c>
      <c r="H49" s="231">
        <v>0.28470694093067839</v>
      </c>
      <c r="I49" s="231">
        <v>9.3792789551951014E-2</v>
      </c>
      <c r="J49" s="231">
        <v>9.5520198004153303E-2</v>
      </c>
      <c r="K49" s="231">
        <v>9.567670469547182E-2</v>
      </c>
      <c r="L49" s="231">
        <v>9.347111226318755E-2</v>
      </c>
      <c r="M49" s="231">
        <v>9.3296904325376018E-2</v>
      </c>
      <c r="N49" s="231">
        <v>0.1838255005548165</v>
      </c>
      <c r="O49" s="231">
        <v>0.19065317516420099</v>
      </c>
      <c r="P49" s="231">
        <v>9.5258421637028676E-2</v>
      </c>
      <c r="Q49" s="231">
        <v>9.1862870318696346E-2</v>
      </c>
      <c r="R49" s="231">
        <v>8.9196528567599825E-2</v>
      </c>
      <c r="S49" s="231">
        <v>8.9277426319540915E-2</v>
      </c>
      <c r="T49" s="231">
        <v>8.9289070317120328E-2</v>
      </c>
      <c r="U49" s="231">
        <v>8.9251047364325944E-2</v>
      </c>
      <c r="V49" s="231">
        <v>8.9236296635805443E-2</v>
      </c>
      <c r="W49" s="231">
        <v>8.9277869392981449E-2</v>
      </c>
      <c r="DA49" s="73" t="s">
        <v>2747</v>
      </c>
    </row>
    <row r="50" spans="1:105" ht="12" customHeight="1" x14ac:dyDescent="0.25">
      <c r="A50" s="64" t="s">
        <v>160</v>
      </c>
      <c r="B50" s="231">
        <v>7.1016800195011482</v>
      </c>
      <c r="C50" s="231">
        <v>6.7432333522156576</v>
      </c>
      <c r="D50" s="231">
        <v>6.3232912137090684</v>
      </c>
      <c r="E50" s="231">
        <v>5.7400802041188506</v>
      </c>
      <c r="F50" s="231">
        <v>4.7447805193170609</v>
      </c>
      <c r="G50" s="231">
        <v>4.5659983027280902</v>
      </c>
      <c r="H50" s="231">
        <v>3.8905687900445671</v>
      </c>
      <c r="I50" s="231">
        <v>4.8887586676032981</v>
      </c>
      <c r="J50" s="231">
        <v>2.8864354877920442</v>
      </c>
      <c r="K50" s="231">
        <v>2.7517204636095678</v>
      </c>
      <c r="L50" s="231">
        <v>2.338150588262272</v>
      </c>
      <c r="M50" s="231">
        <v>1.978976873548187</v>
      </c>
      <c r="N50" s="231">
        <v>1.9215856261215749</v>
      </c>
      <c r="O50" s="231">
        <v>1.8255545719096009</v>
      </c>
      <c r="P50" s="231">
        <v>1.3946064736367789</v>
      </c>
      <c r="Q50" s="231">
        <v>1.3904421428840379</v>
      </c>
      <c r="R50" s="231">
        <v>1.461146198083884</v>
      </c>
      <c r="S50" s="231">
        <v>1.3805810538100709</v>
      </c>
      <c r="T50" s="231">
        <v>1.151251146692406</v>
      </c>
      <c r="U50" s="231">
        <v>0.99780633085206638</v>
      </c>
      <c r="V50" s="231">
        <v>0.92316801509679358</v>
      </c>
      <c r="W50" s="231">
        <v>0.92321373856657218</v>
      </c>
      <c r="DA50" s="73" t="s">
        <v>2748</v>
      </c>
    </row>
    <row r="51" spans="1:105" ht="12" customHeight="1" x14ac:dyDescent="0.25">
      <c r="A51" s="64" t="s">
        <v>70</v>
      </c>
      <c r="B51" s="231">
        <v>2.0263435795970448</v>
      </c>
      <c r="C51" s="231">
        <v>2.0266159859409609</v>
      </c>
      <c r="D51" s="231">
        <v>1.6887104814699461</v>
      </c>
      <c r="E51" s="231">
        <v>1.260173942665278</v>
      </c>
      <c r="F51" s="231">
        <v>1.2595467158657401</v>
      </c>
      <c r="G51" s="231">
        <v>1.0075371629073051</v>
      </c>
      <c r="H51" s="231">
        <v>0.91608181701097324</v>
      </c>
      <c r="I51" s="231">
        <v>0.83996903070596063</v>
      </c>
      <c r="J51" s="231">
        <v>0.83878207027513274</v>
      </c>
      <c r="K51" s="231">
        <v>0.7548028470696263</v>
      </c>
      <c r="L51" s="231">
        <v>0.73740271343561126</v>
      </c>
      <c r="M51" s="231">
        <v>0.65424581852196662</v>
      </c>
      <c r="N51" s="231">
        <v>0.56394814141976191</v>
      </c>
      <c r="O51" s="231">
        <v>0.50134337270820906</v>
      </c>
      <c r="P51" s="231">
        <v>0.3343069396364341</v>
      </c>
      <c r="Q51" s="231">
        <v>0.16496973640552429</v>
      </c>
      <c r="R51" s="231">
        <v>8.3538345100587011E-2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9.5243726791369485E-2</v>
      </c>
      <c r="S52" s="231">
        <v>0</v>
      </c>
      <c r="T52" s="231">
        <v>0</v>
      </c>
      <c r="U52" s="231">
        <v>0</v>
      </c>
      <c r="V52" s="231">
        <v>0</v>
      </c>
      <c r="W52" s="231">
        <v>9.5243726791395991E-2</v>
      </c>
      <c r="DA52" s="73" t="s">
        <v>2750</v>
      </c>
    </row>
    <row r="53" spans="1:105" ht="12" customHeight="1" x14ac:dyDescent="0.25">
      <c r="A53" s="64" t="s">
        <v>162</v>
      </c>
      <c r="B53" s="231">
        <v>30.73612546194153</v>
      </c>
      <c r="C53" s="231">
        <v>29.21057436869992</v>
      </c>
      <c r="D53" s="231">
        <v>27.74405292216537</v>
      </c>
      <c r="E53" s="231">
        <v>28.432759727003891</v>
      </c>
      <c r="F53" s="231">
        <v>26.513273171391251</v>
      </c>
      <c r="G53" s="231">
        <v>26.24627502565842</v>
      </c>
      <c r="H53" s="231">
        <v>24.011444717638138</v>
      </c>
      <c r="I53" s="231">
        <v>23.050687542743908</v>
      </c>
      <c r="J53" s="231">
        <v>21.15721427342325</v>
      </c>
      <c r="K53" s="231">
        <v>17.31187828304834</v>
      </c>
      <c r="L53" s="231">
        <v>18.655472347517652</v>
      </c>
      <c r="M53" s="231">
        <v>18.07749657220559</v>
      </c>
      <c r="N53" s="231">
        <v>16.802787640786612</v>
      </c>
      <c r="O53" s="231">
        <v>17.843258032276331</v>
      </c>
      <c r="P53" s="231">
        <v>17.459386585140749</v>
      </c>
      <c r="Q53" s="231">
        <v>16.835719577677441</v>
      </c>
      <c r="R53" s="231">
        <v>17.899575029813199</v>
      </c>
      <c r="S53" s="231">
        <v>18.162854392256381</v>
      </c>
      <c r="T53" s="231">
        <v>17.594469016834871</v>
      </c>
      <c r="U53" s="231">
        <v>15.85715437934059</v>
      </c>
      <c r="V53" s="231">
        <v>13.71762886034389</v>
      </c>
      <c r="W53" s="231">
        <v>14.447965927093611</v>
      </c>
      <c r="DA53" s="73" t="s">
        <v>2751</v>
      </c>
    </row>
    <row r="54" spans="1:105" ht="12" customHeight="1" x14ac:dyDescent="0.25">
      <c r="A54" s="64" t="s">
        <v>36</v>
      </c>
      <c r="B54" s="231">
        <v>0.72042552845123309</v>
      </c>
      <c r="C54" s="231">
        <v>0.64230709765549798</v>
      </c>
      <c r="D54" s="231">
        <v>0.61626762072305241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0.9258509619677191</v>
      </c>
      <c r="F55" s="231">
        <v>0.12778439313074669</v>
      </c>
      <c r="G55" s="231">
        <v>0.1494839572407699</v>
      </c>
      <c r="H55" s="231">
        <v>1.702217966693307</v>
      </c>
      <c r="I55" s="231">
        <v>0.2025263717512274</v>
      </c>
      <c r="J55" s="231">
        <v>0.20012206004780619</v>
      </c>
      <c r="K55" s="231">
        <v>0.19288308546047381</v>
      </c>
      <c r="L55" s="231">
        <v>0.2121696580416127</v>
      </c>
      <c r="M55" s="231">
        <v>0.17600950440881391</v>
      </c>
      <c r="N55" s="231">
        <v>0.20735235480919939</v>
      </c>
      <c r="O55" s="231">
        <v>0.20252637175090341</v>
      </c>
      <c r="P55" s="231">
        <v>0.22663892738993649</v>
      </c>
      <c r="Q55" s="231">
        <v>0.2314649104478694</v>
      </c>
      <c r="R55" s="231">
        <v>0.23869520520939219</v>
      </c>
      <c r="S55" s="231">
        <v>0.2242259358608735</v>
      </c>
      <c r="T55" s="231">
        <v>0.15672293182768229</v>
      </c>
      <c r="U55" s="231">
        <v>0.28932462819077759</v>
      </c>
      <c r="V55" s="231">
        <v>0.25798177779043202</v>
      </c>
      <c r="W55" s="231">
        <v>0.154309940298682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2.1892429835790068</v>
      </c>
      <c r="F56" s="231">
        <v>2.606360684724518</v>
      </c>
      <c r="G56" s="231">
        <v>2.1795996972875962</v>
      </c>
      <c r="H56" s="231">
        <v>2.1820126888159002</v>
      </c>
      <c r="I56" s="231">
        <v>1.8830360945098481</v>
      </c>
      <c r="J56" s="231">
        <v>1.914387624735598</v>
      </c>
      <c r="K56" s="231">
        <v>1.2224058849183199</v>
      </c>
      <c r="L56" s="231">
        <v>6.0782909423197733</v>
      </c>
      <c r="M56" s="231">
        <v>6.1024034979605064</v>
      </c>
      <c r="N56" s="231">
        <v>8.5206984004555366</v>
      </c>
      <c r="O56" s="231">
        <v>1.846875940874031</v>
      </c>
      <c r="P56" s="231">
        <v>1.6298802997750941</v>
      </c>
      <c r="Q56" s="231">
        <v>5.5406191427952063</v>
      </c>
      <c r="R56" s="231">
        <v>1.6226413251878029</v>
      </c>
      <c r="S56" s="231">
        <v>1.5744248937354539</v>
      </c>
      <c r="T56" s="231">
        <v>1.552725329625734</v>
      </c>
      <c r="U56" s="231">
        <v>1.311617132887426</v>
      </c>
      <c r="V56" s="231">
        <v>1.1476639062985841</v>
      </c>
      <c r="W56" s="231">
        <v>1.1621331756468809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144.44027716191999</v>
      </c>
      <c r="C58" s="331">
        <v>148.2703560826258</v>
      </c>
      <c r="D58" s="331">
        <v>145.92276778763789</v>
      </c>
      <c r="E58" s="331">
        <v>114.70796457444879</v>
      </c>
      <c r="F58" s="331">
        <v>109.26211182789601</v>
      </c>
      <c r="G58" s="331">
        <v>113.2254424054811</v>
      </c>
      <c r="H58" s="331">
        <v>100.791039532273</v>
      </c>
      <c r="I58" s="331">
        <v>107.46866659548149</v>
      </c>
      <c r="J58" s="331">
        <v>89.888369846219902</v>
      </c>
      <c r="K58" s="331">
        <v>77.747797936579062</v>
      </c>
      <c r="L58" s="331">
        <v>83.728712430608113</v>
      </c>
      <c r="M58" s="331">
        <v>84.78466189747077</v>
      </c>
      <c r="N58" s="331">
        <v>80.301932581477061</v>
      </c>
      <c r="O58" s="331">
        <v>75.45558273278759</v>
      </c>
      <c r="P58" s="331">
        <v>73.656089842303118</v>
      </c>
      <c r="Q58" s="331">
        <v>75.999480909572824</v>
      </c>
      <c r="R58" s="331">
        <v>73.660043961328114</v>
      </c>
      <c r="S58" s="331">
        <v>73.248108626747609</v>
      </c>
      <c r="T58" s="331">
        <v>71.635714075796443</v>
      </c>
      <c r="U58" s="331">
        <v>65.340524677163401</v>
      </c>
      <c r="V58" s="331">
        <v>58.42407657396523</v>
      </c>
      <c r="W58" s="331">
        <v>59.745798748500377</v>
      </c>
      <c r="DA58" s="72" t="s">
        <v>2758</v>
      </c>
    </row>
    <row r="59" spans="1:105" ht="12" customHeight="1" x14ac:dyDescent="0.25">
      <c r="A59" s="132" t="s">
        <v>2759</v>
      </c>
      <c r="B59" s="318">
        <v>33.319019193601598</v>
      </c>
      <c r="C59" s="318">
        <v>34.202529496818102</v>
      </c>
      <c r="D59" s="318">
        <v>33.660995369382931</v>
      </c>
      <c r="E59" s="318">
        <v>26.4604648260994</v>
      </c>
      <c r="F59" s="318">
        <v>25.204233006601338</v>
      </c>
      <c r="G59" s="318">
        <v>26.118481374022501</v>
      </c>
      <c r="H59" s="318">
        <v>23.250153258527732</v>
      </c>
      <c r="I59" s="318">
        <v>24.790526820933309</v>
      </c>
      <c r="J59" s="318">
        <v>20.735160434719489</v>
      </c>
      <c r="K59" s="318">
        <v>17.93461230211545</v>
      </c>
      <c r="L59" s="318">
        <v>19.314270446903219</v>
      </c>
      <c r="M59" s="318">
        <v>19.55785347820985</v>
      </c>
      <c r="N59" s="318">
        <v>18.523791878121109</v>
      </c>
      <c r="O59" s="318">
        <v>17.405851461499122</v>
      </c>
      <c r="P59" s="318">
        <v>16.990750221492579</v>
      </c>
      <c r="Q59" s="318">
        <v>17.531316145919231</v>
      </c>
      <c r="R59" s="318">
        <v>16.991662344968631</v>
      </c>
      <c r="S59" s="318">
        <v>16.896638425123729</v>
      </c>
      <c r="T59" s="318">
        <v>16.52469642912093</v>
      </c>
      <c r="U59" s="318">
        <v>15.072542358790001</v>
      </c>
      <c r="V59" s="318">
        <v>13.477078325972681</v>
      </c>
      <c r="W59" s="318">
        <v>13.781968951823369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0.99999999999999989</v>
      </c>
      <c r="D63" s="234">
        <f t="shared" si="1"/>
        <v>1.0000000000000002</v>
      </c>
      <c r="E63" s="234">
        <f t="shared" si="1"/>
        <v>1</v>
      </c>
      <c r="F63" s="234">
        <f t="shared" si="1"/>
        <v>1</v>
      </c>
      <c r="G63" s="234">
        <f t="shared" si="1"/>
        <v>1</v>
      </c>
      <c r="H63" s="234">
        <f t="shared" si="1"/>
        <v>0.99999999999999989</v>
      </c>
      <c r="I63" s="234">
        <f t="shared" si="1"/>
        <v>1</v>
      </c>
      <c r="J63" s="234">
        <f t="shared" si="1"/>
        <v>1</v>
      </c>
      <c r="K63" s="234">
        <f t="shared" si="1"/>
        <v>0.99999999999999989</v>
      </c>
      <c r="L63" s="234">
        <f t="shared" si="1"/>
        <v>0.99999999999999989</v>
      </c>
      <c r="M63" s="234">
        <f t="shared" si="1"/>
        <v>1</v>
      </c>
      <c r="N63" s="234">
        <f t="shared" si="1"/>
        <v>1</v>
      </c>
      <c r="O63" s="234">
        <f t="shared" si="1"/>
        <v>1</v>
      </c>
      <c r="P63" s="234">
        <f t="shared" si="1"/>
        <v>0.99999999999999989</v>
      </c>
      <c r="Q63" s="234">
        <f t="shared" si="1"/>
        <v>0.99999999999999978</v>
      </c>
      <c r="R63" s="234">
        <f t="shared" si="1"/>
        <v>0.99999999999999978</v>
      </c>
      <c r="S63" s="234">
        <f t="shared" si="1"/>
        <v>1</v>
      </c>
      <c r="T63" s="234">
        <f t="shared" si="1"/>
        <v>1</v>
      </c>
      <c r="U63" s="234">
        <f t="shared" si="1"/>
        <v>1.0000000000000002</v>
      </c>
      <c r="V63" s="234">
        <f t="shared" si="1"/>
        <v>1.0000000000000002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2.6800185672842456E-2</v>
      </c>
      <c r="C64" s="301">
        <f t="shared" si="2"/>
        <v>2.7951578545055367E-2</v>
      </c>
      <c r="D64" s="301">
        <f t="shared" si="2"/>
        <v>2.9048740470657513E-2</v>
      </c>
      <c r="E64" s="301">
        <f t="shared" si="2"/>
        <v>2.2926467699874616E-2</v>
      </c>
      <c r="F64" s="301">
        <f t="shared" si="2"/>
        <v>2.4309179138761964E-2</v>
      </c>
      <c r="G64" s="301">
        <f t="shared" si="2"/>
        <v>2.576922506239826E-2</v>
      </c>
      <c r="H64" s="301">
        <f t="shared" si="2"/>
        <v>2.4442130396787918E-2</v>
      </c>
      <c r="I64" s="301">
        <f t="shared" si="2"/>
        <v>2.655465527348343E-2</v>
      </c>
      <c r="J64" s="301">
        <f t="shared" si="2"/>
        <v>2.5848511286721658E-2</v>
      </c>
      <c r="K64" s="301">
        <f t="shared" si="2"/>
        <v>2.6662017773345044E-2</v>
      </c>
      <c r="L64" s="301">
        <f t="shared" si="2"/>
        <v>2.4498518983196355E-2</v>
      </c>
      <c r="M64" s="301">
        <f t="shared" si="2"/>
        <v>2.5485556286695295E-2</v>
      </c>
      <c r="N64" s="301">
        <f t="shared" si="2"/>
        <v>2.4123224882635033E-2</v>
      </c>
      <c r="O64" s="301">
        <f t="shared" si="2"/>
        <v>2.6373845368615399E-2</v>
      </c>
      <c r="P64" s="301">
        <f t="shared" si="2"/>
        <v>2.6997211544551581E-2</v>
      </c>
      <c r="Q64" s="301">
        <f t="shared" si="2"/>
        <v>2.5468759791894301E-2</v>
      </c>
      <c r="R64" s="301">
        <f t="shared" si="2"/>
        <v>2.6810429887249736E-2</v>
      </c>
      <c r="S64" s="301">
        <f t="shared" si="2"/>
        <v>2.6803565164431897E-2</v>
      </c>
      <c r="T64" s="301">
        <f t="shared" si="2"/>
        <v>2.7069665838094135E-2</v>
      </c>
      <c r="U64" s="301">
        <f t="shared" si="2"/>
        <v>2.7264626608043508E-2</v>
      </c>
      <c r="V64" s="301">
        <f t="shared" si="2"/>
        <v>2.7794171581146516E-2</v>
      </c>
      <c r="W64" s="301">
        <f t="shared" si="2"/>
        <v>2.7414822169799676E-2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2.1989895936691248E-2</v>
      </c>
      <c r="C65" s="235">
        <f t="shared" si="3"/>
        <v>2.2934628549789015E-2</v>
      </c>
      <c r="D65" s="235">
        <f t="shared" si="3"/>
        <v>2.3834863975924107E-2</v>
      </c>
      <c r="E65" s="235">
        <f t="shared" si="3"/>
        <v>1.8811460676820189E-2</v>
      </c>
      <c r="F65" s="235">
        <f t="shared" si="3"/>
        <v>1.9945993139496989E-2</v>
      </c>
      <c r="G65" s="235">
        <f t="shared" si="3"/>
        <v>2.1143979538378065E-2</v>
      </c>
      <c r="H65" s="235">
        <f t="shared" si="3"/>
        <v>2.0055081351210591E-2</v>
      </c>
      <c r="I65" s="235">
        <f t="shared" si="3"/>
        <v>2.1788435096191522E-2</v>
      </c>
      <c r="J65" s="235">
        <f t="shared" si="3"/>
        <v>2.120903490192546E-2</v>
      </c>
      <c r="K65" s="235">
        <f t="shared" si="3"/>
        <v>2.1876527403770284E-2</v>
      </c>
      <c r="L65" s="235">
        <f t="shared" si="3"/>
        <v>2.0101348909289309E-2</v>
      </c>
      <c r="M65" s="235">
        <f t="shared" si="3"/>
        <v>2.0911225671134605E-2</v>
      </c>
      <c r="N65" s="235">
        <f t="shared" si="3"/>
        <v>1.9793415288315932E-2</v>
      </c>
      <c r="O65" s="235">
        <f t="shared" si="3"/>
        <v>2.1640078251171611E-2</v>
      </c>
      <c r="P65" s="235">
        <f t="shared" si="3"/>
        <v>2.2151558190401308E-2</v>
      </c>
      <c r="Q65" s="235">
        <f t="shared" si="3"/>
        <v>2.0897443931810689E-2</v>
      </c>
      <c r="R65" s="235">
        <f t="shared" si="3"/>
        <v>2.1998301445948491E-2</v>
      </c>
      <c r="S65" s="235">
        <f t="shared" si="3"/>
        <v>2.199266885286719E-2</v>
      </c>
      <c r="T65" s="235">
        <f t="shared" si="3"/>
        <v>2.2211007867154176E-2</v>
      </c>
      <c r="U65" s="235">
        <f t="shared" si="3"/>
        <v>2.2370975678394685E-2</v>
      </c>
      <c r="V65" s="235">
        <f t="shared" si="3"/>
        <v>2.2805474117863805E-2</v>
      </c>
      <c r="W65" s="235">
        <f t="shared" si="3"/>
        <v>2.2494213062399723E-2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1.5805237704496832E-2</v>
      </c>
      <c r="C66" s="235">
        <f t="shared" si="4"/>
        <v>1.6484264270160868E-2</v>
      </c>
      <c r="D66" s="235">
        <f t="shared" si="4"/>
        <v>1.7131308482695461E-2</v>
      </c>
      <c r="E66" s="235">
        <f t="shared" si="4"/>
        <v>1.3520737361464521E-2</v>
      </c>
      <c r="F66" s="235">
        <f t="shared" si="4"/>
        <v>1.4336182569013468E-2</v>
      </c>
      <c r="G66" s="235">
        <f t="shared" si="4"/>
        <v>1.5197235293209228E-2</v>
      </c>
      <c r="H66" s="235">
        <f t="shared" si="4"/>
        <v>1.4414589721182614E-2</v>
      </c>
      <c r="I66" s="235">
        <f t="shared" si="4"/>
        <v>1.5660437725387659E-2</v>
      </c>
      <c r="J66" s="235">
        <f t="shared" si="4"/>
        <v>1.5243993835758928E-2</v>
      </c>
      <c r="K66" s="235">
        <f t="shared" si="4"/>
        <v>1.5723754071459893E-2</v>
      </c>
      <c r="L66" s="235">
        <f t="shared" si="4"/>
        <v>1.4447844528551693E-2</v>
      </c>
      <c r="M66" s="235">
        <f t="shared" si="4"/>
        <v>1.5029943451127998E-2</v>
      </c>
      <c r="N66" s="235">
        <f t="shared" si="4"/>
        <v>1.4226517238477071E-2</v>
      </c>
      <c r="O66" s="235">
        <f t="shared" si="4"/>
        <v>1.5553806243029595E-2</v>
      </c>
      <c r="P66" s="235">
        <f t="shared" si="4"/>
        <v>1.5921432449350934E-2</v>
      </c>
      <c r="Q66" s="235">
        <f t="shared" si="4"/>
        <v>1.5020037825988942E-2</v>
      </c>
      <c r="R66" s="235">
        <f t="shared" si="4"/>
        <v>1.5811279164275476E-2</v>
      </c>
      <c r="S66" s="235">
        <f t="shared" si="4"/>
        <v>1.5807230737998303E-2</v>
      </c>
      <c r="T66" s="235">
        <f t="shared" si="4"/>
        <v>1.5964161904517063E-2</v>
      </c>
      <c r="U66" s="235">
        <f t="shared" si="4"/>
        <v>1.6079138768846181E-2</v>
      </c>
      <c r="V66" s="235">
        <f t="shared" si="4"/>
        <v>1.6391434522214608E-2</v>
      </c>
      <c r="W66" s="235">
        <f t="shared" si="4"/>
        <v>1.6167715638599804E-2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3.0923291160972075E-2</v>
      </c>
      <c r="C67" s="235">
        <f t="shared" si="5"/>
        <v>3.2251821398140819E-2</v>
      </c>
      <c r="D67" s="235">
        <f t="shared" si="5"/>
        <v>3.3517777466143268E-2</v>
      </c>
      <c r="E67" s="235">
        <f t="shared" si="5"/>
        <v>2.6453616576778409E-2</v>
      </c>
      <c r="F67" s="235">
        <f t="shared" si="5"/>
        <v>2.8049052852417648E-2</v>
      </c>
      <c r="G67" s="235">
        <f t="shared" si="5"/>
        <v>2.9733721225844147E-2</v>
      </c>
      <c r="H67" s="235">
        <f t="shared" si="5"/>
        <v>2.8202458150139914E-2</v>
      </c>
      <c r="I67" s="235">
        <f t="shared" si="5"/>
        <v>3.0639986854019335E-2</v>
      </c>
      <c r="J67" s="235">
        <f t="shared" si="5"/>
        <v>2.9825205330832688E-2</v>
      </c>
      <c r="K67" s="235">
        <f t="shared" si="5"/>
        <v>3.0763866661551967E-2</v>
      </c>
      <c r="L67" s="235">
        <f t="shared" si="5"/>
        <v>2.8267521903688111E-2</v>
      </c>
      <c r="M67" s="235">
        <f t="shared" si="5"/>
        <v>2.9406411100033034E-2</v>
      </c>
      <c r="N67" s="235">
        <f t="shared" si="5"/>
        <v>2.7834490249194283E-2</v>
      </c>
      <c r="O67" s="235">
        <f t="shared" si="5"/>
        <v>3.04313600407101E-2</v>
      </c>
      <c r="P67" s="235">
        <f t="shared" si="5"/>
        <v>3.1150628705251818E-2</v>
      </c>
      <c r="Q67" s="235">
        <f t="shared" si="5"/>
        <v>2.9387030529108793E-2</v>
      </c>
      <c r="R67" s="235">
        <f t="shared" si="5"/>
        <v>3.0935111408365076E-2</v>
      </c>
      <c r="S67" s="235">
        <f t="shared" si="5"/>
        <v>3.0927190574344503E-2</v>
      </c>
      <c r="T67" s="235">
        <f t="shared" si="5"/>
        <v>3.1234229813185539E-2</v>
      </c>
      <c r="U67" s="235">
        <f t="shared" si="5"/>
        <v>3.1459184547742519E-2</v>
      </c>
      <c r="V67" s="235">
        <f t="shared" si="5"/>
        <v>3.2070197978245979E-2</v>
      </c>
      <c r="W67" s="235">
        <f t="shared" si="5"/>
        <v>3.163248711899961E-2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8.9233744971225673E-2</v>
      </c>
      <c r="C68" s="302">
        <f t="shared" si="6"/>
        <v>8.6776721274391094E-2</v>
      </c>
      <c r="D68" s="302">
        <f t="shared" si="6"/>
        <v>8.5064747036830993E-2</v>
      </c>
      <c r="E68" s="302">
        <f t="shared" si="6"/>
        <v>9.6212954569494608E-2</v>
      </c>
      <c r="F68" s="302">
        <f t="shared" si="6"/>
        <v>9.367864534440512E-2</v>
      </c>
      <c r="G68" s="302">
        <f t="shared" si="6"/>
        <v>9.1003285619692148E-2</v>
      </c>
      <c r="H68" s="302">
        <f t="shared" si="6"/>
        <v>9.2881103755548491E-2</v>
      </c>
      <c r="I68" s="302">
        <f t="shared" si="6"/>
        <v>8.9333812802564028E-2</v>
      </c>
      <c r="J68" s="302">
        <f t="shared" si="6"/>
        <v>9.0618665862721381E-2</v>
      </c>
      <c r="K68" s="302">
        <f t="shared" si="6"/>
        <v>8.9100167061863619E-2</v>
      </c>
      <c r="L68" s="302">
        <f t="shared" si="6"/>
        <v>9.0935945305507193E-2</v>
      </c>
      <c r="M68" s="302">
        <f t="shared" si="6"/>
        <v>8.880054127216519E-2</v>
      </c>
      <c r="N68" s="302">
        <f t="shared" si="6"/>
        <v>8.9934300128287958E-2</v>
      </c>
      <c r="O68" s="302">
        <f t="shared" si="6"/>
        <v>8.9546121152809827E-2</v>
      </c>
      <c r="P68" s="302">
        <f t="shared" si="6"/>
        <v>8.8528359398674414E-2</v>
      </c>
      <c r="Q68" s="302">
        <f t="shared" si="6"/>
        <v>8.9021145101913418E-2</v>
      </c>
      <c r="R68" s="302">
        <f t="shared" si="6"/>
        <v>8.9132658033614282E-2</v>
      </c>
      <c r="S68" s="302">
        <f t="shared" si="6"/>
        <v>8.9373580280078732E-2</v>
      </c>
      <c r="T68" s="302">
        <f t="shared" si="6"/>
        <v>8.8840654510131206E-2</v>
      </c>
      <c r="U68" s="302">
        <f t="shared" si="6"/>
        <v>8.8397948302816678E-2</v>
      </c>
      <c r="V68" s="302">
        <f t="shared" si="6"/>
        <v>8.7362236241050897E-2</v>
      </c>
      <c r="W68" s="302">
        <f t="shared" si="6"/>
        <v>8.8190654381730876E-2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4.329635116648943E-2</v>
      </c>
      <c r="C69" s="303">
        <f t="shared" si="7"/>
        <v>4.2140602851782137E-2</v>
      </c>
      <c r="D69" s="303">
        <f t="shared" si="7"/>
        <v>4.0988804297080732E-2</v>
      </c>
      <c r="E69" s="303">
        <f t="shared" si="7"/>
        <v>4.7332706335900095E-2</v>
      </c>
      <c r="F69" s="303">
        <f t="shared" si="7"/>
        <v>4.5910370986011285E-2</v>
      </c>
      <c r="G69" s="303">
        <f t="shared" si="7"/>
        <v>4.4402232407608599E-2</v>
      </c>
      <c r="H69" s="303">
        <f t="shared" si="7"/>
        <v>4.5852731289829321E-2</v>
      </c>
      <c r="I69" s="303">
        <f t="shared" si="7"/>
        <v>4.3612402120161944E-2</v>
      </c>
      <c r="J69" s="303">
        <f t="shared" si="7"/>
        <v>4.4347862175891248E-2</v>
      </c>
      <c r="K69" s="303">
        <f t="shared" si="7"/>
        <v>4.3502225103727095E-2</v>
      </c>
      <c r="L69" s="303">
        <f t="shared" si="7"/>
        <v>4.6046528269903006E-2</v>
      </c>
      <c r="M69" s="303">
        <f t="shared" si="7"/>
        <v>4.5064069839283051E-2</v>
      </c>
      <c r="N69" s="303">
        <f t="shared" si="7"/>
        <v>4.6673324323168654E-2</v>
      </c>
      <c r="O69" s="303">
        <f t="shared" si="7"/>
        <v>4.3827535482115133E-2</v>
      </c>
      <c r="P69" s="303">
        <f t="shared" si="7"/>
        <v>4.3173069335946397E-2</v>
      </c>
      <c r="Q69" s="303">
        <f t="shared" si="7"/>
        <v>4.5072011773911638E-2</v>
      </c>
      <c r="R69" s="303">
        <f t="shared" si="7"/>
        <v>4.3346817677287972E-2</v>
      </c>
      <c r="S69" s="303">
        <f t="shared" si="7"/>
        <v>4.3329896200938189E-2</v>
      </c>
      <c r="T69" s="303">
        <f t="shared" si="7"/>
        <v>4.3058808441716188E-2</v>
      </c>
      <c r="U69" s="303">
        <f t="shared" si="7"/>
        <v>4.2867542183719666E-2</v>
      </c>
      <c r="V69" s="303">
        <f t="shared" si="7"/>
        <v>4.232859570167212E-2</v>
      </c>
      <c r="W69" s="303">
        <f t="shared" si="7"/>
        <v>4.2705616967843273E-2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0.36801898491516011</v>
      </c>
      <c r="C70" s="303">
        <f t="shared" si="8"/>
        <v>0.35819512424014821</v>
      </c>
      <c r="D70" s="303">
        <f t="shared" si="8"/>
        <v>0.34840483652518628</v>
      </c>
      <c r="E70" s="303">
        <f t="shared" si="8"/>
        <v>0.40232800385515066</v>
      </c>
      <c r="F70" s="303">
        <f t="shared" si="8"/>
        <v>0.39023815338109591</v>
      </c>
      <c r="G70" s="303">
        <f t="shared" si="8"/>
        <v>0.37741897546467318</v>
      </c>
      <c r="H70" s="303">
        <f t="shared" si="8"/>
        <v>0.38974821596354942</v>
      </c>
      <c r="I70" s="303">
        <f t="shared" si="8"/>
        <v>0.37070541802137674</v>
      </c>
      <c r="J70" s="303">
        <f t="shared" si="8"/>
        <v>0.37695682849507578</v>
      </c>
      <c r="K70" s="303">
        <f t="shared" si="8"/>
        <v>0.36976891338168011</v>
      </c>
      <c r="L70" s="303">
        <f t="shared" si="8"/>
        <v>0.39139549029417553</v>
      </c>
      <c r="M70" s="303">
        <f t="shared" si="8"/>
        <v>0.38304459363390592</v>
      </c>
      <c r="N70" s="303">
        <f t="shared" si="8"/>
        <v>0.39672325674693365</v>
      </c>
      <c r="O70" s="303">
        <f t="shared" si="8"/>
        <v>0.37253405159797864</v>
      </c>
      <c r="P70" s="303">
        <f t="shared" si="8"/>
        <v>0.3669710893555444</v>
      </c>
      <c r="Q70" s="303">
        <f t="shared" si="8"/>
        <v>0.38311210007824886</v>
      </c>
      <c r="R70" s="303">
        <f t="shared" si="8"/>
        <v>0.36844795025694782</v>
      </c>
      <c r="S70" s="303">
        <f t="shared" si="8"/>
        <v>0.3683041177079745</v>
      </c>
      <c r="T70" s="303">
        <f t="shared" si="8"/>
        <v>0.3659998717545877</v>
      </c>
      <c r="U70" s="303">
        <f t="shared" si="8"/>
        <v>0.36437410856161728</v>
      </c>
      <c r="V70" s="303">
        <f t="shared" si="8"/>
        <v>0.35979306346421303</v>
      </c>
      <c r="W70" s="303">
        <f t="shared" si="8"/>
        <v>0.36299774422666764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9.7580163219067401E-2</v>
      </c>
      <c r="C71" s="303">
        <f t="shared" si="9"/>
        <v>0.1017724141896888</v>
      </c>
      <c r="D71" s="303">
        <f t="shared" si="9"/>
        <v>0.10576720889316323</v>
      </c>
      <c r="E71" s="303">
        <f t="shared" si="9"/>
        <v>8.347585675338963E-2</v>
      </c>
      <c r="F71" s="303">
        <f t="shared" si="9"/>
        <v>8.8510344556517892E-2</v>
      </c>
      <c r="G71" s="303">
        <f t="shared" si="9"/>
        <v>9.3826409201552649E-2</v>
      </c>
      <c r="H71" s="303">
        <f t="shared" si="9"/>
        <v>8.899442349599701E-2</v>
      </c>
      <c r="I71" s="303">
        <f t="shared" si="9"/>
        <v>9.668618073934987E-2</v>
      </c>
      <c r="J71" s="303">
        <f t="shared" si="9"/>
        <v>9.4115092377294235E-2</v>
      </c>
      <c r="K71" s="303">
        <f t="shared" si="9"/>
        <v>9.7077090354230677E-2</v>
      </c>
      <c r="L71" s="303">
        <f t="shared" si="9"/>
        <v>8.9199735784971326E-2</v>
      </c>
      <c r="M71" s="303">
        <f t="shared" si="9"/>
        <v>9.279356391565978E-2</v>
      </c>
      <c r="N71" s="303">
        <f t="shared" si="9"/>
        <v>8.7833280341901909E-2</v>
      </c>
      <c r="O71" s="303">
        <f t="shared" si="9"/>
        <v>9.6027847239574055E-2</v>
      </c>
      <c r="P71" s="303">
        <f t="shared" si="9"/>
        <v>9.8297539469905743E-2</v>
      </c>
      <c r="Q71" s="303">
        <f t="shared" si="9"/>
        <v>9.2732407447409973E-2</v>
      </c>
      <c r="R71" s="303">
        <f t="shared" si="9"/>
        <v>9.7617462666396454E-2</v>
      </c>
      <c r="S71" s="303">
        <f t="shared" si="9"/>
        <v>9.7592468034598215E-2</v>
      </c>
      <c r="T71" s="303">
        <f t="shared" si="9"/>
        <v>9.856134741049663E-2</v>
      </c>
      <c r="U71" s="303">
        <f t="shared" si="9"/>
        <v>9.9271204572876401E-2</v>
      </c>
      <c r="V71" s="303">
        <f t="shared" si="9"/>
        <v>0.10119929139802065</v>
      </c>
      <c r="W71" s="303">
        <f t="shared" si="9"/>
        <v>9.9818070464398778E-2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0.27054432556639774</v>
      </c>
      <c r="C72" s="303">
        <f t="shared" si="10"/>
        <v>0.27414664504189851</v>
      </c>
      <c r="D72" s="303">
        <f t="shared" si="10"/>
        <v>0.27742959141422574</v>
      </c>
      <c r="E72" s="303">
        <f t="shared" si="10"/>
        <v>0.25830606430940783</v>
      </c>
      <c r="F72" s="303">
        <f t="shared" si="10"/>
        <v>0.2625425006906385</v>
      </c>
      <c r="G72" s="303">
        <f t="shared" si="10"/>
        <v>0.26707458649566068</v>
      </c>
      <c r="H72" s="303">
        <f t="shared" si="10"/>
        <v>0.26275205190380718</v>
      </c>
      <c r="I72" s="303">
        <f t="shared" si="10"/>
        <v>0.26953890568667133</v>
      </c>
      <c r="J72" s="303">
        <f t="shared" si="10"/>
        <v>0.26729852144745869</v>
      </c>
      <c r="K72" s="303">
        <f t="shared" si="10"/>
        <v>0.26990222510452222</v>
      </c>
      <c r="L72" s="303">
        <f t="shared" si="10"/>
        <v>0.26237451106572041</v>
      </c>
      <c r="M72" s="303">
        <f t="shared" si="10"/>
        <v>0.26541275595987379</v>
      </c>
      <c r="N72" s="303">
        <f t="shared" si="10"/>
        <v>0.26062706757668974</v>
      </c>
      <c r="O72" s="303">
        <f t="shared" si="10"/>
        <v>0.26882716967514531</v>
      </c>
      <c r="P72" s="303">
        <f t="shared" si="10"/>
        <v>0.27073804492304632</v>
      </c>
      <c r="Q72" s="303">
        <f t="shared" si="10"/>
        <v>0.2652601665037097</v>
      </c>
      <c r="R72" s="303">
        <f t="shared" si="10"/>
        <v>0.27007848244337107</v>
      </c>
      <c r="S72" s="303">
        <f t="shared" si="10"/>
        <v>0.27005694740984704</v>
      </c>
      <c r="T72" s="303">
        <f t="shared" si="10"/>
        <v>0.27089237940352284</v>
      </c>
      <c r="U72" s="303">
        <f t="shared" si="10"/>
        <v>0.27148690996819863</v>
      </c>
      <c r="V72" s="303">
        <f t="shared" si="10"/>
        <v>0.27311964733915911</v>
      </c>
      <c r="W72" s="303">
        <f t="shared" si="10"/>
        <v>0.27194963835835062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6.9132149725460806E-2</v>
      </c>
      <c r="C73" s="304">
        <f t="shared" si="11"/>
        <v>6.7298282779317195E-2</v>
      </c>
      <c r="D73" s="304">
        <f t="shared" si="11"/>
        <v>6.5454940811258425E-2</v>
      </c>
      <c r="E73" s="304">
        <f t="shared" si="11"/>
        <v>7.502541144962506E-2</v>
      </c>
      <c r="F73" s="304">
        <f t="shared" si="11"/>
        <v>7.2770200247820757E-2</v>
      </c>
      <c r="G73" s="304">
        <f t="shared" si="11"/>
        <v>7.0454232712201692E-2</v>
      </c>
      <c r="H73" s="304">
        <f t="shared" si="11"/>
        <v>7.2271166594628095E-2</v>
      </c>
      <c r="I73" s="304">
        <f t="shared" si="11"/>
        <v>6.921174587446223E-2</v>
      </c>
      <c r="J73" s="304">
        <f t="shared" si="11"/>
        <v>7.0276928702350555E-2</v>
      </c>
      <c r="K73" s="304">
        <f t="shared" si="11"/>
        <v>6.9070732924141204E-2</v>
      </c>
      <c r="L73" s="304">
        <f t="shared" si="11"/>
        <v>7.1360300550036559E-2</v>
      </c>
      <c r="M73" s="304">
        <f t="shared" si="11"/>
        <v>6.9729480650111447E-2</v>
      </c>
      <c r="N73" s="304">
        <f t="shared" si="11"/>
        <v>7.1118016205794277E-2</v>
      </c>
      <c r="O73" s="304">
        <f t="shared" si="11"/>
        <v>6.9317803636019498E-2</v>
      </c>
      <c r="P73" s="304">
        <f t="shared" si="11"/>
        <v>6.831617581291928E-2</v>
      </c>
      <c r="Q73" s="304">
        <f t="shared" si="11"/>
        <v>6.9665706803268695E-2</v>
      </c>
      <c r="R73" s="304">
        <f t="shared" si="11"/>
        <v>6.8553140125796594E-2</v>
      </c>
      <c r="S73" s="304">
        <f t="shared" si="11"/>
        <v>6.8589415839817314E-2</v>
      </c>
      <c r="T73" s="304">
        <f t="shared" si="11"/>
        <v>6.8172725943051682E-2</v>
      </c>
      <c r="U73" s="304">
        <f t="shared" si="11"/>
        <v>6.7842041240588416E-2</v>
      </c>
      <c r="V73" s="304">
        <f t="shared" si="11"/>
        <v>6.6982476514847233E-2</v>
      </c>
      <c r="W73" s="304">
        <f t="shared" si="11"/>
        <v>6.7607541890930017E-2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4.618277457758873E-2</v>
      </c>
      <c r="C74" s="304">
        <f t="shared" si="12"/>
        <v>4.4949976375234277E-2</v>
      </c>
      <c r="D74" s="304">
        <f t="shared" si="12"/>
        <v>4.3721391250219455E-2</v>
      </c>
      <c r="E74" s="304">
        <f t="shared" si="12"/>
        <v>5.0488220091626769E-2</v>
      </c>
      <c r="F74" s="304">
        <f t="shared" si="12"/>
        <v>4.8971062385078735E-2</v>
      </c>
      <c r="G74" s="304">
        <f t="shared" si="12"/>
        <v>4.7362381234782536E-2</v>
      </c>
      <c r="H74" s="304">
        <f t="shared" si="12"/>
        <v>4.8909580042484635E-2</v>
      </c>
      <c r="I74" s="304">
        <f t="shared" si="12"/>
        <v>4.651989559483944E-2</v>
      </c>
      <c r="J74" s="304">
        <f t="shared" si="12"/>
        <v>4.73043863209507E-2</v>
      </c>
      <c r="K74" s="304">
        <f t="shared" si="12"/>
        <v>4.6402373443975575E-2</v>
      </c>
      <c r="L74" s="304">
        <f t="shared" si="12"/>
        <v>4.9116296821229873E-2</v>
      </c>
      <c r="M74" s="304">
        <f t="shared" si="12"/>
        <v>4.8068341161901944E-2</v>
      </c>
      <c r="N74" s="304">
        <f t="shared" si="12"/>
        <v>4.9784879278046576E-2</v>
      </c>
      <c r="O74" s="304">
        <f t="shared" si="12"/>
        <v>4.6749371180922823E-2</v>
      </c>
      <c r="P74" s="304">
        <f t="shared" si="12"/>
        <v>4.6051273958342819E-2</v>
      </c>
      <c r="Q74" s="304">
        <f t="shared" si="12"/>
        <v>4.8076812558839103E-2</v>
      </c>
      <c r="R74" s="304">
        <f t="shared" si="12"/>
        <v>4.6236605522440521E-2</v>
      </c>
      <c r="S74" s="304">
        <f t="shared" si="12"/>
        <v>4.6218555947667418E-2</v>
      </c>
      <c r="T74" s="304">
        <f t="shared" si="12"/>
        <v>4.5929395671163935E-2</v>
      </c>
      <c r="U74" s="304">
        <f t="shared" si="12"/>
        <v>4.5725378329300993E-2</v>
      </c>
      <c r="V74" s="304">
        <f t="shared" si="12"/>
        <v>4.515050208178361E-2</v>
      </c>
      <c r="W74" s="304">
        <f t="shared" si="12"/>
        <v>4.5552658099032819E-2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0.15522940126334822</v>
      </c>
      <c r="C76" s="304">
        <f t="shared" si="14"/>
        <v>0.16189838588734701</v>
      </c>
      <c r="D76" s="304">
        <f t="shared" si="14"/>
        <v>0.16825325935274782</v>
      </c>
      <c r="E76" s="304">
        <f t="shared" si="14"/>
        <v>0.13279243276815597</v>
      </c>
      <c r="F76" s="304">
        <f t="shared" si="14"/>
        <v>0.140801238057739</v>
      </c>
      <c r="G76" s="304">
        <f t="shared" si="14"/>
        <v>0.14925797254867645</v>
      </c>
      <c r="H76" s="304">
        <f t="shared" si="14"/>
        <v>0.14157130526669445</v>
      </c>
      <c r="I76" s="304">
        <f t="shared" si="14"/>
        <v>0.15380726421736968</v>
      </c>
      <c r="J76" s="304">
        <f t="shared" si="14"/>
        <v>0.14971720642415748</v>
      </c>
      <c r="K76" s="304">
        <f t="shared" si="14"/>
        <v>0.1544291187364055</v>
      </c>
      <c r="L76" s="304">
        <f t="shared" si="14"/>
        <v>0.14189791369445395</v>
      </c>
      <c r="M76" s="304">
        <f t="shared" si="14"/>
        <v>0.14761493414786042</v>
      </c>
      <c r="N76" s="304">
        <f t="shared" si="14"/>
        <v>0.13972417209284882</v>
      </c>
      <c r="O76" s="304">
        <f t="shared" si="14"/>
        <v>0.15275999485820302</v>
      </c>
      <c r="P76" s="304">
        <f t="shared" si="14"/>
        <v>0.1563705951517842</v>
      </c>
      <c r="Q76" s="304">
        <f t="shared" si="14"/>
        <v>0.1475176471416019</v>
      </c>
      <c r="R76" s="304">
        <f t="shared" si="14"/>
        <v>0.15528873679513391</v>
      </c>
      <c r="S76" s="304">
        <f t="shared" si="14"/>
        <v>0.15524897562236231</v>
      </c>
      <c r="T76" s="304">
        <f t="shared" si="14"/>
        <v>0.15679025778930725</v>
      </c>
      <c r="U76" s="304">
        <f t="shared" si="14"/>
        <v>0.15791949039830921</v>
      </c>
      <c r="V76" s="304">
        <f t="shared" si="14"/>
        <v>0.16098666874252829</v>
      </c>
      <c r="W76" s="304">
        <f t="shared" si="14"/>
        <v>0.1587894383683878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3.5807819686656937E-2</v>
      </c>
      <c r="C77" s="237">
        <f t="shared" si="15"/>
        <v>3.734619963894513E-2</v>
      </c>
      <c r="D77" s="237">
        <f t="shared" si="15"/>
        <v>3.8812121438092879E-2</v>
      </c>
      <c r="E77" s="237">
        <f t="shared" si="15"/>
        <v>3.0632131861719467E-2</v>
      </c>
      <c r="F77" s="237">
        <f t="shared" si="15"/>
        <v>3.2479577341641197E-2</v>
      </c>
      <c r="G77" s="237">
        <f t="shared" si="15"/>
        <v>3.4430349690982985E-2</v>
      </c>
      <c r="H77" s="237">
        <f t="shared" si="15"/>
        <v>3.265721397194752E-2</v>
      </c>
      <c r="I77" s="237">
        <f t="shared" si="15"/>
        <v>3.5479765680794202E-2</v>
      </c>
      <c r="J77" s="237">
        <f t="shared" si="15"/>
        <v>3.4536284286319954E-2</v>
      </c>
      <c r="K77" s="237">
        <f t="shared" si="15"/>
        <v>3.5623213083848922E-2</v>
      </c>
      <c r="L77" s="237">
        <f t="shared" si="15"/>
        <v>3.273255495499694E-2</v>
      </c>
      <c r="M77" s="237">
        <f t="shared" si="15"/>
        <v>3.4051338870121427E-2</v>
      </c>
      <c r="N77" s="237">
        <f t="shared" si="15"/>
        <v>3.2231123224395773E-2</v>
      </c>
      <c r="O77" s="237">
        <f t="shared" si="15"/>
        <v>3.5238184948850393E-2</v>
      </c>
      <c r="P77" s="237">
        <f t="shared" si="15"/>
        <v>3.6071066627327064E-2</v>
      </c>
      <c r="Q77" s="237">
        <f t="shared" si="15"/>
        <v>3.4028897016003548E-2</v>
      </c>
      <c r="R77" s="237">
        <f t="shared" si="15"/>
        <v>3.5821507016543554E-2</v>
      </c>
      <c r="S77" s="237">
        <f t="shared" si="15"/>
        <v>3.5812335036921487E-2</v>
      </c>
      <c r="T77" s="237">
        <f t="shared" si="15"/>
        <v>3.6167873056594635E-2</v>
      </c>
      <c r="U77" s="237">
        <f t="shared" si="15"/>
        <v>3.6428360807744579E-2</v>
      </c>
      <c r="V77" s="237">
        <f t="shared" si="15"/>
        <v>3.7135887656413485E-2</v>
      </c>
      <c r="W77" s="237">
        <f t="shared" si="15"/>
        <v>3.6629037611209787E-2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103.22988570121711</v>
      </c>
      <c r="C81" s="324">
        <f t="shared" si="16"/>
        <v>101.96020815151098</v>
      </c>
      <c r="D81" s="324">
        <f t="shared" si="16"/>
        <v>105.9157525110661</v>
      </c>
      <c r="E81" s="324">
        <f t="shared" si="16"/>
        <v>110.51549896555095</v>
      </c>
      <c r="F81" s="324">
        <f t="shared" si="16"/>
        <v>108.23895091441841</v>
      </c>
      <c r="G81" s="324">
        <f t="shared" si="16"/>
        <v>93.792151207448129</v>
      </c>
      <c r="H81" s="324">
        <f t="shared" si="16"/>
        <v>87.072392026222289</v>
      </c>
      <c r="I81" s="324">
        <f t="shared" si="16"/>
        <v>78.761382371411017</v>
      </c>
      <c r="J81" s="324">
        <f t="shared" si="16"/>
        <v>73.776272626744387</v>
      </c>
      <c r="K81" s="324">
        <f t="shared" si="16"/>
        <v>73.572826684531663</v>
      </c>
      <c r="L81" s="324">
        <f t="shared" si="16"/>
        <v>69.265196416860078</v>
      </c>
      <c r="M81" s="324">
        <f t="shared" si="16"/>
        <v>61.803524648485713</v>
      </c>
      <c r="N81" s="324">
        <f t="shared" si="16"/>
        <v>62.692661169633645</v>
      </c>
      <c r="O81" s="324">
        <f t="shared" si="16"/>
        <v>61.096521775308652</v>
      </c>
      <c r="P81" s="324">
        <f t="shared" si="16"/>
        <v>57.728719467414038</v>
      </c>
      <c r="Q81" s="324">
        <f t="shared" si="16"/>
        <v>57.26946426556276</v>
      </c>
      <c r="R81" s="324">
        <f t="shared" si="16"/>
        <v>56.553604333322582</v>
      </c>
      <c r="S81" s="324">
        <f t="shared" si="16"/>
        <v>56.254919671339707</v>
      </c>
      <c r="T81" s="324">
        <f t="shared" si="16"/>
        <v>56.061305827116115</v>
      </c>
      <c r="U81" s="324">
        <f t="shared" si="16"/>
        <v>55.610520508608722</v>
      </c>
      <c r="V81" s="324">
        <f t="shared" si="16"/>
        <v>58.373479610767866</v>
      </c>
      <c r="W81" s="324">
        <f t="shared" si="16"/>
        <v>55.716544641725626</v>
      </c>
      <c r="DA81" s="95"/>
    </row>
    <row r="82" spans="1:105" ht="12" customHeight="1" x14ac:dyDescent="0.25">
      <c r="A82" s="55" t="s">
        <v>92</v>
      </c>
      <c r="B82" s="336">
        <f>IF(B$6=0,0,B$6/TEL!B$5*1000)</f>
        <v>2.766580103778923</v>
      </c>
      <c r="C82" s="336">
        <f>IF(C$6=0,0,C$6/TEL!C$5*1000)</f>
        <v>2.8499487666171546</v>
      </c>
      <c r="D82" s="336">
        <f>IF(D$6=0,0,D$6/TEL!D$5*1000)</f>
        <v>3.0767192064483511</v>
      </c>
      <c r="E82" s="336">
        <f>IF(E$6=0,0,E$6/TEL!E$5*1000)</f>
        <v>2.5337300173692299</v>
      </c>
      <c r="F82" s="336">
        <f>IF(F$6=0,0,F$6/TEL!F$5*1000)</f>
        <v>2.6312000475702599</v>
      </c>
      <c r="G82" s="336">
        <f>IF(G$6=0,0,G$6/TEL!G$5*1000)</f>
        <v>2.4169510535512195</v>
      </c>
      <c r="H82" s="336">
        <f>IF(H$6=0,0,H$6/TEL!H$5*1000)</f>
        <v>2.1282347598651614</v>
      </c>
      <c r="I82" s="336">
        <f>IF(I$6=0,0,I$6/TEL!I$5*1000)</f>
        <v>2.0914813577358347</v>
      </c>
      <c r="J82" s="336">
        <f>IF(J$6=0,0,J$6/TEL!J$5*1000)</f>
        <v>1.9070068156846565</v>
      </c>
      <c r="K82" s="336">
        <f>IF(K$6=0,0,K$6/TEL!K$5*1000)</f>
        <v>1.9616000126982178</v>
      </c>
      <c r="L82" s="336">
        <f>IF(L$6=0,0,L$6/TEL!L$5*1000)</f>
        <v>1.6968947292932712</v>
      </c>
      <c r="M82" s="336">
        <f>IF(M$6=0,0,M$6/TEL!M$5*1000)</f>
        <v>1.5750972061451425</v>
      </c>
      <c r="N82" s="336">
        <f>IF(N$6=0,0,N$6/TEL!N$5*1000)</f>
        <v>1.5123491638859139</v>
      </c>
      <c r="O82" s="336">
        <f>IF(O$6=0,0,O$6/TEL!O$5*1000)</f>
        <v>1.6113502178622339</v>
      </c>
      <c r="P82" s="336">
        <f>IF(P$6=0,0,P$6/TEL!P$5*1000)</f>
        <v>1.55851445165785</v>
      </c>
      <c r="Q82" s="336">
        <f>IF(Q$6=0,0,Q$6/TEL!Q$5*1000)</f>
        <v>1.4585822287900925</v>
      </c>
      <c r="R82" s="336">
        <f>IF(R$6=0,0,R$6/TEL!R$5*1000)</f>
        <v>1.5162264438498083</v>
      </c>
      <c r="S82" s="336">
        <f>IF(S$6=0,0,S$6/TEL!S$5*1000)</f>
        <v>1.5078324052306356</v>
      </c>
      <c r="T82" s="336">
        <f>IF(T$6=0,0,T$6/TEL!T$5*1000)</f>
        <v>1.5175608151872324</v>
      </c>
      <c r="U82" s="336">
        <f>IF(U$6=0,0,U$6/TEL!U$5*1000)</f>
        <v>1.5162000771461626</v>
      </c>
      <c r="V82" s="336">
        <f>IF(V$6=0,0,V$6/TEL!V$5*1000)</f>
        <v>1.6224425080902396</v>
      </c>
      <c r="W82" s="336">
        <f>IF(W$6=0,0,W$6/TEL!W$5*1000)</f>
        <v>1.527459163268613</v>
      </c>
      <c r="DA82" s="67"/>
    </row>
    <row r="83" spans="1:105" ht="12" customHeight="1" x14ac:dyDescent="0.25">
      <c r="A83" s="202" t="s">
        <v>93</v>
      </c>
      <c r="B83" s="337">
        <f>IF(B$7=0,0,B$7/TEL!B$5*1000)</f>
        <v>2.2700144441262959</v>
      </c>
      <c r="C83" s="337">
        <f>IF(C$7=0,0,C$7/TEL!C$5*1000)</f>
        <v>2.3384195008140751</v>
      </c>
      <c r="D83" s="337">
        <f>IF(D$7=0,0,D$7/TEL!D$5*1000)</f>
        <v>2.5244875540089029</v>
      </c>
      <c r="E83" s="337">
        <f>IF(E$7=0,0,E$7/TEL!E$5*1000)</f>
        <v>2.0789579629696235</v>
      </c>
      <c r="F83" s="337">
        <f>IF(F$7=0,0,F$7/TEL!F$5*1000)</f>
        <v>2.158933372365341</v>
      </c>
      <c r="G83" s="337">
        <f>IF(G$7=0,0,G$7/TEL!G$5*1000)</f>
        <v>1.9831393259907444</v>
      </c>
      <c r="H83" s="337">
        <f>IF(H$7=0,0,H$7/TEL!H$5*1000)</f>
        <v>1.7462439055303882</v>
      </c>
      <c r="I83" s="337">
        <f>IF(I$7=0,0,I$7/TEL!I$5*1000)</f>
        <v>1.7160872678858121</v>
      </c>
      <c r="J83" s="337">
        <f>IF(J$7=0,0,J$7/TEL!J$5*1000)</f>
        <v>1.5647235410745894</v>
      </c>
      <c r="K83" s="337">
        <f>IF(K$7=0,0,K$7/TEL!K$5*1000)</f>
        <v>1.6095179591369986</v>
      </c>
      <c r="L83" s="337">
        <f>IF(L$7=0,0,L$7/TEL!L$5*1000)</f>
        <v>1.3923238804457603</v>
      </c>
      <c r="M83" s="337">
        <f>IF(M$7=0,0,M$7/TEL!M$5*1000)</f>
        <v>1.2923874511960147</v>
      </c>
      <c r="N83" s="337">
        <f>IF(N$7=0,0,N$7/TEL!N$5*1000)</f>
        <v>1.2409018780602374</v>
      </c>
      <c r="O83" s="337">
        <f>IF(O$7=0,0,O$7/TEL!O$5*1000)</f>
        <v>1.3221335120920894</v>
      </c>
      <c r="P83" s="337">
        <f>IF(P$7=0,0,P$7/TEL!P$5*1000)</f>
        <v>1.2787810885397748</v>
      </c>
      <c r="Q83" s="337">
        <f>IF(Q$7=0,0,Q$7/TEL!Q$5*1000)</f>
        <v>1.1967854184944338</v>
      </c>
      <c r="R83" s="337">
        <f>IF(R$7=0,0,R$7/TEL!R$5*1000)</f>
        <v>1.2440832359793292</v>
      </c>
      <c r="S83" s="337">
        <f>IF(S$7=0,0,S$7/TEL!S$5*1000)</f>
        <v>1.2371958196764186</v>
      </c>
      <c r="T83" s="337">
        <f>IF(T$7=0,0,T$7/TEL!T$5*1000)</f>
        <v>1.245178104769012</v>
      </c>
      <c r="U83" s="337">
        <f>IF(U$7=0,0,U$7/TEL!U$5*1000)</f>
        <v>1.2440616017609545</v>
      </c>
      <c r="V83" s="337">
        <f>IF(V$7=0,0,V$7/TEL!V$5*1000)</f>
        <v>1.331234878433017</v>
      </c>
      <c r="W83" s="337">
        <f>IF(W$7=0,0,W$7/TEL!W$5*1000)</f>
        <v>1.2532998262716817</v>
      </c>
      <c r="DA83" s="174"/>
    </row>
    <row r="84" spans="1:105" ht="12" customHeight="1" x14ac:dyDescent="0.25">
      <c r="A84" s="202" t="s">
        <v>94</v>
      </c>
      <c r="B84" s="337">
        <f>IF(B$8=0,0,B$8/TEL!B$5*1000)</f>
        <v>1.6315728817157753</v>
      </c>
      <c r="C84" s="337">
        <f>IF(C$8=0,0,C$8/TEL!C$5*1000)</f>
        <v>1.6807390162101175</v>
      </c>
      <c r="D84" s="337">
        <f>IF(D$8=0,0,D$8/TEL!D$5*1000)</f>
        <v>1.8144754294438998</v>
      </c>
      <c r="E84" s="337">
        <f>IF(E$8=0,0,E$8/TEL!E$5*1000)</f>
        <v>1.4942510358844181</v>
      </c>
      <c r="F84" s="337">
        <f>IF(F$8=0,0,F$8/TEL!F$5*1000)</f>
        <v>1.5517333613875894</v>
      </c>
      <c r="G84" s="337">
        <f>IF(G$8=0,0,G$8/TEL!G$5*1000)</f>
        <v>1.4253813905558472</v>
      </c>
      <c r="H84" s="337">
        <f>IF(H$8=0,0,H$8/TEL!H$5*1000)</f>
        <v>1.2551128070999669</v>
      </c>
      <c r="I84" s="337">
        <f>IF(I$8=0,0,I$8/TEL!I$5*1000)</f>
        <v>1.2334377237929277</v>
      </c>
      <c r="J84" s="337">
        <f>IF(J$8=0,0,J$8/TEL!J$5*1000)</f>
        <v>1.1246450451473615</v>
      </c>
      <c r="K84" s="337">
        <f>IF(K$8=0,0,K$8/TEL!K$5*1000)</f>
        <v>1.1568410331297179</v>
      </c>
      <c r="L84" s="337">
        <f>IF(L$8=0,0,L$8/TEL!L$5*1000)</f>
        <v>1.0007327890703905</v>
      </c>
      <c r="M84" s="337">
        <f>IF(M$8=0,0,M$8/TEL!M$5*1000)</f>
        <v>0.92890348054713556</v>
      </c>
      <c r="N84" s="337">
        <f>IF(N$8=0,0,N$8/TEL!N$5*1000)</f>
        <v>0.89189822485579529</v>
      </c>
      <c r="O84" s="337">
        <f>IF(O$8=0,0,O$8/TEL!O$5*1000)</f>
        <v>0.95028346181618928</v>
      </c>
      <c r="P84" s="337">
        <f>IF(P$8=0,0,P$8/TEL!P$5*1000)</f>
        <v>0.91912390738796279</v>
      </c>
      <c r="Q84" s="337">
        <f>IF(Q$8=0,0,Q$8/TEL!Q$5*1000)</f>
        <v>0.86018951954287481</v>
      </c>
      <c r="R84" s="337">
        <f>IF(R$8=0,0,R$8/TEL!R$5*1000)</f>
        <v>0.89418482586014292</v>
      </c>
      <c r="S84" s="337">
        <f>IF(S$8=0,0,S$8/TEL!S$5*1000)</f>
        <v>0.88923449539242638</v>
      </c>
      <c r="T84" s="337">
        <f>IF(T$8=0,0,T$8/TEL!T$5*1000)</f>
        <v>0.89497176280272728</v>
      </c>
      <c r="U84" s="337">
        <f>IF(U$8=0,0,U$8/TEL!U$5*1000)</f>
        <v>0.8941692762656861</v>
      </c>
      <c r="V84" s="337">
        <f>IF(V$8=0,0,V$8/TEL!V$5*1000)</f>
        <v>0.95682506887373087</v>
      </c>
      <c r="W84" s="337">
        <f>IF(W$8=0,0,W$8/TEL!W$5*1000)</f>
        <v>0.90080925013277147</v>
      </c>
      <c r="DA84" s="174"/>
    </row>
    <row r="85" spans="1:105" ht="12" customHeight="1" x14ac:dyDescent="0.25">
      <c r="A85" s="202" t="s">
        <v>95</v>
      </c>
      <c r="B85" s="337">
        <f>IF(B$9=0,0,B$9/TEL!B$5*1000)</f>
        <v>3.1922078120526045</v>
      </c>
      <c r="C85" s="337">
        <f>IF(C$9=0,0,C$9/TEL!C$5*1000)</f>
        <v>3.2884024230197944</v>
      </c>
      <c r="D85" s="337">
        <f>IF(D$9=0,0,D$9/TEL!D$5*1000)</f>
        <v>3.5500606228250189</v>
      </c>
      <c r="E85" s="337">
        <f>IF(E$9=0,0,E$9/TEL!E$5*1000)</f>
        <v>2.9235346354260354</v>
      </c>
      <c r="F85" s="337">
        <f>IF(F$9=0,0,F$9/TEL!F$5*1000)</f>
        <v>3.0360000548887611</v>
      </c>
      <c r="G85" s="337">
        <f>IF(G$9=0,0,G$9/TEL!G$5*1000)</f>
        <v>2.7887896771744844</v>
      </c>
      <c r="H85" s="337">
        <f>IF(H$9=0,0,H$9/TEL!H$5*1000)</f>
        <v>2.4556554921521099</v>
      </c>
      <c r="I85" s="337">
        <f>IF(I$9=0,0,I$9/TEL!I$5*1000)</f>
        <v>2.4132477204644243</v>
      </c>
      <c r="J85" s="337">
        <f>IF(J$9=0,0,J$9/TEL!J$5*1000)</f>
        <v>2.2003924796361423</v>
      </c>
      <c r="K85" s="337">
        <f>IF(K$9=0,0,K$9/TEL!K$5*1000)</f>
        <v>2.2633846300364047</v>
      </c>
      <c r="L85" s="337">
        <f>IF(L$9=0,0,L$9/TEL!L$5*1000)</f>
        <v>1.9579554568768522</v>
      </c>
      <c r="M85" s="337">
        <f>IF(M$9=0,0,M$9/TEL!M$5*1000)</f>
        <v>1.8174198532443953</v>
      </c>
      <c r="N85" s="337">
        <f>IF(N$9=0,0,N$9/TEL!N$5*1000)</f>
        <v>1.7450182660222089</v>
      </c>
      <c r="O85" s="337">
        <f>IF(O$9=0,0,O$9/TEL!O$5*1000)</f>
        <v>1.8592502513795022</v>
      </c>
      <c r="P85" s="337">
        <f>IF(P$9=0,0,P$9/TEL!P$5*1000)</f>
        <v>1.7982859057590572</v>
      </c>
      <c r="Q85" s="337">
        <f>IF(Q$9=0,0,Q$9/TEL!Q$5*1000)</f>
        <v>1.6829794947577981</v>
      </c>
      <c r="R85" s="337">
        <f>IF(R$9=0,0,R$9/TEL!R$5*1000)</f>
        <v>1.7494920505959324</v>
      </c>
      <c r="S85" s="337">
        <f>IF(S$9=0,0,S$9/TEL!S$5*1000)</f>
        <v>1.7398066214199646</v>
      </c>
      <c r="T85" s="337">
        <f>IF(T$9=0,0,T$9/TEL!T$5*1000)</f>
        <v>1.7510317098314221</v>
      </c>
      <c r="U85" s="337">
        <f>IF(U$9=0,0,U$9/TEL!U$5*1000)</f>
        <v>1.7494616274763419</v>
      </c>
      <c r="V85" s="337">
        <f>IF(V$9=0,0,V$9/TEL!V$5*1000)</f>
        <v>1.87204904779643</v>
      </c>
      <c r="W85" s="337">
        <f>IF(W$9=0,0,W$9/TEL!W$5*1000)</f>
        <v>1.7624528806945527</v>
      </c>
      <c r="DA85" s="174"/>
    </row>
    <row r="86" spans="1:105" ht="12" customHeight="1" x14ac:dyDescent="0.25">
      <c r="A86" s="56" t="s">
        <v>96</v>
      </c>
      <c r="B86" s="338">
        <f>IF(B$10=0,0,B$10/TEL!B$5*1000)</f>
        <v>9.2115892940711834</v>
      </c>
      <c r="C86" s="338">
        <f>IF(C$10=0,0,C$10/TEL!C$5*1000)</f>
        <v>8.8477725638425682</v>
      </c>
      <c r="D86" s="338">
        <f>IF(D$10=0,0,D$10/TEL!D$5*1000)</f>
        <v>9.0096966945694366</v>
      </c>
      <c r="E86" s="338">
        <f>IF(E$10=0,0,E$10/TEL!E$5*1000)</f>
        <v>10.633022681197582</v>
      </c>
      <c r="F86" s="338">
        <f>IF(F$10=0,0,F$10/TEL!F$5*1000)</f>
        <v>10.139678295162275</v>
      </c>
      <c r="G86" s="338">
        <f>IF(G$10=0,0,G$10/TEL!G$5*1000)</f>
        <v>8.5353939252167557</v>
      </c>
      <c r="H86" s="338">
        <f>IF(H$10=0,0,H$10/TEL!H$5*1000)</f>
        <v>8.0873798780313439</v>
      </c>
      <c r="I86" s="338">
        <f>IF(I$10=0,0,I$10/TEL!I$5*1000)</f>
        <v>7.0360545888387991</v>
      </c>
      <c r="J86" s="338">
        <f>IF(J$10=0,0,J$10/TEL!J$5*1000)</f>
        <v>6.6855073977599879</v>
      </c>
      <c r="K86" s="338">
        <f>IF(K$10=0,0,K$10/TEL!K$5*1000)</f>
        <v>6.5553511488053093</v>
      </c>
      <c r="L86" s="338">
        <f>IF(L$10=0,0,L$10/TEL!L$5*1000)</f>
        <v>6.2986961129388028</v>
      </c>
      <c r="M86" s="338">
        <f>IF(M$10=0,0,M$10/TEL!M$5*1000)</f>
        <v>5.4881864413131334</v>
      </c>
      <c r="N86" s="338">
        <f>IF(N$10=0,0,N$10/TEL!N$5*1000)</f>
        <v>5.6382206054708979</v>
      </c>
      <c r="O86" s="338">
        <f>IF(O$10=0,0,O$10/TEL!O$5*1000)</f>
        <v>5.4709565409070713</v>
      </c>
      <c r="P86" s="338">
        <f>IF(P$10=0,0,P$10/TEL!P$5*1000)</f>
        <v>5.1106288246364828</v>
      </c>
      <c r="Q86" s="338">
        <f>IF(Q$10=0,0,Q$10/TEL!Q$5*1000)</f>
        <v>5.0981932882935093</v>
      </c>
      <c r="R86" s="338">
        <f>IF(R$10=0,0,R$10/TEL!R$5*1000)</f>
        <v>5.0407730756103692</v>
      </c>
      <c r="S86" s="338">
        <f>IF(S$10=0,0,S$10/TEL!S$5*1000)</f>
        <v>5.0277035793958591</v>
      </c>
      <c r="T86" s="338">
        <f>IF(T$10=0,0,T$10/TEL!T$5*1000)</f>
        <v>4.9805231023736276</v>
      </c>
      <c r="U86" s="338">
        <f>IF(U$10=0,0,U$10/TEL!U$5*1000)</f>
        <v>4.9158559170127205</v>
      </c>
      <c r="V86" s="338">
        <f>IF(V$10=0,0,V$10/TEL!V$5*1000)</f>
        <v>5.0996377159680693</v>
      </c>
      <c r="W86" s="338">
        <f>IF(W$10=0,0,W$10/TEL!W$5*1000)</f>
        <v>4.913678531842705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4.4694773821964624</v>
      </c>
      <c r="C87" s="351">
        <f>IF(C$16=0,0,C$16/TEL!C$5*1000)</f>
        <v>4.2966646383978642</v>
      </c>
      <c r="D87" s="351">
        <f>IF(D$16=0,0,D$16/TEL!D$5*1000)</f>
        <v>4.3413600516541253</v>
      </c>
      <c r="E87" s="351">
        <f>IF(E$16=0,0,E$16/TEL!E$5*1000)</f>
        <v>5.2309976581018924</v>
      </c>
      <c r="F87" s="351">
        <f>IF(F$16=0,0,F$16/TEL!F$5*1000)</f>
        <v>4.9692903916176148</v>
      </c>
      <c r="G87" s="351">
        <f>IF(G$16=0,0,G$16/TEL!G$5*1000)</f>
        <v>4.16458089592268</v>
      </c>
      <c r="H87" s="351">
        <f>IF(H$16=0,0,H$16/TEL!H$5*1000)</f>
        <v>3.9925069943410478</v>
      </c>
      <c r="I87" s="351">
        <f>IF(I$16=0,0,I$16/TEL!I$5*1000)</f>
        <v>3.4349730795218116</v>
      </c>
      <c r="J87" s="351">
        <f>IF(J$16=0,0,J$16/TEL!J$5*1000)</f>
        <v>3.2718199703018387</v>
      </c>
      <c r="K87" s="351">
        <f>IF(K$16=0,0,K$16/TEL!K$5*1000)</f>
        <v>3.2005816679479961</v>
      </c>
      <c r="L87" s="351">
        <f>IF(L$16=0,0,L$16/TEL!L$5*1000)</f>
        <v>3.1894218249293327</v>
      </c>
      <c r="M87" s="351">
        <f>IF(M$16=0,0,M$16/TEL!M$5*1000)</f>
        <v>2.7851183510732112</v>
      </c>
      <c r="N87" s="351">
        <f>IF(N$16=0,0,N$16/TEL!N$5*1000)</f>
        <v>2.9260749074528332</v>
      </c>
      <c r="O87" s="351">
        <f>IF(O$16=0,0,O$16/TEL!O$5*1000)</f>
        <v>2.67770997594116</v>
      </c>
      <c r="P87" s="351">
        <f>IF(P$16=0,0,P$16/TEL!P$5*1000)</f>
        <v>2.4923260082420651</v>
      </c>
      <c r="Q87" s="351">
        <f>IF(Q$16=0,0,Q$16/TEL!Q$5*1000)</f>
        <v>2.5812499676630569</v>
      </c>
      <c r="R87" s="351">
        <f>IF(R$16=0,0,R$16/TEL!R$5*1000)</f>
        <v>2.4514187760300175</v>
      </c>
      <c r="S87" s="351">
        <f>IF(S$16=0,0,S$16/TEL!S$5*1000)</f>
        <v>2.4375198301512651</v>
      </c>
      <c r="T87" s="351">
        <f>IF(T$16=0,0,T$16/TEL!T$5*1000)</f>
        <v>2.4139330286022598</v>
      </c>
      <c r="U87" s="351">
        <f>IF(U$16=0,0,U$16/TEL!U$5*1000)</f>
        <v>2.3838863337613918</v>
      </c>
      <c r="V87" s="351">
        <f>IF(V$16=0,0,V$16/TEL!V$5*1000)</f>
        <v>2.4708674181439938</v>
      </c>
      <c r="W87" s="351">
        <f>IF(W$16=0,0,W$16/TEL!W$5*1000)</f>
        <v>2.3794094142412754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37.990557748669929</v>
      </c>
      <c r="C88" s="351">
        <f>IF(C$27=0,0,C$27/TEL!C$5*1000)</f>
        <v>36.521649426381856</v>
      </c>
      <c r="D88" s="351">
        <f>IF(D$27=0,0,D$27/TEL!D$5*1000)</f>
        <v>36.90156043906007</v>
      </c>
      <c r="E88" s="351">
        <f>IF(E$27=0,0,E$27/TEL!E$5*1000)</f>
        <v>44.463480093866075</v>
      </c>
      <c r="F88" s="351">
        <f>IF(F$27=0,0,F$27/TEL!F$5*1000)</f>
        <v>42.238968328749714</v>
      </c>
      <c r="G88" s="351">
        <f>IF(G$27=0,0,G$27/TEL!G$5*1000)</f>
        <v>35.398937615342781</v>
      </c>
      <c r="H88" s="351">
        <f>IF(H$27=0,0,H$27/TEL!H$5*1000)</f>
        <v>33.936309451898921</v>
      </c>
      <c r="I88" s="351">
        <f>IF(I$27=0,0,I$27/TEL!I$5*1000)</f>
        <v>29.197271175935413</v>
      </c>
      <c r="J88" s="351">
        <f>IF(J$27=0,0,J$27/TEL!J$5*1000)</f>
        <v>27.810469747565634</v>
      </c>
      <c r="K88" s="351">
        <f>IF(K$27=0,0,K$27/TEL!K$5*1000)</f>
        <v>27.204944177557952</v>
      </c>
      <c r="L88" s="351">
        <f>IF(L$27=0,0,L$27/TEL!L$5*1000)</f>
        <v>27.110085511899328</v>
      </c>
      <c r="M88" s="351">
        <f>IF(M$27=0,0,M$27/TEL!M$5*1000)</f>
        <v>23.673505984122293</v>
      </c>
      <c r="N88" s="351">
        <f>IF(N$27=0,0,N$27/TEL!N$5*1000)</f>
        <v>24.871636713349091</v>
      </c>
      <c r="O88" s="351">
        <f>IF(O$27=0,0,O$27/TEL!O$5*1000)</f>
        <v>22.760534795499854</v>
      </c>
      <c r="P88" s="351">
        <f>IF(P$27=0,0,P$27/TEL!P$5*1000)</f>
        <v>21.184771070057554</v>
      </c>
      <c r="Q88" s="351">
        <f>IF(Q$27=0,0,Q$27/TEL!Q$5*1000)</f>
        <v>21.940624725135983</v>
      </c>
      <c r="R88" s="351">
        <f>IF(R$27=0,0,R$27/TEL!R$5*1000)</f>
        <v>20.837059596255152</v>
      </c>
      <c r="S88" s="351">
        <f>IF(S$27=0,0,S$27/TEL!S$5*1000)</f>
        <v>20.718918556285747</v>
      </c>
      <c r="T88" s="351">
        <f>IF(T$27=0,0,T$27/TEL!T$5*1000)</f>
        <v>20.518430743119215</v>
      </c>
      <c r="U88" s="351">
        <f>IF(U$27=0,0,U$27/TEL!U$5*1000)</f>
        <v>20.263033836971836</v>
      </c>
      <c r="V88" s="351">
        <f>IF(V$27=0,0,V$27/TEL!V$5*1000)</f>
        <v>21.002373054223941</v>
      </c>
      <c r="W88" s="351">
        <f>IF(W$27=0,0,W$27/TEL!W$5*1000)</f>
        <v>20.224980021050833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10.07318909581044</v>
      </c>
      <c r="C89" s="351">
        <f>IF(C$38=0,0,C$38/TEL!C$5*1000)</f>
        <v>10.376736534862463</v>
      </c>
      <c r="D89" s="351">
        <f>IF(D$38=0,0,D$38/TEL!D$5*1000)</f>
        <v>11.202413520914506</v>
      </c>
      <c r="E89" s="351">
        <f>IF(E$38=0,0,E$38/TEL!E$5*1000)</f>
        <v>9.2253759606777077</v>
      </c>
      <c r="F89" s="351">
        <f>IF(F$38=0,0,F$38/TEL!F$5*1000)</f>
        <v>9.5802668398712001</v>
      </c>
      <c r="G89" s="351">
        <f>IF(G$38=0,0,G$38/TEL!G$5*1000)</f>
        <v>8.8001807590839292</v>
      </c>
      <c r="H89" s="351">
        <f>IF(H$38=0,0,H$38/TEL!H$5*1000)</f>
        <v>7.7489573307910993</v>
      </c>
      <c r="I89" s="351">
        <f>IF(I$38=0,0,I$38/TEL!I$5*1000)</f>
        <v>7.61513725124329</v>
      </c>
      <c r="J89" s="351">
        <f>IF(J$38=0,0,J$38/TEL!J$5*1000)</f>
        <v>6.9434607135184923</v>
      </c>
      <c r="K89" s="351">
        <f>IF(K$38=0,0,K$38/TEL!K$5*1000)</f>
        <v>7.1422359436704346</v>
      </c>
      <c r="L89" s="351">
        <f>IF(L$38=0,0,L$38/TEL!L$5*1000)</f>
        <v>6.1784372194780639</v>
      </c>
      <c r="M89" s="351">
        <f>IF(M$38=0,0,M$38/TEL!M$5*1000)</f>
        <v>5.7349693146823126</v>
      </c>
      <c r="N89" s="351">
        <f>IF(N$38=0,0,N$38/TEL!N$5*1000)</f>
        <v>5.5065020838923013</v>
      </c>
      <c r="O89" s="351">
        <f>IF(O$38=0,0,O$38/TEL!O$5*1000)</f>
        <v>5.8669674599086488</v>
      </c>
      <c r="P89" s="351">
        <f>IF(P$38=0,0,P$38/TEL!P$5*1000)</f>
        <v>5.6745910803952482</v>
      </c>
      <c r="Q89" s="351">
        <f>IF(Q$38=0,0,Q$38/TEL!Q$5*1000)</f>
        <v>5.310735294569052</v>
      </c>
      <c r="R89" s="351">
        <f>IF(R$38=0,0,R$38/TEL!R$5*1000)</f>
        <v>5.5206193596582755</v>
      </c>
      <c r="S89" s="351">
        <f>IF(S$38=0,0,S$38/TEL!S$5*1000)</f>
        <v>5.4900564498141105</v>
      </c>
      <c r="T89" s="351">
        <f>IF(T$38=0,0,T$38/TEL!T$5*1000)</f>
        <v>5.5254778399124893</v>
      </c>
      <c r="U89" s="351">
        <f>IF(U$38=0,0,U$38/TEL!U$5*1000)</f>
        <v>5.520523357814235</v>
      </c>
      <c r="V89" s="351">
        <f>IF(V$38=0,0,V$38/TEL!V$5*1000)</f>
        <v>5.9073547730465128</v>
      </c>
      <c r="W89" s="351">
        <f>IF(W$38=0,0,W$38/TEL!W$5*1000)</f>
        <v>5.5615179790805884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27.928259805332114</v>
      </c>
      <c r="C90" s="351">
        <f>IF(C$39=0,0,C$39/TEL!C$5*1000)</f>
        <v>27.952048992510374</v>
      </c>
      <c r="D90" s="351">
        <f>IF(D$39=0,0,D$39/TEL!D$5*1000)</f>
        <v>29.384163943475318</v>
      </c>
      <c r="E90" s="351">
        <f>IF(E$39=0,0,E$39/TEL!E$5*1000)</f>
        <v>28.546823582981894</v>
      </c>
      <c r="F90" s="351">
        <f>IF(F$39=0,0,F$39/TEL!F$5*1000)</f>
        <v>28.417324845202678</v>
      </c>
      <c r="G90" s="351">
        <f>IF(G$39=0,0,G$39/TEL!G$5*1000)</f>
        <v>25.049500000267692</v>
      </c>
      <c r="H90" s="351">
        <f>IF(H$39=0,0,H$39/TEL!H$5*1000)</f>
        <v>22.878449669062604</v>
      </c>
      <c r="I90" s="351">
        <f>IF(I$39=0,0,I$39/TEL!I$5*1000)</f>
        <v>21.229256814759612</v>
      </c>
      <c r="J90" s="351">
        <f>IF(J$39=0,0,J$39/TEL!J$5*1000)</f>
        <v>19.720288591033395</v>
      </c>
      <c r="K90" s="351">
        <f>IF(K$39=0,0,K$39/TEL!K$5*1000)</f>
        <v>19.857469629384468</v>
      </c>
      <c r="L90" s="351">
        <f>IF(L$39=0,0,L$39/TEL!L$5*1000)</f>
        <v>18.173422043744758</v>
      </c>
      <c r="M90" s="351">
        <f>IF(M$39=0,0,M$39/TEL!M$5*1000)</f>
        <v>16.403443804988584</v>
      </c>
      <c r="N90" s="351">
        <f>IF(N$39=0,0,N$39/TEL!N$5*1000)</f>
        <v>16.339404439220619</v>
      </c>
      <c r="O90" s="351">
        <f>IF(O$39=0,0,O$39/TEL!O$5*1000)</f>
        <v>16.42440502585211</v>
      </c>
      <c r="P90" s="351">
        <f>IF(P$39=0,0,P$39/TEL!P$5*1000)</f>
        <v>15.62936064451868</v>
      </c>
      <c r="Q90" s="351">
        <f>IF(Q$39=0,0,Q$39/TEL!Q$5*1000)</f>
        <v>15.191307626661432</v>
      </c>
      <c r="R90" s="351">
        <f>IF(R$39=0,0,R$39/TEL!R$5*1000)</f>
        <v>15.273911635046618</v>
      </c>
      <c r="S90" s="351">
        <f>IF(S$39=0,0,S$39/TEL!S$5*1000)</f>
        <v>15.192031883228157</v>
      </c>
      <c r="T90" s="351">
        <f>IF(T$39=0,0,T$39/TEL!T$5*1000)</f>
        <v>15.186580527976062</v>
      </c>
      <c r="U90" s="351">
        <f>IF(U$39=0,0,U$39/TEL!U$5*1000)</f>
        <v>15.097528374605318</v>
      </c>
      <c r="V90" s="351">
        <f>IF(V$39=0,0,V$39/TEL!V$5*1000)</f>
        <v>15.942944165252513</v>
      </c>
      <c r="W90" s="351">
        <f>IF(W$39=0,0,W$39/TEL!W$5*1000)</f>
        <v>15.152094165894182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3.6964371334633883</v>
      </c>
      <c r="C91" s="339">
        <f>IF(C$59=0,0,C$59/TEL!C$5*1000)</f>
        <v>3.8078262888547307</v>
      </c>
      <c r="D91" s="339">
        <f>IF(D$59=0,0,D$59/TEL!D$5*1000)</f>
        <v>4.1108150486664883</v>
      </c>
      <c r="E91" s="339">
        <f>IF(E$59=0,0,E$59/TEL!E$5*1000)</f>
        <v>3.3853253370764773</v>
      </c>
      <c r="F91" s="339">
        <f>IF(F$59=0,0,F$59/TEL!F$5*1000)</f>
        <v>3.5155553776029582</v>
      </c>
      <c r="G91" s="339">
        <f>IF(G$59=0,0,G$59/TEL!G$5*1000)</f>
        <v>3.2292965643419906</v>
      </c>
      <c r="H91" s="339">
        <f>IF(H$59=0,0,H$59/TEL!H$5*1000)</f>
        <v>2.8435417374496379</v>
      </c>
      <c r="I91" s="339">
        <f>IF(I$59=0,0,I$59/TEL!I$5*1000)</f>
        <v>2.7944353912330979</v>
      </c>
      <c r="J91" s="339">
        <f>IF(J$59=0,0,J$59/TEL!J$5*1000)</f>
        <v>2.5479583250222895</v>
      </c>
      <c r="K91" s="339">
        <f>IF(K$59=0,0,K$59/TEL!K$5*1000)</f>
        <v>2.6209004821641577</v>
      </c>
      <c r="L91" s="339">
        <f>IF(L$59=0,0,L$59/TEL!L$5*1000)</f>
        <v>2.26722684818353</v>
      </c>
      <c r="M91" s="339">
        <f>IF(M$59=0,0,M$59/TEL!M$5*1000)</f>
        <v>2.1044927611734892</v>
      </c>
      <c r="N91" s="339">
        <f>IF(N$59=0,0,N$59/TEL!N$5*1000)</f>
        <v>2.0206548874237544</v>
      </c>
      <c r="O91" s="339">
        <f>IF(O$59=0,0,O$59/TEL!O$5*1000)</f>
        <v>2.1529305340497915</v>
      </c>
      <c r="P91" s="339">
        <f>IF(P$59=0,0,P$59/TEL!P$5*1000)</f>
        <v>2.082336486219365</v>
      </c>
      <c r="Q91" s="339">
        <f>IF(Q$59=0,0,Q$59/TEL!Q$5*1000)</f>
        <v>1.9488167016545306</v>
      </c>
      <c r="R91" s="339">
        <f>IF(R$59=0,0,R$59/TEL!R$5*1000)</f>
        <v>2.0258353344369433</v>
      </c>
      <c r="S91" s="339">
        <f>IF(S$59=0,0,S$59/TEL!S$5*1000)</f>
        <v>2.0146200307451227</v>
      </c>
      <c r="T91" s="339">
        <f>IF(T$59=0,0,T$59/TEL!T$5*1000)</f>
        <v>2.0276181925420644</v>
      </c>
      <c r="U91" s="339">
        <f>IF(U$59=0,0,U$59/TEL!U$5*1000)</f>
        <v>2.0258001057940778</v>
      </c>
      <c r="V91" s="339">
        <f>IF(V$59=0,0,V$59/TEL!V$5*1000)</f>
        <v>2.1677509809394184</v>
      </c>
      <c r="W91" s="339">
        <f>IF(W$59=0,0,W$59/TEL!W$5*1000)</f>
        <v>2.0408434092484176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DE: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451.03375589168331</v>
      </c>
      <c r="C5" s="225">
        <v>443.83554566117238</v>
      </c>
      <c r="D5" s="225">
        <v>421.43411363511569</v>
      </c>
      <c r="E5" s="225">
        <v>419.11324334312769</v>
      </c>
      <c r="F5" s="225">
        <v>376.92745058335993</v>
      </c>
      <c r="G5" s="225">
        <v>369.39098101698568</v>
      </c>
      <c r="H5" s="225">
        <v>345.29811598906917</v>
      </c>
      <c r="I5" s="225">
        <v>339.76977383217701</v>
      </c>
      <c r="J5" s="225">
        <v>292.51010673044658</v>
      </c>
      <c r="K5" s="225">
        <v>245.0451744984878</v>
      </c>
      <c r="L5" s="225">
        <v>288.90972707412732</v>
      </c>
      <c r="M5" s="225">
        <v>281.73530810659759</v>
      </c>
      <c r="N5" s="225">
        <v>282.52370891636798</v>
      </c>
      <c r="O5" s="225">
        <v>241.41605670070069</v>
      </c>
      <c r="P5" s="225">
        <v>230.54339819624909</v>
      </c>
      <c r="Q5" s="225">
        <v>253.16306791133621</v>
      </c>
      <c r="R5" s="225">
        <v>232.38766470678399</v>
      </c>
      <c r="S5" s="225">
        <v>231.37949587943871</v>
      </c>
      <c r="T5" s="225">
        <v>224.14498346350121</v>
      </c>
      <c r="U5" s="225">
        <v>202.8930903963165</v>
      </c>
      <c r="V5" s="225">
        <v>178.005811330711</v>
      </c>
      <c r="W5" s="225">
        <v>184.5829148616202</v>
      </c>
      <c r="DA5" s="89" t="s">
        <v>2761</v>
      </c>
    </row>
    <row r="6" spans="1:105" ht="12" customHeight="1" x14ac:dyDescent="0.25">
      <c r="A6" s="55" t="s">
        <v>92</v>
      </c>
      <c r="B6" s="261">
        <v>12.0927487142279</v>
      </c>
      <c r="C6" s="261">
        <v>12.41340845577516</v>
      </c>
      <c r="D6" s="261">
        <v>12.216864971550701</v>
      </c>
      <c r="E6" s="261">
        <v>9.6035165424417173</v>
      </c>
      <c r="F6" s="261">
        <v>9.1475818814681276</v>
      </c>
      <c r="G6" s="261">
        <v>9.4793976442724617</v>
      </c>
      <c r="H6" s="261">
        <v>8.4383714685291551</v>
      </c>
      <c r="I6" s="261">
        <v>8.9974320551561355</v>
      </c>
      <c r="J6" s="261">
        <v>7.5255842085056042</v>
      </c>
      <c r="K6" s="261">
        <v>6.5091579856057313</v>
      </c>
      <c r="L6" s="261">
        <v>7.009888789220148</v>
      </c>
      <c r="M6" s="261">
        <v>7.0982944043892351</v>
      </c>
      <c r="N6" s="261">
        <v>6.7229938286956141</v>
      </c>
      <c r="O6" s="261">
        <v>6.3172504165880614</v>
      </c>
      <c r="P6" s="261">
        <v>6.1665942716038318</v>
      </c>
      <c r="Q6" s="261">
        <v>6.3627863578589121</v>
      </c>
      <c r="R6" s="261">
        <v>6.1669253161621453</v>
      </c>
      <c r="S6" s="261">
        <v>6.1324374947215272</v>
      </c>
      <c r="T6" s="261">
        <v>5.9974454930723944</v>
      </c>
      <c r="U6" s="261">
        <v>5.4704031403302862</v>
      </c>
      <c r="V6" s="261">
        <v>4.8913481111488268</v>
      </c>
      <c r="W6" s="261">
        <v>5.0020046014348356</v>
      </c>
      <c r="DA6" s="67" t="s">
        <v>2762</v>
      </c>
    </row>
    <row r="7" spans="1:105" ht="12" customHeight="1" x14ac:dyDescent="0.25">
      <c r="A7" s="202" t="s">
        <v>93</v>
      </c>
      <c r="B7" s="226">
        <v>2.5487964534109282</v>
      </c>
      <c r="C7" s="226">
        <v>2.6163821141503858</v>
      </c>
      <c r="D7" s="226">
        <v>2.5749565170946109</v>
      </c>
      <c r="E7" s="226">
        <v>2.0241393815493218</v>
      </c>
      <c r="F7" s="226">
        <v>1.92804173871074</v>
      </c>
      <c r="G7" s="226">
        <v>1.9979787612527271</v>
      </c>
      <c r="H7" s="226">
        <v>1.778561002119053</v>
      </c>
      <c r="I7" s="226">
        <v>1.896394562884288</v>
      </c>
      <c r="J7" s="226">
        <v>1.5861722420409241</v>
      </c>
      <c r="K7" s="226">
        <v>1.3719394308494559</v>
      </c>
      <c r="L7" s="226">
        <v>1.477478785592222</v>
      </c>
      <c r="M7" s="226">
        <v>1.496112094174866</v>
      </c>
      <c r="N7" s="226">
        <v>1.4170097495470051</v>
      </c>
      <c r="O7" s="226">
        <v>1.3314909486347</v>
      </c>
      <c r="P7" s="226">
        <v>1.299737055694828</v>
      </c>
      <c r="Q7" s="226">
        <v>1.341088588373738</v>
      </c>
      <c r="R7" s="226">
        <v>1.299806830170102</v>
      </c>
      <c r="S7" s="226">
        <v>1.2925378097801969</v>
      </c>
      <c r="T7" s="226">
        <v>1.2640854584436201</v>
      </c>
      <c r="U7" s="226">
        <v>1.153000401504835</v>
      </c>
      <c r="V7" s="226">
        <v>1.030952599174255</v>
      </c>
      <c r="W7" s="226">
        <v>1.054275739070152</v>
      </c>
      <c r="DA7" s="174" t="s">
        <v>2763</v>
      </c>
    </row>
    <row r="8" spans="1:105" ht="12" customHeight="1" x14ac:dyDescent="0.25">
      <c r="A8" s="202" t="s">
        <v>94</v>
      </c>
      <c r="B8" s="226">
        <v>9.8763962896274844</v>
      </c>
      <c r="C8" s="226">
        <v>10.138285687686681</v>
      </c>
      <c r="D8" s="226">
        <v>9.9777645866353488</v>
      </c>
      <c r="E8" s="226">
        <v>7.8433892399957488</v>
      </c>
      <c r="F8" s="226">
        <v>7.4710180363624454</v>
      </c>
      <c r="G8" s="226">
        <v>7.7420187861543344</v>
      </c>
      <c r="H8" s="226">
        <v>6.891791323193873</v>
      </c>
      <c r="I8" s="226">
        <v>7.3483875887677508</v>
      </c>
      <c r="J8" s="226">
        <v>6.1462992170435991</v>
      </c>
      <c r="K8" s="226">
        <v>5.316163040913743</v>
      </c>
      <c r="L8" s="226">
        <v>5.7251201744644478</v>
      </c>
      <c r="M8" s="226">
        <v>5.7973228564412036</v>
      </c>
      <c r="N8" s="226">
        <v>5.4908071666779268</v>
      </c>
      <c r="O8" s="226">
        <v>5.1594281870448651</v>
      </c>
      <c r="P8" s="226">
        <v>5.036384218589526</v>
      </c>
      <c r="Q8" s="226">
        <v>5.1966183257006868</v>
      </c>
      <c r="R8" s="226">
        <v>5.0366545894807668</v>
      </c>
      <c r="S8" s="226">
        <v>5.0084876772457783</v>
      </c>
      <c r="T8" s="226">
        <v>4.8982369364321334</v>
      </c>
      <c r="U8" s="226">
        <v>4.4677906202050908</v>
      </c>
      <c r="V8" s="226">
        <v>3.9948644826620878</v>
      </c>
      <c r="W8" s="226">
        <v>4.0852399114343818</v>
      </c>
      <c r="DA8" s="174" t="s">
        <v>2764</v>
      </c>
    </row>
    <row r="9" spans="1:105" ht="12" customHeight="1" x14ac:dyDescent="0.25">
      <c r="A9" s="202" t="s">
        <v>95</v>
      </c>
      <c r="B9" s="226">
        <v>13.890907353137351</v>
      </c>
      <c r="C9" s="226">
        <v>14.25924832068538</v>
      </c>
      <c r="D9" s="226">
        <v>14.03347935824819</v>
      </c>
      <c r="E9" s="226">
        <v>11.03153316982633</v>
      </c>
      <c r="F9" s="226">
        <v>10.507802272547639</v>
      </c>
      <c r="G9" s="226">
        <v>10.888958131182379</v>
      </c>
      <c r="H9" s="226">
        <v>9.6931342121401229</v>
      </c>
      <c r="I9" s="226">
        <v>10.335325577986421</v>
      </c>
      <c r="J9" s="226">
        <v>8.6446179846266062</v>
      </c>
      <c r="K9" s="226">
        <v>7.4770519640915509</v>
      </c>
      <c r="L9" s="226">
        <v>8.052240067825668</v>
      </c>
      <c r="M9" s="226">
        <v>8.1537913560258453</v>
      </c>
      <c r="N9" s="226">
        <v>7.722684611832487</v>
      </c>
      <c r="O9" s="226">
        <v>7.2566082647650454</v>
      </c>
      <c r="P9" s="226">
        <v>7.0835499633306913</v>
      </c>
      <c r="Q9" s="226">
        <v>7.3089152758821339</v>
      </c>
      <c r="R9" s="226">
        <v>7.0839302333088368</v>
      </c>
      <c r="S9" s="226">
        <v>7.0443141672047327</v>
      </c>
      <c r="T9" s="226">
        <v>6.8892492243504728</v>
      </c>
      <c r="U9" s="226">
        <v>6.2838371161416564</v>
      </c>
      <c r="V9" s="226">
        <v>5.6186781888529387</v>
      </c>
      <c r="W9" s="226">
        <v>5.7457889964047206</v>
      </c>
      <c r="DA9" s="174" t="s">
        <v>2765</v>
      </c>
    </row>
    <row r="10" spans="1:105" ht="12" customHeight="1" x14ac:dyDescent="0.25">
      <c r="A10" s="56" t="s">
        <v>96</v>
      </c>
      <c r="B10" s="262">
        <v>57.092866663379553</v>
      </c>
      <c r="C10" s="262">
        <v>55.071861163308029</v>
      </c>
      <c r="D10" s="262">
        <v>51.486652539590693</v>
      </c>
      <c r="E10" s="262">
        <v>56.320004423266901</v>
      </c>
      <c r="F10" s="262">
        <v>49.571664647414003</v>
      </c>
      <c r="G10" s="262">
        <v>47.380879019266203</v>
      </c>
      <c r="H10" s="262">
        <v>45.194264681083169</v>
      </c>
      <c r="I10" s="262">
        <v>42.931475196420962</v>
      </c>
      <c r="J10" s="262">
        <v>37.458869752589123</v>
      </c>
      <c r="K10" s="262">
        <v>30.969925915325529</v>
      </c>
      <c r="L10" s="262">
        <v>36.857199947805668</v>
      </c>
      <c r="M10" s="262">
        <v>35.25285900187874</v>
      </c>
      <c r="N10" s="262">
        <v>35.5488224779915</v>
      </c>
      <c r="O10" s="262">
        <v>30.604860197409899</v>
      </c>
      <c r="P10" s="262">
        <v>28.984733368425349</v>
      </c>
      <c r="Q10" s="262">
        <v>31.743568666069201</v>
      </c>
      <c r="R10" s="262">
        <v>29.33788747069277</v>
      </c>
      <c r="S10" s="262">
        <v>29.257723178227419</v>
      </c>
      <c r="T10" s="262">
        <v>28.253198029147459</v>
      </c>
      <c r="U10" s="262">
        <v>25.49577686392016</v>
      </c>
      <c r="V10" s="262">
        <v>22.16367304701394</v>
      </c>
      <c r="W10" s="262">
        <v>23.146554112082718</v>
      </c>
      <c r="DA10" s="68" t="s">
        <v>2766</v>
      </c>
    </row>
    <row r="11" spans="1:105" ht="12" customHeight="1" x14ac:dyDescent="0.25">
      <c r="A11" s="37" t="s">
        <v>160</v>
      </c>
      <c r="B11" s="228">
        <v>8.0976858058308423</v>
      </c>
      <c r="C11" s="228">
        <v>7.4727999741646256</v>
      </c>
      <c r="D11" s="228">
        <v>6.6406486483257101</v>
      </c>
      <c r="E11" s="228">
        <v>7.7844013343655201</v>
      </c>
      <c r="F11" s="228">
        <v>6.0283854274497273</v>
      </c>
      <c r="G11" s="228">
        <v>5.4398314540693198</v>
      </c>
      <c r="H11" s="228">
        <v>5.0116353310992778</v>
      </c>
      <c r="I11" s="228">
        <v>5.6953602056792496</v>
      </c>
      <c r="J11" s="228">
        <v>3.4611530713247309</v>
      </c>
      <c r="K11" s="228">
        <v>3.19838381194899</v>
      </c>
      <c r="L11" s="228">
        <v>3.2111542461174789</v>
      </c>
      <c r="M11" s="228">
        <v>2.6413218308921782</v>
      </c>
      <c r="N11" s="228">
        <v>2.843338956630602</v>
      </c>
      <c r="O11" s="228">
        <v>2.1486749330932442</v>
      </c>
      <c r="P11" s="228">
        <v>1.591687862859656</v>
      </c>
      <c r="Q11" s="228">
        <v>1.840346414042215</v>
      </c>
      <c r="R11" s="228">
        <v>1.6588948558208201</v>
      </c>
      <c r="S11" s="228">
        <v>1.5521884207683589</v>
      </c>
      <c r="T11" s="228">
        <v>1.286105057682809</v>
      </c>
      <c r="U11" s="228">
        <v>1.1103231571310379</v>
      </c>
      <c r="V11" s="228">
        <v>1.0093950475093569</v>
      </c>
      <c r="W11" s="228">
        <v>1.018357424571483</v>
      </c>
      <c r="DA11" s="69" t="s">
        <v>2767</v>
      </c>
    </row>
    <row r="12" spans="1:105" ht="12" customHeight="1" x14ac:dyDescent="0.25">
      <c r="A12" s="37" t="s">
        <v>162</v>
      </c>
      <c r="B12" s="228">
        <v>38.881597043147018</v>
      </c>
      <c r="C12" s="228">
        <v>35.912895232746827</v>
      </c>
      <c r="D12" s="228">
        <v>32.324541750190932</v>
      </c>
      <c r="E12" s="228">
        <v>42.778093563626207</v>
      </c>
      <c r="F12" s="228">
        <v>37.371745539728913</v>
      </c>
      <c r="G12" s="228">
        <v>34.690657144585707</v>
      </c>
      <c r="H12" s="228">
        <v>34.31466855286039</v>
      </c>
      <c r="I12" s="228">
        <v>29.792135500162779</v>
      </c>
      <c r="J12" s="228">
        <v>28.145734650488251</v>
      </c>
      <c r="K12" s="228">
        <v>22.32367074270908</v>
      </c>
      <c r="L12" s="228">
        <v>28.424320516927072</v>
      </c>
      <c r="M12" s="228">
        <v>26.76788408475608</v>
      </c>
      <c r="N12" s="228">
        <v>27.583246835348131</v>
      </c>
      <c r="O12" s="228">
        <v>23.29942516729189</v>
      </c>
      <c r="P12" s="228">
        <v>22.107028050733089</v>
      </c>
      <c r="Q12" s="228">
        <v>24.721424584674018</v>
      </c>
      <c r="R12" s="228">
        <v>22.54566561187255</v>
      </c>
      <c r="S12" s="228">
        <v>22.654880972127369</v>
      </c>
      <c r="T12" s="228">
        <v>21.806084386329921</v>
      </c>
      <c r="U12" s="228">
        <v>19.575981690178409</v>
      </c>
      <c r="V12" s="228">
        <v>16.640049822075611</v>
      </c>
      <c r="W12" s="228">
        <v>17.680715557455279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8.1120584932606307E-2</v>
      </c>
      <c r="U14" s="228">
        <v>7.8080036564189936E-2</v>
      </c>
      <c r="V14" s="228">
        <v>6.7778121114224016E-2</v>
      </c>
      <c r="W14" s="228">
        <v>7.6094829934684277E-2</v>
      </c>
      <c r="DA14" s="69" t="s">
        <v>2770</v>
      </c>
    </row>
    <row r="15" spans="1:105" ht="12" customHeight="1" x14ac:dyDescent="0.25">
      <c r="A15" s="37" t="s">
        <v>38</v>
      </c>
      <c r="B15" s="228">
        <v>10.113583814401689</v>
      </c>
      <c r="C15" s="228">
        <v>11.686165956396581</v>
      </c>
      <c r="D15" s="228">
        <v>12.52146214107405</v>
      </c>
      <c r="E15" s="228">
        <v>5.7575095252751662</v>
      </c>
      <c r="F15" s="228">
        <v>6.1715336802353704</v>
      </c>
      <c r="G15" s="228">
        <v>7.2503904206111756</v>
      </c>
      <c r="H15" s="228">
        <v>5.8679607971235042</v>
      </c>
      <c r="I15" s="228">
        <v>7.4439794905789274</v>
      </c>
      <c r="J15" s="228">
        <v>5.8519820307761394</v>
      </c>
      <c r="K15" s="228">
        <v>5.4478713606674631</v>
      </c>
      <c r="L15" s="228">
        <v>5.2217251847611186</v>
      </c>
      <c r="M15" s="228">
        <v>5.8436530862304839</v>
      </c>
      <c r="N15" s="228">
        <v>5.1222366860127684</v>
      </c>
      <c r="O15" s="228">
        <v>5.1567600970247653</v>
      </c>
      <c r="P15" s="228">
        <v>5.2860174548326029</v>
      </c>
      <c r="Q15" s="228">
        <v>5.1817976673529724</v>
      </c>
      <c r="R15" s="228">
        <v>5.1333270029993994</v>
      </c>
      <c r="S15" s="228">
        <v>5.0506537853316944</v>
      </c>
      <c r="T15" s="228">
        <v>5.0798880002021303</v>
      </c>
      <c r="U15" s="228">
        <v>4.7313919800465243</v>
      </c>
      <c r="V15" s="228">
        <v>4.4464500563147507</v>
      </c>
      <c r="W15" s="228">
        <v>4.3713863001212703</v>
      </c>
      <c r="DA15" s="69" t="s">
        <v>2771</v>
      </c>
    </row>
    <row r="16" spans="1:105" ht="12" customHeight="1" x14ac:dyDescent="0.25">
      <c r="A16" s="57" t="s">
        <v>2709</v>
      </c>
      <c r="B16" s="263">
        <v>21.480403994134939</v>
      </c>
      <c r="C16" s="263">
        <v>20.55161529972878</v>
      </c>
      <c r="D16" s="263">
        <v>19.012840322093819</v>
      </c>
      <c r="E16" s="263">
        <v>21.865812933441191</v>
      </c>
      <c r="F16" s="263">
        <v>19.087064291460649</v>
      </c>
      <c r="G16" s="263">
        <v>18.122754367550051</v>
      </c>
      <c r="H16" s="263">
        <v>17.4248641570437</v>
      </c>
      <c r="I16" s="263">
        <v>16.356768564947661</v>
      </c>
      <c r="J16" s="263">
        <v>14.332035731525981</v>
      </c>
      <c r="K16" s="263">
        <v>11.766248919985269</v>
      </c>
      <c r="L16" s="263">
        <v>14.788479985928751</v>
      </c>
      <c r="M16" s="263">
        <v>14.134736207124559</v>
      </c>
      <c r="N16" s="263">
        <v>14.720243337999561</v>
      </c>
      <c r="O16" s="263">
        <v>11.717446123396719</v>
      </c>
      <c r="P16" s="263">
        <v>11.03056850393258</v>
      </c>
      <c r="Q16" s="263">
        <v>12.71557675723046</v>
      </c>
      <c r="R16" s="263">
        <v>11.173043235802661</v>
      </c>
      <c r="S16" s="263">
        <v>11.129837918155991</v>
      </c>
      <c r="T16" s="263">
        <v>10.71410050316196</v>
      </c>
      <c r="U16" s="263">
        <v>9.6485932354503952</v>
      </c>
      <c r="V16" s="263">
        <v>8.3608614393983967</v>
      </c>
      <c r="W16" s="263">
        <v>8.7482510318532078</v>
      </c>
      <c r="DA16" s="70" t="s">
        <v>2772</v>
      </c>
    </row>
    <row r="17" spans="1:105" ht="12" customHeight="1" x14ac:dyDescent="0.25">
      <c r="A17" s="46" t="s">
        <v>30</v>
      </c>
      <c r="B17" s="231">
        <v>0.88647477715145029</v>
      </c>
      <c r="C17" s="231">
        <v>0.95224064543079323</v>
      </c>
      <c r="D17" s="231">
        <v>0.52966906534831626</v>
      </c>
      <c r="E17" s="231">
        <v>0.80393604774763505</v>
      </c>
      <c r="F17" s="231">
        <v>1.0439764611522691</v>
      </c>
      <c r="G17" s="231">
        <v>0.63272153733993586</v>
      </c>
      <c r="H17" s="231">
        <v>0.77721081538728132</v>
      </c>
      <c r="I17" s="231">
        <v>0.65508531827981897</v>
      </c>
      <c r="J17" s="231">
        <v>0.55454414724255185</v>
      </c>
      <c r="K17" s="231">
        <v>0.43737884648594078</v>
      </c>
      <c r="L17" s="231">
        <v>0.36732845386668062</v>
      </c>
      <c r="M17" s="231">
        <v>0.2230372375024556</v>
      </c>
      <c r="N17" s="231">
        <v>0.17462420058860251</v>
      </c>
      <c r="O17" s="231">
        <v>0.28884981874610549</v>
      </c>
      <c r="P17" s="231">
        <v>0.2338110212851785</v>
      </c>
      <c r="Q17" s="231">
        <v>0.2176501867935921</v>
      </c>
      <c r="R17" s="231">
        <v>0.18729740732721981</v>
      </c>
      <c r="S17" s="231">
        <v>0.15894116170761549</v>
      </c>
      <c r="T17" s="231">
        <v>0.18654294836191301</v>
      </c>
      <c r="U17" s="231">
        <v>0.1585464609528893</v>
      </c>
      <c r="V17" s="231">
        <v>0.10595094122669679</v>
      </c>
      <c r="W17" s="231">
        <v>0.1133271317375034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0.1473246274084806</v>
      </c>
      <c r="C19" s="231">
        <v>0.14734443261995869</v>
      </c>
      <c r="D19" s="231">
        <v>0.14733266148906701</v>
      </c>
      <c r="E19" s="231">
        <v>1.573488976696179</v>
      </c>
      <c r="F19" s="231">
        <v>0.14234843892445309</v>
      </c>
      <c r="G19" s="231">
        <v>0.1424303057381032</v>
      </c>
      <c r="H19" s="231">
        <v>0.14143807046861359</v>
      </c>
      <c r="I19" s="231">
        <v>4.6594828825499958E-2</v>
      </c>
      <c r="J19" s="231">
        <v>4.7452979025814732E-2</v>
      </c>
      <c r="K19" s="231">
        <v>4.7530729165530868E-2</v>
      </c>
      <c r="L19" s="231">
        <v>4.6435024449507048E-2</v>
      </c>
      <c r="M19" s="231">
        <v>4.6348480600228788E-2</v>
      </c>
      <c r="N19" s="231">
        <v>9.1321707916249426E-2</v>
      </c>
      <c r="O19" s="231">
        <v>9.4713592635962116E-2</v>
      </c>
      <c r="P19" s="231">
        <v>4.7322932515043471E-2</v>
      </c>
      <c r="Q19" s="231">
        <v>4.5636074354606093E-2</v>
      </c>
      <c r="R19" s="231">
        <v>4.4311476396958073E-2</v>
      </c>
      <c r="S19" s="231">
        <v>4.4351665167566848E-2</v>
      </c>
      <c r="T19" s="231">
        <v>4.4357449728156743E-2</v>
      </c>
      <c r="U19" s="231">
        <v>4.4338560504524983E-2</v>
      </c>
      <c r="V19" s="231">
        <v>4.4331232567337592E-2</v>
      </c>
      <c r="W19" s="231">
        <v>4.4351885279701457E-2</v>
      </c>
      <c r="DA19" s="73" t="s">
        <v>2775</v>
      </c>
    </row>
    <row r="20" spans="1:105" ht="12" customHeight="1" x14ac:dyDescent="0.25">
      <c r="A20" s="46" t="s">
        <v>160</v>
      </c>
      <c r="B20" s="231">
        <v>3.436621088430349</v>
      </c>
      <c r="C20" s="231">
        <v>3.2631627838477368</v>
      </c>
      <c r="D20" s="231">
        <v>3.059945797845927</v>
      </c>
      <c r="E20" s="231">
        <v>2.777720289366417</v>
      </c>
      <c r="F20" s="231">
        <v>2.2960782164054638</v>
      </c>
      <c r="G20" s="231">
        <v>2.2095625279938731</v>
      </c>
      <c r="H20" s="231">
        <v>1.882710951935469</v>
      </c>
      <c r="I20" s="231">
        <v>2.365751637246015</v>
      </c>
      <c r="J20" s="231">
        <v>1.396794144554639</v>
      </c>
      <c r="K20" s="231">
        <v>1.3316033035476369</v>
      </c>
      <c r="L20" s="231">
        <v>1.1314699616827271</v>
      </c>
      <c r="M20" s="231">
        <v>0.95765982675595007</v>
      </c>
      <c r="N20" s="231">
        <v>0.92988724749920715</v>
      </c>
      <c r="O20" s="231">
        <v>0.88341622301727829</v>
      </c>
      <c r="P20" s="231">
        <v>0.67487327001509967</v>
      </c>
      <c r="Q20" s="231">
        <v>0.67285808109574974</v>
      </c>
      <c r="R20" s="231">
        <v>0.7070729494747956</v>
      </c>
      <c r="S20" s="231">
        <v>0.66808613606676692</v>
      </c>
      <c r="T20" s="231">
        <v>0.55710957941479589</v>
      </c>
      <c r="U20" s="231">
        <v>0.48285508067940158</v>
      </c>
      <c r="V20" s="231">
        <v>0.44673635817639701</v>
      </c>
      <c r="W20" s="231">
        <v>0.4467584845239721</v>
      </c>
      <c r="DA20" s="73" t="s">
        <v>2776</v>
      </c>
    </row>
    <row r="21" spans="1:105" ht="12" customHeight="1" x14ac:dyDescent="0.25">
      <c r="A21" s="46" t="s">
        <v>70</v>
      </c>
      <c r="B21" s="231">
        <v>0.88618631862674557</v>
      </c>
      <c r="C21" s="231">
        <v>0.88630545082994949</v>
      </c>
      <c r="D21" s="231">
        <v>0.73852832257491319</v>
      </c>
      <c r="E21" s="231">
        <v>0.55111527893111267</v>
      </c>
      <c r="F21" s="231">
        <v>0.55084097213831396</v>
      </c>
      <c r="G21" s="231">
        <v>0.44062895269419899</v>
      </c>
      <c r="H21" s="231">
        <v>0.40063253890008682</v>
      </c>
      <c r="I21" s="231">
        <v>0.36734592819141509</v>
      </c>
      <c r="J21" s="231">
        <v>0.36682683157564761</v>
      </c>
      <c r="K21" s="231">
        <v>0.33009997073972708</v>
      </c>
      <c r="L21" s="231">
        <v>0.32249032323275928</v>
      </c>
      <c r="M21" s="231">
        <v>0.28612309345299591</v>
      </c>
      <c r="N21" s="231">
        <v>0.24663296608394319</v>
      </c>
      <c r="O21" s="231">
        <v>0.2192538532466215</v>
      </c>
      <c r="P21" s="231">
        <v>0.14620335816234009</v>
      </c>
      <c r="Q21" s="231">
        <v>7.214666104111922E-2</v>
      </c>
      <c r="R21" s="231">
        <v>3.6534050421785542E-2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4.2328653901054489E-2</v>
      </c>
      <c r="S22" s="231">
        <v>0</v>
      </c>
      <c r="T22" s="231">
        <v>0</v>
      </c>
      <c r="U22" s="231">
        <v>0</v>
      </c>
      <c r="V22" s="231">
        <v>0</v>
      </c>
      <c r="W22" s="231">
        <v>4.2328653901066278E-2</v>
      </c>
      <c r="DA22" s="73" t="s">
        <v>2778</v>
      </c>
    </row>
    <row r="23" spans="1:105" ht="12" customHeight="1" x14ac:dyDescent="0.25">
      <c r="A23" s="46" t="s">
        <v>162</v>
      </c>
      <c r="B23" s="231">
        <v>15.76750986284793</v>
      </c>
      <c r="C23" s="231">
        <v>14.98490823211376</v>
      </c>
      <c r="D23" s="231">
        <v>14.23258857487707</v>
      </c>
      <c r="E23" s="231">
        <v>14.58589242091154</v>
      </c>
      <c r="F23" s="231">
        <v>13.601203468014649</v>
      </c>
      <c r="G23" s="231">
        <v>13.46423448337743</v>
      </c>
      <c r="H23" s="231">
        <v>12.317775442301031</v>
      </c>
      <c r="I23" s="231">
        <v>11.824910840687391</v>
      </c>
      <c r="J23" s="231">
        <v>10.85356659998209</v>
      </c>
      <c r="K23" s="231">
        <v>8.8809245625438979</v>
      </c>
      <c r="L23" s="231">
        <v>9.5701829627093957</v>
      </c>
      <c r="M23" s="231">
        <v>9.2736836935024041</v>
      </c>
      <c r="N23" s="231">
        <v>8.6197630920493538</v>
      </c>
      <c r="O23" s="231">
        <v>9.1535202560786857</v>
      </c>
      <c r="P23" s="231">
        <v>8.9565957336215281</v>
      </c>
      <c r="Q23" s="231">
        <v>8.6366570444237976</v>
      </c>
      <c r="R23" s="231">
        <v>9.1824106513631474</v>
      </c>
      <c r="S23" s="231">
        <v>9.3174719149940355</v>
      </c>
      <c r="T23" s="231">
        <v>9.0258924827082669</v>
      </c>
      <c r="U23" s="231">
        <v>8.1346569977581442</v>
      </c>
      <c r="V23" s="231">
        <v>7.0370889336126794</v>
      </c>
      <c r="W23" s="231">
        <v>7.4117489380897759</v>
      </c>
      <c r="DA23" s="73" t="s">
        <v>2779</v>
      </c>
    </row>
    <row r="24" spans="1:105" ht="12" customHeight="1" x14ac:dyDescent="0.25">
      <c r="A24" s="46" t="s">
        <v>36</v>
      </c>
      <c r="B24" s="231">
        <v>0.356287319669989</v>
      </c>
      <c r="C24" s="231">
        <v>0.31765375488658598</v>
      </c>
      <c r="D24" s="231">
        <v>0.304775899958521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0.39987515518559308</v>
      </c>
      <c r="F25" s="231">
        <v>5.5190096605673492E-2</v>
      </c>
      <c r="G25" s="231">
        <v>6.4562141267714687E-2</v>
      </c>
      <c r="H25" s="231">
        <v>0.7351881691028832</v>
      </c>
      <c r="I25" s="231">
        <v>8.7471167239572184E-2</v>
      </c>
      <c r="J25" s="231">
        <v>8.6432744691004773E-2</v>
      </c>
      <c r="K25" s="231">
        <v>8.33062305916491E-2</v>
      </c>
      <c r="L25" s="231">
        <v>9.1636103887336229E-2</v>
      </c>
      <c r="M25" s="231">
        <v>7.6018528662572943E-2</v>
      </c>
      <c r="N25" s="231">
        <v>8.9555509972368164E-2</v>
      </c>
      <c r="O25" s="231">
        <v>8.7471167239432296E-2</v>
      </c>
      <c r="P25" s="231">
        <v>9.7885383267881779E-2</v>
      </c>
      <c r="Q25" s="231">
        <v>9.9969726000660827E-2</v>
      </c>
      <c r="R25" s="231">
        <v>0.1030924912820802</v>
      </c>
      <c r="S25" s="231">
        <v>9.6843211901450524E-2</v>
      </c>
      <c r="T25" s="231">
        <v>6.7688655366888992E-2</v>
      </c>
      <c r="U25" s="231">
        <v>0.1249593458875026</v>
      </c>
      <c r="V25" s="231">
        <v>0.1114223645777245</v>
      </c>
      <c r="W25" s="231">
        <v>6.6646484000484799E-2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1.1737847646027111</v>
      </c>
      <c r="F26" s="231">
        <v>1.3974266382198151</v>
      </c>
      <c r="G26" s="231">
        <v>1.168614419138793</v>
      </c>
      <c r="H26" s="231">
        <v>1.1699081689483319</v>
      </c>
      <c r="I26" s="231">
        <v>1.009608844477945</v>
      </c>
      <c r="J26" s="231">
        <v>1.026418284454226</v>
      </c>
      <c r="K26" s="231">
        <v>0.65540527691088846</v>
      </c>
      <c r="L26" s="231">
        <v>3.258937156100346</v>
      </c>
      <c r="M26" s="231">
        <v>3.2718653466479548</v>
      </c>
      <c r="N26" s="231">
        <v>4.5684586138898347</v>
      </c>
      <c r="O26" s="231">
        <v>0.99022121243263084</v>
      </c>
      <c r="P26" s="231">
        <v>0.87387680506550891</v>
      </c>
      <c r="Q26" s="231">
        <v>2.9706589835209321</v>
      </c>
      <c r="R26" s="231">
        <v>0.86999555563561792</v>
      </c>
      <c r="S26" s="231">
        <v>0.84414382831855472</v>
      </c>
      <c r="T26" s="231">
        <v>0.83250938758193593</v>
      </c>
      <c r="U26" s="231">
        <v>0.70323678966793413</v>
      </c>
      <c r="V26" s="231">
        <v>0.61533160923756158</v>
      </c>
      <c r="W26" s="231">
        <v>0.62308945432070462</v>
      </c>
      <c r="DA26" s="73" t="s">
        <v>2782</v>
      </c>
    </row>
    <row r="27" spans="1:105" ht="12" customHeight="1" x14ac:dyDescent="0.25">
      <c r="A27" s="57" t="s">
        <v>2721</v>
      </c>
      <c r="B27" s="263">
        <v>161.51611464820701</v>
      </c>
      <c r="C27" s="263">
        <v>154.53233811911451</v>
      </c>
      <c r="D27" s="263">
        <v>142.96193396035929</v>
      </c>
      <c r="E27" s="263">
        <v>164.41409340337501</v>
      </c>
      <c r="F27" s="263">
        <v>143.5200411146368</v>
      </c>
      <c r="G27" s="263">
        <v>136.2691722636936</v>
      </c>
      <c r="H27" s="263">
        <v>131.0215747193094</v>
      </c>
      <c r="I27" s="263">
        <v>122.9903174787411</v>
      </c>
      <c r="J27" s="263">
        <v>107.7658840582049</v>
      </c>
      <c r="K27" s="263">
        <v>88.473140917581517</v>
      </c>
      <c r="L27" s="263">
        <v>111.19799374034891</v>
      </c>
      <c r="M27" s="263">
        <v>106.2823434035712</v>
      </c>
      <c r="N27" s="263">
        <v>110.6849066376505</v>
      </c>
      <c r="O27" s="263">
        <v>88.106181427848341</v>
      </c>
      <c r="P27" s="263">
        <v>82.941390096877683</v>
      </c>
      <c r="Q27" s="263">
        <v>95.611356001482832</v>
      </c>
      <c r="R27" s="263">
        <v>84.01269048459308</v>
      </c>
      <c r="S27" s="263">
        <v>83.687819730749808</v>
      </c>
      <c r="T27" s="263">
        <v>80.561794168006244</v>
      </c>
      <c r="U27" s="263">
        <v>72.549999135790472</v>
      </c>
      <c r="V27" s="263">
        <v>62.867246592399461</v>
      </c>
      <c r="W27" s="263">
        <v>65.780118335665449</v>
      </c>
      <c r="DA27" s="70" t="s">
        <v>2783</v>
      </c>
    </row>
    <row r="28" spans="1:105" ht="12" customHeight="1" x14ac:dyDescent="0.25">
      <c r="A28" s="46" t="s">
        <v>30</v>
      </c>
      <c r="B28" s="231">
        <v>6.6656084205041761</v>
      </c>
      <c r="C28" s="231">
        <v>7.1601171608353864</v>
      </c>
      <c r="D28" s="231">
        <v>3.9827039336767629</v>
      </c>
      <c r="E28" s="231">
        <v>6.044980666717791</v>
      </c>
      <c r="F28" s="231">
        <v>7.8498999290487914</v>
      </c>
      <c r="G28" s="231">
        <v>4.7575792519214399</v>
      </c>
      <c r="H28" s="231">
        <v>5.8440274772389831</v>
      </c>
      <c r="I28" s="231">
        <v>4.9257376816809471</v>
      </c>
      <c r="J28" s="231">
        <v>4.1697454148430344</v>
      </c>
      <c r="K28" s="231">
        <v>3.2887524803077461</v>
      </c>
      <c r="L28" s="231">
        <v>2.76202741272831</v>
      </c>
      <c r="M28" s="231">
        <v>1.677068458912695</v>
      </c>
      <c r="N28" s="231">
        <v>1.3130396621181459</v>
      </c>
      <c r="O28" s="231">
        <v>2.1719284448024472</v>
      </c>
      <c r="P28" s="231">
        <v>1.758079025432784</v>
      </c>
      <c r="Q28" s="231">
        <v>1.6365619814672021</v>
      </c>
      <c r="R28" s="231">
        <v>1.40833242817198</v>
      </c>
      <c r="S28" s="231">
        <v>1.1951152736091859</v>
      </c>
      <c r="T28" s="231">
        <v>1.4026594771059231</v>
      </c>
      <c r="U28" s="231">
        <v>1.1921474275496089</v>
      </c>
      <c r="V28" s="231">
        <v>0.79666957730073895</v>
      </c>
      <c r="W28" s="231">
        <v>0.85213285594930455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1.1077678714753061</v>
      </c>
      <c r="C30" s="231">
        <v>1.107916791430843</v>
      </c>
      <c r="D30" s="231">
        <v>1.1078282815812539</v>
      </c>
      <c r="E30" s="231">
        <v>11.83142672861935</v>
      </c>
      <c r="F30" s="231">
        <v>1.0703507619127151</v>
      </c>
      <c r="G30" s="231">
        <v>1.070966337376891</v>
      </c>
      <c r="H30" s="231">
        <v>1.0635054914082289</v>
      </c>
      <c r="I30" s="231">
        <v>0.35035727059174021</v>
      </c>
      <c r="J30" s="231">
        <v>0.3568098999825684</v>
      </c>
      <c r="K30" s="231">
        <v>0.35739452122543403</v>
      </c>
      <c r="L30" s="231">
        <v>0.34915566461071662</v>
      </c>
      <c r="M30" s="231">
        <v>0.34850492143633571</v>
      </c>
      <c r="N30" s="231">
        <v>0.68666899606256804</v>
      </c>
      <c r="O30" s="231">
        <v>0.71217336001271503</v>
      </c>
      <c r="P30" s="231">
        <v>0.35583205025734621</v>
      </c>
      <c r="Q30" s="231">
        <v>0.34314817447405732</v>
      </c>
      <c r="R30" s="231">
        <v>0.33318821675405019</v>
      </c>
      <c r="S30" s="231">
        <v>0.33349040539458918</v>
      </c>
      <c r="T30" s="231">
        <v>0.33353390084056328</v>
      </c>
      <c r="U30" s="231">
        <v>0.33339186840902418</v>
      </c>
      <c r="V30" s="231">
        <v>0.33333676795825001</v>
      </c>
      <c r="W30" s="231">
        <v>0.33349206046852448</v>
      </c>
      <c r="DA30" s="73" t="s">
        <v>2786</v>
      </c>
    </row>
    <row r="31" spans="1:105" ht="12" customHeight="1" x14ac:dyDescent="0.25">
      <c r="A31" s="46" t="s">
        <v>160</v>
      </c>
      <c r="B31" s="231">
        <v>25.84074703031283</v>
      </c>
      <c r="C31" s="231">
        <v>24.536474009316631</v>
      </c>
      <c r="D31" s="231">
        <v>23.008438595341492</v>
      </c>
      <c r="E31" s="231">
        <v>20.886319868120559</v>
      </c>
      <c r="F31" s="231">
        <v>17.264741973356472</v>
      </c>
      <c r="G31" s="231">
        <v>16.614210547030851</v>
      </c>
      <c r="H31" s="231">
        <v>14.156538119360929</v>
      </c>
      <c r="I31" s="231">
        <v>17.788632503138299</v>
      </c>
      <c r="J31" s="231">
        <v>10.502817510016611</v>
      </c>
      <c r="K31" s="231">
        <v>10.01263253244473</v>
      </c>
      <c r="L31" s="231">
        <v>8.5077837503451192</v>
      </c>
      <c r="M31" s="231">
        <v>7.2008652357995464</v>
      </c>
      <c r="N31" s="231">
        <v>6.9920368033113478</v>
      </c>
      <c r="O31" s="231">
        <v>6.64261044614915</v>
      </c>
      <c r="P31" s="231">
        <v>5.074527857228925</v>
      </c>
      <c r="Q31" s="231">
        <v>5.0593751867007306</v>
      </c>
      <c r="R31" s="231">
        <v>5.3166446777816398</v>
      </c>
      <c r="S31" s="231">
        <v>5.0234938308097288</v>
      </c>
      <c r="T31" s="231">
        <v>4.189035491368946</v>
      </c>
      <c r="U31" s="231">
        <v>3.630698779723962</v>
      </c>
      <c r="V31" s="231">
        <v>3.359113770134063</v>
      </c>
      <c r="W31" s="231">
        <v>3.3592801432475592</v>
      </c>
      <c r="DA31" s="73" t="s">
        <v>2787</v>
      </c>
    </row>
    <row r="32" spans="1:105" ht="12" customHeight="1" x14ac:dyDescent="0.25">
      <c r="A32" s="46" t="s">
        <v>70</v>
      </c>
      <c r="B32" s="231">
        <v>6.6634394342895691</v>
      </c>
      <c r="C32" s="231">
        <v>6.6643352168175056</v>
      </c>
      <c r="D32" s="231">
        <v>5.5531648870536747</v>
      </c>
      <c r="E32" s="231">
        <v>4.1439629627320196</v>
      </c>
      <c r="F32" s="231">
        <v>4.1419003866554007</v>
      </c>
      <c r="G32" s="231">
        <v>3.31319077891215</v>
      </c>
      <c r="H32" s="231">
        <v>3.012448513652576</v>
      </c>
      <c r="I32" s="231">
        <v>2.7621588062085252</v>
      </c>
      <c r="J32" s="231">
        <v>2.758255598963042</v>
      </c>
      <c r="K32" s="231">
        <v>2.4820978569083318</v>
      </c>
      <c r="L32" s="231">
        <v>2.4248791612309399</v>
      </c>
      <c r="M32" s="231">
        <v>2.1514255680792571</v>
      </c>
      <c r="N32" s="231">
        <v>1.854490187285035</v>
      </c>
      <c r="O32" s="231">
        <v>1.648620319604404</v>
      </c>
      <c r="P32" s="231">
        <v>1.0993367892591339</v>
      </c>
      <c r="Q32" s="231">
        <v>0.54248739359764642</v>
      </c>
      <c r="R32" s="231">
        <v>0.2747079560561182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0.31827891683292908</v>
      </c>
      <c r="S33" s="231">
        <v>0</v>
      </c>
      <c r="T33" s="231">
        <v>0</v>
      </c>
      <c r="U33" s="231">
        <v>0</v>
      </c>
      <c r="V33" s="231">
        <v>0</v>
      </c>
      <c r="W33" s="231">
        <v>0.31827891683301762</v>
      </c>
      <c r="DA33" s="73" t="s">
        <v>2789</v>
      </c>
    </row>
    <row r="34" spans="1:105" ht="12" customHeight="1" x14ac:dyDescent="0.25">
      <c r="A34" s="46" t="s">
        <v>162</v>
      </c>
      <c r="B34" s="231">
        <v>118.55954531487571</v>
      </c>
      <c r="C34" s="231">
        <v>112.6749830530092</v>
      </c>
      <c r="D34" s="231">
        <v>107.01811793801799</v>
      </c>
      <c r="E34" s="231">
        <v>109.6746910880079</v>
      </c>
      <c r="F34" s="231">
        <v>102.27058761526411</v>
      </c>
      <c r="G34" s="231">
        <v>101.2406862115495</v>
      </c>
      <c r="H34" s="231">
        <v>92.620196114225109</v>
      </c>
      <c r="I34" s="231">
        <v>88.914233436707164</v>
      </c>
      <c r="J34" s="231">
        <v>81.610471934480742</v>
      </c>
      <c r="K34" s="231">
        <v>66.777721229897367</v>
      </c>
      <c r="L34" s="231">
        <v>71.960414200372568</v>
      </c>
      <c r="M34" s="231">
        <v>69.730967772296907</v>
      </c>
      <c r="N34" s="231">
        <v>64.813987865217257</v>
      </c>
      <c r="O34" s="231">
        <v>68.827431156283922</v>
      </c>
      <c r="P34" s="231">
        <v>67.346710227808018</v>
      </c>
      <c r="Q34" s="231">
        <v>64.941017391725055</v>
      </c>
      <c r="R34" s="231">
        <v>69.044664705442145</v>
      </c>
      <c r="S34" s="231">
        <v>70.060221514666665</v>
      </c>
      <c r="T34" s="231">
        <v>67.86776847574869</v>
      </c>
      <c r="U34" s="231">
        <v>61.166363194681423</v>
      </c>
      <c r="V34" s="231">
        <v>52.913495635433783</v>
      </c>
      <c r="W34" s="231">
        <v>55.730650669098097</v>
      </c>
      <c r="DA34" s="73" t="s">
        <v>2790</v>
      </c>
    </row>
    <row r="35" spans="1:105" ht="12" customHeight="1" x14ac:dyDescent="0.25">
      <c r="A35" s="46" t="s">
        <v>36</v>
      </c>
      <c r="B35" s="231">
        <v>2.679006576749341</v>
      </c>
      <c r="C35" s="231">
        <v>2.3885118877049072</v>
      </c>
      <c r="D35" s="231">
        <v>2.2916803246881101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3.006753570722438</v>
      </c>
      <c r="F36" s="231">
        <v>0.4149870725541987</v>
      </c>
      <c r="G36" s="231">
        <v>0.48545763914762391</v>
      </c>
      <c r="H36" s="231">
        <v>5.5280495022928351</v>
      </c>
      <c r="I36" s="231">
        <v>0.65771589212832171</v>
      </c>
      <c r="J36" s="231">
        <v>0.64990775334967044</v>
      </c>
      <c r="K36" s="231">
        <v>0.62639877233336128</v>
      </c>
      <c r="L36" s="231">
        <v>0.68903301192208599</v>
      </c>
      <c r="M36" s="231">
        <v>0.57160085975126929</v>
      </c>
      <c r="N36" s="231">
        <v>0.6733885461383835</v>
      </c>
      <c r="O36" s="231">
        <v>0.65771589212726977</v>
      </c>
      <c r="P36" s="231">
        <v>0.73602278572580326</v>
      </c>
      <c r="Q36" s="231">
        <v>0.75169543973573782</v>
      </c>
      <c r="R36" s="231">
        <v>0.77517623252487267</v>
      </c>
      <c r="S36" s="231">
        <v>0.7281864587205219</v>
      </c>
      <c r="T36" s="231">
        <v>0.50896662016256922</v>
      </c>
      <c r="U36" s="231">
        <v>0.93959815850025941</v>
      </c>
      <c r="V36" s="231">
        <v>0.83781047211327464</v>
      </c>
      <c r="W36" s="231">
        <v>0.50113029315749158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8.8259585184549962</v>
      </c>
      <c r="F37" s="231">
        <v>10.507573375845141</v>
      </c>
      <c r="G37" s="231">
        <v>8.787081497755155</v>
      </c>
      <c r="H37" s="231">
        <v>8.7968095011307277</v>
      </c>
      <c r="I37" s="231">
        <v>7.5914818882860846</v>
      </c>
      <c r="J37" s="231">
        <v>7.7178759465692766</v>
      </c>
      <c r="K37" s="231">
        <v>4.9281435244645637</v>
      </c>
      <c r="L37" s="231">
        <v>24.50470053913914</v>
      </c>
      <c r="M37" s="231">
        <v>24.60191058729519</v>
      </c>
      <c r="N37" s="231">
        <v>34.351294577517777</v>
      </c>
      <c r="O37" s="231">
        <v>7.4457018088684341</v>
      </c>
      <c r="P37" s="231">
        <v>6.5708813611656538</v>
      </c>
      <c r="Q37" s="231">
        <v>22.33707043378238</v>
      </c>
      <c r="R37" s="231">
        <v>6.5416973510293612</v>
      </c>
      <c r="S37" s="231">
        <v>6.3473122475491319</v>
      </c>
      <c r="T37" s="231">
        <v>6.2598302027795558</v>
      </c>
      <c r="U37" s="231">
        <v>5.2877997069261946</v>
      </c>
      <c r="V37" s="231">
        <v>4.6268203694593568</v>
      </c>
      <c r="W37" s="231">
        <v>4.6851533969114509</v>
      </c>
      <c r="DA37" s="73" t="s">
        <v>2793</v>
      </c>
    </row>
    <row r="38" spans="1:105" ht="12" customHeight="1" x14ac:dyDescent="0.25">
      <c r="A38" s="57" t="s">
        <v>2733</v>
      </c>
      <c r="B38" s="263">
        <v>53.808064173312701</v>
      </c>
      <c r="C38" s="263">
        <v>55.234876253735109</v>
      </c>
      <c r="D38" s="263">
        <v>54.360333611535509</v>
      </c>
      <c r="E38" s="263">
        <v>42.731941812136412</v>
      </c>
      <c r="F38" s="263">
        <v>40.703208554193147</v>
      </c>
      <c r="G38" s="263">
        <v>42.179660623166178</v>
      </c>
      <c r="H38" s="263">
        <v>37.547495960339063</v>
      </c>
      <c r="I38" s="263">
        <v>40.035099782504084</v>
      </c>
      <c r="J38" s="263">
        <v>33.485944974321967</v>
      </c>
      <c r="K38" s="263">
        <v>28.963240606465089</v>
      </c>
      <c r="L38" s="263">
        <v>31.191299408575009</v>
      </c>
      <c r="M38" s="263">
        <v>31.584670272942891</v>
      </c>
      <c r="N38" s="263">
        <v>29.914727571045539</v>
      </c>
      <c r="O38" s="263">
        <v>28.1093259975476</v>
      </c>
      <c r="P38" s="263">
        <v>27.438964303197888</v>
      </c>
      <c r="Q38" s="263">
        <v>28.31194336006762</v>
      </c>
      <c r="R38" s="263">
        <v>27.44043732370455</v>
      </c>
      <c r="S38" s="263">
        <v>27.286979830033889</v>
      </c>
      <c r="T38" s="263">
        <v>26.686317527419899</v>
      </c>
      <c r="U38" s="263">
        <v>24.341182487523241</v>
      </c>
      <c r="V38" s="263">
        <v>21.76461111352155</v>
      </c>
      <c r="W38" s="263">
        <v>22.256989783682581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103.10644673195037</v>
      </c>
      <c r="C39" s="263">
        <f t="shared" si="0"/>
        <v>102.98230178011961</v>
      </c>
      <c r="D39" s="263">
        <f t="shared" si="0"/>
        <v>99.027947641673279</v>
      </c>
      <c r="E39" s="263">
        <f t="shared" si="0"/>
        <v>90.873308953338878</v>
      </c>
      <c r="F39" s="263">
        <f t="shared" si="0"/>
        <v>83.174485804255198</v>
      </c>
      <c r="G39" s="263">
        <f t="shared" si="0"/>
        <v>83.084990604088404</v>
      </c>
      <c r="H39" s="263">
        <f t="shared" si="0"/>
        <v>76.407650662874431</v>
      </c>
      <c r="I39" s="263">
        <f t="shared" si="0"/>
        <v>77.255989337656075</v>
      </c>
      <c r="J39" s="263">
        <f t="shared" si="0"/>
        <v>65.843399003938515</v>
      </c>
      <c r="K39" s="263">
        <f t="shared" si="0"/>
        <v>55.789991772471971</v>
      </c>
      <c r="L39" s="263">
        <f t="shared" si="0"/>
        <v>63.554884819520261</v>
      </c>
      <c r="M39" s="263">
        <f t="shared" si="0"/>
        <v>62.765837719806797</v>
      </c>
      <c r="N39" s="263">
        <f t="shared" si="0"/>
        <v>61.616973554747972</v>
      </c>
      <c r="O39" s="263">
        <f t="shared" si="0"/>
        <v>54.653051011618828</v>
      </c>
      <c r="P39" s="263">
        <f t="shared" si="0"/>
        <v>52.595674889581375</v>
      </c>
      <c r="Q39" s="263">
        <f t="shared" si="0"/>
        <v>56.351978637338533</v>
      </c>
      <c r="R39" s="263">
        <f t="shared" si="0"/>
        <v>52.87006006549602</v>
      </c>
      <c r="S39" s="263">
        <f t="shared" si="0"/>
        <v>52.617679137434251</v>
      </c>
      <c r="T39" s="263">
        <f t="shared" si="0"/>
        <v>51.133255368671755</v>
      </c>
      <c r="U39" s="263">
        <f t="shared" si="0"/>
        <v>46.416022434966948</v>
      </c>
      <c r="V39" s="263">
        <f t="shared" si="0"/>
        <v>40.995094837081197</v>
      </c>
      <c r="W39" s="263">
        <f t="shared" si="0"/>
        <v>42.302269054199385</v>
      </c>
      <c r="DA39" s="70"/>
    </row>
    <row r="40" spans="1:105" ht="12" customHeight="1" x14ac:dyDescent="0.25">
      <c r="A40" s="60" t="s">
        <v>2736</v>
      </c>
      <c r="B40" s="331">
        <v>24.482407409760398</v>
      </c>
      <c r="C40" s="331">
        <v>23.429084794512921</v>
      </c>
      <c r="D40" s="331">
        <v>21.670166124685259</v>
      </c>
      <c r="E40" s="331">
        <v>24.726050856289611</v>
      </c>
      <c r="F40" s="331">
        <v>21.510155257262589</v>
      </c>
      <c r="G40" s="331">
        <v>20.461629713329661</v>
      </c>
      <c r="H40" s="331">
        <v>19.66481385070955</v>
      </c>
      <c r="I40" s="331">
        <v>18.468013607271931</v>
      </c>
      <c r="J40" s="331">
        <v>16.17017303935355</v>
      </c>
      <c r="K40" s="331">
        <v>13.311724961215409</v>
      </c>
      <c r="L40" s="331">
        <v>16.176015615046762</v>
      </c>
      <c r="M40" s="331">
        <v>15.437516576206679</v>
      </c>
      <c r="N40" s="331">
        <v>15.76299839401096</v>
      </c>
      <c r="O40" s="331">
        <v>13.19724065432535</v>
      </c>
      <c r="P40" s="331">
        <v>12.442765924854109</v>
      </c>
      <c r="Q40" s="331">
        <v>13.89265037883664</v>
      </c>
      <c r="R40" s="331">
        <v>12.605564069640989</v>
      </c>
      <c r="S40" s="331">
        <v>12.56348843880262</v>
      </c>
      <c r="T40" s="331">
        <v>12.09245650634381</v>
      </c>
      <c r="U40" s="331">
        <v>10.90166349956084</v>
      </c>
      <c r="V40" s="331">
        <v>9.4454880625775086</v>
      </c>
      <c r="W40" s="331">
        <v>9.886017618014197</v>
      </c>
      <c r="DA40" s="72" t="s">
        <v>2795</v>
      </c>
    </row>
    <row r="41" spans="1:105" ht="12" customHeight="1" x14ac:dyDescent="0.25">
      <c r="A41" s="59" t="s">
        <v>30</v>
      </c>
      <c r="B41" s="232">
        <v>1.0379650772372959</v>
      </c>
      <c r="C41" s="232">
        <v>1.113844693915391</v>
      </c>
      <c r="D41" s="232">
        <v>0.61993071506034569</v>
      </c>
      <c r="E41" s="232">
        <v>0.9894582032285798</v>
      </c>
      <c r="F41" s="232">
        <v>1.2856011492763491</v>
      </c>
      <c r="G41" s="232">
        <v>0.77404687882682799</v>
      </c>
      <c r="H41" s="232">
        <v>0.99414589077758209</v>
      </c>
      <c r="I41" s="232">
        <v>0.80096247221669925</v>
      </c>
      <c r="J41" s="232">
        <v>0.68457706683967123</v>
      </c>
      <c r="K41" s="232">
        <v>0.53299940045547711</v>
      </c>
      <c r="L41" s="232">
        <v>0.52423379903960421</v>
      </c>
      <c r="M41" s="232">
        <v>0.32207549182070477</v>
      </c>
      <c r="N41" s="232">
        <v>0.27606055254156359</v>
      </c>
      <c r="O41" s="232">
        <v>0.36147436749669409</v>
      </c>
      <c r="P41" s="232">
        <v>0.29172788880239492</v>
      </c>
      <c r="Q41" s="232">
        <v>0.31625941681601688</v>
      </c>
      <c r="R41" s="232">
        <v>0.23449269823680219</v>
      </c>
      <c r="S41" s="232">
        <v>0.1977136465894957</v>
      </c>
      <c r="T41" s="232">
        <v>0.231833079197623</v>
      </c>
      <c r="U41" s="232">
        <v>0.19763796543334011</v>
      </c>
      <c r="V41" s="232">
        <v>0.13222966227110569</v>
      </c>
      <c r="W41" s="232">
        <v>0.1409674370909178</v>
      </c>
      <c r="DA41" s="71" t="s">
        <v>2796</v>
      </c>
    </row>
    <row r="42" spans="1:105" ht="12" customHeight="1" x14ac:dyDescent="0.25">
      <c r="A42" s="59" t="s">
        <v>33</v>
      </c>
      <c r="B42" s="297">
        <v>0.17079858297083769</v>
      </c>
      <c r="C42" s="297">
        <v>0.17064918141578561</v>
      </c>
      <c r="D42" s="297">
        <v>0.1707379775009453</v>
      </c>
      <c r="E42" s="297">
        <v>1.917486031766755</v>
      </c>
      <c r="F42" s="297">
        <v>0.17356446237848491</v>
      </c>
      <c r="G42" s="297">
        <v>0.1725240345662705</v>
      </c>
      <c r="H42" s="297">
        <v>0.17913075751577751</v>
      </c>
      <c r="I42" s="297">
        <v>5.6408503227320161E-2</v>
      </c>
      <c r="J42" s="297">
        <v>5.8001904705890318E-2</v>
      </c>
      <c r="K42" s="297">
        <v>5.7350337193968412E-2</v>
      </c>
      <c r="L42" s="297">
        <v>6.5615837869840599E-2</v>
      </c>
      <c r="M42" s="297">
        <v>6.6268685516047712E-2</v>
      </c>
      <c r="N42" s="297">
        <v>0.14294418745248261</v>
      </c>
      <c r="O42" s="297">
        <v>0.11735734363144421</v>
      </c>
      <c r="P42" s="297">
        <v>5.8462471693613419E-2</v>
      </c>
      <c r="Q42" s="297">
        <v>6.565763779932772E-2</v>
      </c>
      <c r="R42" s="297">
        <v>5.4929586769946123E-2</v>
      </c>
      <c r="S42" s="297">
        <v>5.4626420866059407E-2</v>
      </c>
      <c r="T42" s="297">
        <v>5.4582784757989278E-2</v>
      </c>
      <c r="U42" s="297">
        <v>5.4725276515529699E-2</v>
      </c>
      <c r="V42" s="297">
        <v>5.4780555158574558E-2</v>
      </c>
      <c r="W42" s="297">
        <v>5.4624760439817059E-2</v>
      </c>
      <c r="DA42" s="122" t="s">
        <v>2797</v>
      </c>
    </row>
    <row r="43" spans="1:105" ht="12" customHeight="1" x14ac:dyDescent="0.25">
      <c r="A43" s="59" t="s">
        <v>160</v>
      </c>
      <c r="B43" s="297">
        <v>3.9098419277348948</v>
      </c>
      <c r="C43" s="297">
        <v>3.7087525228807818</v>
      </c>
      <c r="D43" s="297">
        <v>3.479873597858953</v>
      </c>
      <c r="E43" s="297">
        <v>3.321816608597477</v>
      </c>
      <c r="F43" s="297">
        <v>2.7473463546474171</v>
      </c>
      <c r="G43" s="297">
        <v>2.6264681112803112</v>
      </c>
      <c r="H43" s="297">
        <v>2.339947563930628</v>
      </c>
      <c r="I43" s="297">
        <v>2.8105715235305762</v>
      </c>
      <c r="J43" s="297">
        <v>1.6754436127527139</v>
      </c>
      <c r="K43" s="297">
        <v>1.5767215365177241</v>
      </c>
      <c r="L43" s="297">
        <v>1.5690062226280861</v>
      </c>
      <c r="M43" s="297">
        <v>1.343701372768128</v>
      </c>
      <c r="N43" s="297">
        <v>1.428372248848327</v>
      </c>
      <c r="O43" s="297">
        <v>1.0741921334856519</v>
      </c>
      <c r="P43" s="297">
        <v>0.81817534362171818</v>
      </c>
      <c r="Q43" s="297">
        <v>0.94999011078919116</v>
      </c>
      <c r="R43" s="297">
        <v>0.86014757875242176</v>
      </c>
      <c r="S43" s="297">
        <v>0.80750256940430964</v>
      </c>
      <c r="T43" s="297">
        <v>0.67274175404081882</v>
      </c>
      <c r="U43" s="297">
        <v>0.58484639579377762</v>
      </c>
      <c r="V43" s="297">
        <v>0.54173458102577521</v>
      </c>
      <c r="W43" s="297">
        <v>0.53996909786377612</v>
      </c>
      <c r="DA43" s="122" t="s">
        <v>2798</v>
      </c>
    </row>
    <row r="44" spans="1:105" ht="12" customHeight="1" x14ac:dyDescent="0.25">
      <c r="A44" s="59" t="s">
        <v>70</v>
      </c>
      <c r="B44" s="297">
        <v>1.0399565626314839</v>
      </c>
      <c r="C44" s="297">
        <v>1.0390468880607631</v>
      </c>
      <c r="D44" s="297">
        <v>0.86632231394226356</v>
      </c>
      <c r="E44" s="297">
        <v>0.67981728504147088</v>
      </c>
      <c r="F44" s="297">
        <v>0.67985388215243536</v>
      </c>
      <c r="G44" s="297">
        <v>0.54025833600837214</v>
      </c>
      <c r="H44" s="297">
        <v>0.51360743967429934</v>
      </c>
      <c r="I44" s="297">
        <v>0.45015630040389421</v>
      </c>
      <c r="J44" s="297">
        <v>0.45385917074885429</v>
      </c>
      <c r="K44" s="297">
        <v>0.40317002152920067</v>
      </c>
      <c r="L44" s="297">
        <v>0.46127608068226678</v>
      </c>
      <c r="M44" s="297">
        <v>0.41410170007591601</v>
      </c>
      <c r="N44" s="297">
        <v>0.39077326921497191</v>
      </c>
      <c r="O44" s="297">
        <v>0.27499604132848698</v>
      </c>
      <c r="P44" s="297">
        <v>0.18282859367364579</v>
      </c>
      <c r="Q44" s="297">
        <v>0.1050689660656946</v>
      </c>
      <c r="R44" s="297">
        <v>4.5842593820677353E-2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18.323845259185891</v>
      </c>
      <c r="C45" s="297">
        <v>17.396791508240199</v>
      </c>
      <c r="D45" s="297">
        <v>16.533301520322748</v>
      </c>
      <c r="E45" s="297">
        <v>17.817472727655328</v>
      </c>
      <c r="F45" s="297">
        <v>16.623789408807902</v>
      </c>
      <c r="G45" s="297">
        <v>16.34833235264788</v>
      </c>
      <c r="H45" s="297">
        <v>15.63798219881126</v>
      </c>
      <c r="I45" s="297">
        <v>14.349914807893439</v>
      </c>
      <c r="J45" s="297">
        <v>13.298291284306419</v>
      </c>
      <c r="K45" s="297">
        <v>10.74148366551904</v>
      </c>
      <c r="L45" s="297">
        <v>13.55588367482696</v>
      </c>
      <c r="M45" s="297">
        <v>13.29136932602589</v>
      </c>
      <c r="N45" s="297">
        <v>13.52484813595362</v>
      </c>
      <c r="O45" s="297">
        <v>11.369220768383069</v>
      </c>
      <c r="P45" s="297">
        <v>11.09157162706274</v>
      </c>
      <c r="Q45" s="297">
        <v>12.45567424736641</v>
      </c>
      <c r="R45" s="297">
        <v>11.410151612061149</v>
      </c>
      <c r="S45" s="297">
        <v>11.503645801942749</v>
      </c>
      <c r="T45" s="297">
        <v>11.13329888834738</v>
      </c>
      <c r="U45" s="297">
        <v>10.06445386181819</v>
      </c>
      <c r="V45" s="297">
        <v>8.7167432641220532</v>
      </c>
      <c r="W45" s="297">
        <v>9.1504563226196858</v>
      </c>
      <c r="DA45" s="122" t="s">
        <v>2800</v>
      </c>
    </row>
    <row r="46" spans="1:105" ht="12" customHeight="1" x14ac:dyDescent="0.25">
      <c r="A46" s="60" t="s">
        <v>2743</v>
      </c>
      <c r="B46" s="331">
        <v>16.567450054963569</v>
      </c>
      <c r="C46" s="331">
        <v>15.851092005534399</v>
      </c>
      <c r="D46" s="331">
        <v>14.664262484322609</v>
      </c>
      <c r="E46" s="331">
        <v>16.864709052254131</v>
      </c>
      <c r="F46" s="331">
        <v>14.721510099670169</v>
      </c>
      <c r="G46" s="331">
        <v>13.97775516348476</v>
      </c>
      <c r="H46" s="331">
        <v>13.43948497035576</v>
      </c>
      <c r="I46" s="331">
        <v>12.61568201111861</v>
      </c>
      <c r="J46" s="331">
        <v>11.054041918059021</v>
      </c>
      <c r="K46" s="331">
        <v>9.0750966029014641</v>
      </c>
      <c r="L46" s="331">
        <v>11.40608917889069</v>
      </c>
      <c r="M46" s="331">
        <v>10.90186833616171</v>
      </c>
      <c r="N46" s="331">
        <v>11.35345947710325</v>
      </c>
      <c r="O46" s="331">
        <v>9.0374558818403354</v>
      </c>
      <c r="P46" s="331">
        <v>8.5076795025203076</v>
      </c>
      <c r="Q46" s="331">
        <v>9.8072961245510832</v>
      </c>
      <c r="R46" s="331">
        <v>8.6175677059729257</v>
      </c>
      <c r="S46" s="331">
        <v>8.5842442199521081</v>
      </c>
      <c r="T46" s="331">
        <v>8.2635934137208125</v>
      </c>
      <c r="U46" s="331">
        <v>7.4417867826243072</v>
      </c>
      <c r="V46" s="331">
        <v>6.4485823614642008</v>
      </c>
      <c r="W46" s="331">
        <v>6.7473690009780647</v>
      </c>
      <c r="DA46" s="72" t="s">
        <v>2801</v>
      </c>
    </row>
    <row r="47" spans="1:105" ht="12" customHeight="1" x14ac:dyDescent="0.25">
      <c r="A47" s="64" t="s">
        <v>30</v>
      </c>
      <c r="B47" s="231">
        <v>0.68372208453117</v>
      </c>
      <c r="C47" s="231">
        <v>0.73444611832200657</v>
      </c>
      <c r="D47" s="231">
        <v>0.40852424322249642</v>
      </c>
      <c r="E47" s="231">
        <v>0.62006144400638086</v>
      </c>
      <c r="F47" s="231">
        <v>0.80520030644769902</v>
      </c>
      <c r="G47" s="231">
        <v>0.48800676520987901</v>
      </c>
      <c r="H47" s="231">
        <v>0.59944875197049818</v>
      </c>
      <c r="I47" s="231">
        <v>0.5052555480476143</v>
      </c>
      <c r="J47" s="231">
        <v>0.42770994741169133</v>
      </c>
      <c r="K47" s="231">
        <v>0.33734245390505391</v>
      </c>
      <c r="L47" s="231">
        <v>0.28331384339255761</v>
      </c>
      <c r="M47" s="231">
        <v>0.17202461805317601</v>
      </c>
      <c r="N47" s="231">
        <v>0.13468451163346579</v>
      </c>
      <c r="O47" s="231">
        <v>0.22278468071494489</v>
      </c>
      <c r="P47" s="231">
        <v>0.18033424410918381</v>
      </c>
      <c r="Q47" s="231">
        <v>0.1678696825320834</v>
      </c>
      <c r="R47" s="231">
        <v>0.1444591285231481</v>
      </c>
      <c r="S47" s="231">
        <v>0.122588465235002</v>
      </c>
      <c r="T47" s="231">
        <v>0.14387722786477811</v>
      </c>
      <c r="U47" s="231">
        <v>0.12228403962725411</v>
      </c>
      <c r="V47" s="231">
        <v>8.1718059284590749E-2</v>
      </c>
      <c r="W47" s="231">
        <v>8.7407182632412928E-2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0.1136288408319769</v>
      </c>
      <c r="C49" s="231">
        <v>0.1136441162361117</v>
      </c>
      <c r="D49" s="231">
        <v>0.11363503737413171</v>
      </c>
      <c r="E49" s="231">
        <v>1.2136038056159251</v>
      </c>
      <c r="F49" s="231">
        <v>0.10979079597045011</v>
      </c>
      <c r="G49" s="231">
        <v>0.109853938374414</v>
      </c>
      <c r="H49" s="231">
        <v>0.1090886451204076</v>
      </c>
      <c r="I49" s="231">
        <v>3.5937755155667668E-2</v>
      </c>
      <c r="J49" s="231">
        <v>3.6599631002474549E-2</v>
      </c>
      <c r="K49" s="231">
        <v>3.6659598289722289E-2</v>
      </c>
      <c r="L49" s="231">
        <v>3.5814500908748013E-2</v>
      </c>
      <c r="M49" s="231">
        <v>3.5747751191150832E-2</v>
      </c>
      <c r="N49" s="231">
        <v>7.0434794208225238E-2</v>
      </c>
      <c r="O49" s="231">
        <v>7.3050894012557419E-2</v>
      </c>
      <c r="P49" s="231">
        <v>3.6499328462884832E-2</v>
      </c>
      <c r="Q49" s="231">
        <v>3.5198285040680802E-2</v>
      </c>
      <c r="R49" s="231">
        <v>3.4176646410782018E-2</v>
      </c>
      <c r="S49" s="231">
        <v>3.4207643288215669E-2</v>
      </c>
      <c r="T49" s="231">
        <v>3.4212104815973199E-2</v>
      </c>
      <c r="U49" s="231">
        <v>3.4197535896823367E-2</v>
      </c>
      <c r="V49" s="231">
        <v>3.4191883990397832E-2</v>
      </c>
      <c r="W49" s="231">
        <v>3.4207813056754362E-2</v>
      </c>
      <c r="DA49" s="73" t="s">
        <v>2804</v>
      </c>
    </row>
    <row r="50" spans="1:105" ht="12" customHeight="1" x14ac:dyDescent="0.25">
      <c r="A50" s="64" t="s">
        <v>160</v>
      </c>
      <c r="B50" s="231">
        <v>2.6506041625637158</v>
      </c>
      <c r="C50" s="231">
        <v>2.5168188855933309</v>
      </c>
      <c r="D50" s="231">
        <v>2.3600812717744999</v>
      </c>
      <c r="E50" s="231">
        <v>2.1424058026703028</v>
      </c>
      <c r="F50" s="231">
        <v>1.77092391665324</v>
      </c>
      <c r="G50" s="231">
        <v>1.7041959190270699</v>
      </c>
      <c r="H50" s="231">
        <v>1.452101164979972</v>
      </c>
      <c r="I50" s="231">
        <v>1.824661775598978</v>
      </c>
      <c r="J50" s="231">
        <v>1.0773222530308599</v>
      </c>
      <c r="K50" s="231">
        <v>1.0270417274541781</v>
      </c>
      <c r="L50" s="231">
        <v>0.87268247301067736</v>
      </c>
      <c r="M50" s="231">
        <v>0.73862583561074291</v>
      </c>
      <c r="N50" s="231">
        <v>0.71720534371220934</v>
      </c>
      <c r="O50" s="231">
        <v>0.68136307662460838</v>
      </c>
      <c r="P50" s="231">
        <v>0.52051764005267198</v>
      </c>
      <c r="Q50" s="231">
        <v>0.51896336100923468</v>
      </c>
      <c r="R50" s="231">
        <v>0.54535267487697081</v>
      </c>
      <c r="S50" s="231">
        <v>0.51528284545867586</v>
      </c>
      <c r="T50" s="231">
        <v>0.42968861919992468</v>
      </c>
      <c r="U50" s="231">
        <v>0.37241745709836932</v>
      </c>
      <c r="V50" s="231">
        <v>0.34455973471656481</v>
      </c>
      <c r="W50" s="231">
        <v>0.34457680037130972</v>
      </c>
      <c r="DA50" s="73" t="s">
        <v>2805</v>
      </c>
    </row>
    <row r="51" spans="1:105" ht="12" customHeight="1" x14ac:dyDescent="0.25">
      <c r="A51" s="64" t="s">
        <v>70</v>
      </c>
      <c r="B51" s="231">
        <v>0.68349960164852597</v>
      </c>
      <c r="C51" s="231">
        <v>0.68359148617858689</v>
      </c>
      <c r="D51" s="231">
        <v>0.56961363956547162</v>
      </c>
      <c r="E51" s="231">
        <v>0.42506532282686837</v>
      </c>
      <c r="F51" s="231">
        <v>0.42485375492103822</v>
      </c>
      <c r="G51" s="231">
        <v>0.33984920248824391</v>
      </c>
      <c r="H51" s="231">
        <v>0.30900068641319528</v>
      </c>
      <c r="I51" s="231">
        <v>0.28332732102558378</v>
      </c>
      <c r="J51" s="231">
        <v>0.28292695112296112</v>
      </c>
      <c r="K51" s="231">
        <v>0.25460018256028188</v>
      </c>
      <c r="L51" s="231">
        <v>0.24873099802157431</v>
      </c>
      <c r="M51" s="231">
        <v>0.2206816064375928</v>
      </c>
      <c r="N51" s="231">
        <v>0.19022357999500039</v>
      </c>
      <c r="O51" s="231">
        <v>0.1691065616835481</v>
      </c>
      <c r="P51" s="231">
        <v>0.1127640259877742</v>
      </c>
      <c r="Q51" s="231">
        <v>5.5645424720945302E-2</v>
      </c>
      <c r="R51" s="231">
        <v>2.8178057350956642E-2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3.2647331008813313E-2</v>
      </c>
      <c r="S52" s="231">
        <v>0</v>
      </c>
      <c r="T52" s="231">
        <v>0</v>
      </c>
      <c r="U52" s="231">
        <v>0</v>
      </c>
      <c r="V52" s="231">
        <v>0</v>
      </c>
      <c r="W52" s="231">
        <v>3.2647331008822403E-2</v>
      </c>
      <c r="DA52" s="73" t="s">
        <v>2807</v>
      </c>
    </row>
    <row r="53" spans="1:105" ht="12" customHeight="1" x14ac:dyDescent="0.25">
      <c r="A53" s="64" t="s">
        <v>162</v>
      </c>
      <c r="B53" s="231">
        <v>12.161197350627329</v>
      </c>
      <c r="C53" s="231">
        <v>11.557590759538</v>
      </c>
      <c r="D53" s="231">
        <v>10.97734011108467</v>
      </c>
      <c r="E53" s="231">
        <v>11.24983702617998</v>
      </c>
      <c r="F53" s="231">
        <v>10.4903641107149</v>
      </c>
      <c r="G53" s="231">
        <v>10.38472239128188</v>
      </c>
      <c r="H53" s="231">
        <v>9.5004791103696231</v>
      </c>
      <c r="I53" s="231">
        <v>9.120341489432743</v>
      </c>
      <c r="J53" s="231">
        <v>8.3711611109605517</v>
      </c>
      <c r="K53" s="231">
        <v>6.8496977138800128</v>
      </c>
      <c r="L53" s="231">
        <v>7.3813103466230414</v>
      </c>
      <c r="M53" s="231">
        <v>7.1526257820654449</v>
      </c>
      <c r="N53" s="231">
        <v>6.6482685592011466</v>
      </c>
      <c r="O53" s="231">
        <v>7.0599458795601731</v>
      </c>
      <c r="P53" s="231">
        <v>6.9080615299316808</v>
      </c>
      <c r="Q53" s="231">
        <v>6.6612985614427664</v>
      </c>
      <c r="R53" s="231">
        <v>7.0822285228975277</v>
      </c>
      <c r="S53" s="231">
        <v>7.1863988513595034</v>
      </c>
      <c r="T53" s="231">
        <v>6.9615088687144766</v>
      </c>
      <c r="U53" s="231">
        <v>6.2741149357067947</v>
      </c>
      <c r="V53" s="231">
        <v>5.4275803877710107</v>
      </c>
      <c r="W53" s="231">
        <v>5.7165489245574479</v>
      </c>
      <c r="DA53" s="73" t="s">
        <v>2808</v>
      </c>
    </row>
    <row r="54" spans="1:105" ht="12" customHeight="1" x14ac:dyDescent="0.25">
      <c r="A54" s="64" t="s">
        <v>36</v>
      </c>
      <c r="B54" s="231">
        <v>0.27479801476085308</v>
      </c>
      <c r="C54" s="231">
        <v>0.24500063966637209</v>
      </c>
      <c r="D54" s="231">
        <v>0.23506818130134141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0.30841652994827279</v>
      </c>
      <c r="F55" s="231">
        <v>4.2567130920478438E-2</v>
      </c>
      <c r="G55" s="231">
        <v>4.9795620752124577E-2</v>
      </c>
      <c r="H55" s="231">
        <v>0.56703743914396754</v>
      </c>
      <c r="I55" s="231">
        <v>6.7464941296572628E-2</v>
      </c>
      <c r="J55" s="231">
        <v>6.6664024623216023E-2</v>
      </c>
      <c r="K55" s="231">
        <v>6.4252600415302702E-2</v>
      </c>
      <c r="L55" s="231">
        <v>7.0677282177719833E-2</v>
      </c>
      <c r="M55" s="231">
        <v>5.8631726722312663E-2</v>
      </c>
      <c r="N55" s="231">
        <v>6.9072557435098339E-2</v>
      </c>
      <c r="O55" s="231">
        <v>6.7464941296464701E-2</v>
      </c>
      <c r="P55" s="231">
        <v>7.5497239197381633E-2</v>
      </c>
      <c r="Q55" s="231">
        <v>7.710485533589434E-2</v>
      </c>
      <c r="R55" s="231">
        <v>7.9513388147819844E-2</v>
      </c>
      <c r="S55" s="231">
        <v>7.4693431128093124E-2</v>
      </c>
      <c r="T55" s="231">
        <v>5.2207044959897968E-2</v>
      </c>
      <c r="U55" s="231">
        <v>9.6378900622976341E-2</v>
      </c>
      <c r="V55" s="231">
        <v>8.5938069910203974E-2</v>
      </c>
      <c r="W55" s="231">
        <v>5.1403236890630352E-2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0.90531912100639877</v>
      </c>
      <c r="F56" s="231">
        <v>1.0778100840423599</v>
      </c>
      <c r="G56" s="231">
        <v>0.90133132635115176</v>
      </c>
      <c r="H56" s="231">
        <v>0.90232917235809829</v>
      </c>
      <c r="I56" s="231">
        <v>0.77869318056145098</v>
      </c>
      <c r="J56" s="231">
        <v>0.79165799990725971</v>
      </c>
      <c r="K56" s="231">
        <v>0.50550232639691117</v>
      </c>
      <c r="L56" s="231">
        <v>2.513559734756369</v>
      </c>
      <c r="M56" s="231">
        <v>2.5235310160812952</v>
      </c>
      <c r="N56" s="231">
        <v>3.52357013091811</v>
      </c>
      <c r="O56" s="231">
        <v>0.7637398479480394</v>
      </c>
      <c r="P56" s="231">
        <v>0.67400549477873106</v>
      </c>
      <c r="Q56" s="231">
        <v>2.2912159544694779</v>
      </c>
      <c r="R56" s="231">
        <v>0.67101195675690761</v>
      </c>
      <c r="S56" s="231">
        <v>0.65107298348261866</v>
      </c>
      <c r="T56" s="231">
        <v>0.64209954816575987</v>
      </c>
      <c r="U56" s="231">
        <v>0.54239391367208856</v>
      </c>
      <c r="V56" s="231">
        <v>0.47459422579143218</v>
      </c>
      <c r="W56" s="231">
        <v>0.48057771246068709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62.0565892672264</v>
      </c>
      <c r="C58" s="331">
        <v>63.702124980072291</v>
      </c>
      <c r="D58" s="331">
        <v>62.693519032665399</v>
      </c>
      <c r="E58" s="331">
        <v>49.282549044795132</v>
      </c>
      <c r="F58" s="331">
        <v>46.94282044732244</v>
      </c>
      <c r="G58" s="331">
        <v>48.645605727273988</v>
      </c>
      <c r="H58" s="331">
        <v>43.303351841809111</v>
      </c>
      <c r="I58" s="331">
        <v>46.172293719265532</v>
      </c>
      <c r="J58" s="331">
        <v>38.619184046525952</v>
      </c>
      <c r="K58" s="331">
        <v>33.4031702083551</v>
      </c>
      <c r="L58" s="331">
        <v>35.972780025582807</v>
      </c>
      <c r="M58" s="331">
        <v>36.426452807438409</v>
      </c>
      <c r="N58" s="331">
        <v>34.500515683633758</v>
      </c>
      <c r="O58" s="331">
        <v>32.418354475453143</v>
      </c>
      <c r="P58" s="331">
        <v>31.645229462206959</v>
      </c>
      <c r="Q58" s="331">
        <v>32.652032133950811</v>
      </c>
      <c r="R58" s="331">
        <v>31.646928289882108</v>
      </c>
      <c r="S58" s="331">
        <v>31.469946478679521</v>
      </c>
      <c r="T58" s="331">
        <v>30.77720544860713</v>
      </c>
      <c r="U58" s="331">
        <v>28.072572152781799</v>
      </c>
      <c r="V58" s="331">
        <v>25.10102441303949</v>
      </c>
      <c r="W58" s="331">
        <v>25.66888243520712</v>
      </c>
      <c r="DA58" s="72" t="s">
        <v>2813</v>
      </c>
    </row>
    <row r="59" spans="1:105" ht="12" customHeight="1" x14ac:dyDescent="0.25">
      <c r="A59" s="132" t="s">
        <v>2759</v>
      </c>
      <c r="B59" s="318">
        <v>15.62101087029518</v>
      </c>
      <c r="C59" s="318">
        <v>16.035228466868769</v>
      </c>
      <c r="D59" s="318">
        <v>15.781340126334269</v>
      </c>
      <c r="E59" s="318">
        <v>12.40550348375613</v>
      </c>
      <c r="F59" s="318">
        <v>11.81654224231124</v>
      </c>
      <c r="G59" s="318">
        <v>12.245170816359369</v>
      </c>
      <c r="H59" s="318">
        <v>10.900407802437231</v>
      </c>
      <c r="I59" s="318">
        <v>11.62258368711254</v>
      </c>
      <c r="J59" s="318">
        <v>9.7212995576493011</v>
      </c>
      <c r="K59" s="318">
        <v>8.4083139451978539</v>
      </c>
      <c r="L59" s="318">
        <v>9.055141354846203</v>
      </c>
      <c r="M59" s="318">
        <v>9.169340790242277</v>
      </c>
      <c r="N59" s="318">
        <v>8.6845399801799292</v>
      </c>
      <c r="O59" s="318">
        <v>8.1604141258466196</v>
      </c>
      <c r="P59" s="318">
        <v>7.9658015250153067</v>
      </c>
      <c r="Q59" s="318">
        <v>8.2192359413321423</v>
      </c>
      <c r="R59" s="318">
        <v>7.9662291573730224</v>
      </c>
      <c r="S59" s="318">
        <v>7.9216789358850974</v>
      </c>
      <c r="T59" s="318">
        <v>7.7473007547952211</v>
      </c>
      <c r="U59" s="318">
        <v>7.0664849604833906</v>
      </c>
      <c r="V59" s="318">
        <v>6.3184809194583664</v>
      </c>
      <c r="W59" s="318">
        <v>6.4614232957927618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1</v>
      </c>
      <c r="D63" s="234">
        <f t="shared" si="1"/>
        <v>1</v>
      </c>
      <c r="E63" s="234">
        <f t="shared" si="1"/>
        <v>0.99999999999999978</v>
      </c>
      <c r="F63" s="234">
        <f t="shared" si="1"/>
        <v>1.0000000000000002</v>
      </c>
      <c r="G63" s="234">
        <f t="shared" si="1"/>
        <v>1</v>
      </c>
      <c r="H63" s="234">
        <f t="shared" si="1"/>
        <v>1</v>
      </c>
      <c r="I63" s="234">
        <f t="shared" si="1"/>
        <v>1</v>
      </c>
      <c r="J63" s="234">
        <f t="shared" si="1"/>
        <v>0.99999999999999978</v>
      </c>
      <c r="K63" s="234">
        <f t="shared" si="1"/>
        <v>0.99999999999999967</v>
      </c>
      <c r="L63" s="234">
        <f t="shared" si="1"/>
        <v>0.99999999999999978</v>
      </c>
      <c r="M63" s="234">
        <f t="shared" si="1"/>
        <v>1.0000000000000002</v>
      </c>
      <c r="N63" s="234">
        <f t="shared" si="1"/>
        <v>1.0000000000000002</v>
      </c>
      <c r="O63" s="234">
        <f t="shared" si="1"/>
        <v>1</v>
      </c>
      <c r="P63" s="234">
        <f t="shared" si="1"/>
        <v>0.99999999999999989</v>
      </c>
      <c r="Q63" s="234">
        <f t="shared" si="1"/>
        <v>1.0000000000000002</v>
      </c>
      <c r="R63" s="234">
        <f t="shared" si="1"/>
        <v>0.99999999999999989</v>
      </c>
      <c r="S63" s="234">
        <f t="shared" si="1"/>
        <v>1</v>
      </c>
      <c r="T63" s="234">
        <f t="shared" si="1"/>
        <v>0.99999999999999978</v>
      </c>
      <c r="U63" s="234">
        <f t="shared" si="1"/>
        <v>0.99999999999999989</v>
      </c>
      <c r="V63" s="234">
        <f t="shared" si="1"/>
        <v>1.0000000000000002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2.6811183323343094E-2</v>
      </c>
      <c r="C64" s="301">
        <f t="shared" si="2"/>
        <v>2.7968486474608898E-2</v>
      </c>
      <c r="D64" s="301">
        <f t="shared" si="2"/>
        <v>2.8988789887399231E-2</v>
      </c>
      <c r="E64" s="301">
        <f t="shared" si="2"/>
        <v>2.2913894263606759E-2</v>
      </c>
      <c r="F64" s="301">
        <f t="shared" si="2"/>
        <v>2.4268813182246808E-2</v>
      </c>
      <c r="G64" s="301">
        <f t="shared" si="2"/>
        <v>2.5662233599137524E-2</v>
      </c>
      <c r="H64" s="301">
        <f t="shared" si="2"/>
        <v>2.4437930813373688E-2</v>
      </c>
      <c r="I64" s="301">
        <f t="shared" si="2"/>
        <v>2.6480966666564784E-2</v>
      </c>
      <c r="J64" s="301">
        <f t="shared" si="2"/>
        <v>2.5727604056568779E-2</v>
      </c>
      <c r="K64" s="301">
        <f t="shared" si="2"/>
        <v>2.6563093923099881E-2</v>
      </c>
      <c r="L64" s="301">
        <f t="shared" si="2"/>
        <v>2.4263249493920912E-2</v>
      </c>
      <c r="M64" s="301">
        <f t="shared" si="2"/>
        <v>2.5194905289270732E-2</v>
      </c>
      <c r="N64" s="301">
        <f t="shared" si="2"/>
        <v>2.3796211137401355E-2</v>
      </c>
      <c r="O64" s="301">
        <f t="shared" si="2"/>
        <v>2.6167482407435601E-2</v>
      </c>
      <c r="P64" s="301">
        <f t="shared" si="2"/>
        <v>2.6748084394741786E-2</v>
      </c>
      <c r="Q64" s="301">
        <f t="shared" si="2"/>
        <v>2.5133153940476469E-2</v>
      </c>
      <c r="R64" s="301">
        <f t="shared" si="2"/>
        <v>2.6537231758593068E-2</v>
      </c>
      <c r="S64" s="301">
        <f t="shared" si="2"/>
        <v>2.6503806966183645E-2</v>
      </c>
      <c r="T64" s="301">
        <f t="shared" si="2"/>
        <v>2.6756991838048395E-2</v>
      </c>
      <c r="U64" s="301">
        <f t="shared" si="2"/>
        <v>2.6961998211199809E-2</v>
      </c>
      <c r="V64" s="301">
        <f t="shared" si="2"/>
        <v>2.7478586651653501E-2</v>
      </c>
      <c r="W64" s="301">
        <f t="shared" si="2"/>
        <v>2.7098957697058713E-2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5.6510104179941399E-3</v>
      </c>
      <c r="C65" s="235">
        <f t="shared" si="3"/>
        <v>5.8949359503255132E-3</v>
      </c>
      <c r="D65" s="235">
        <f t="shared" si="3"/>
        <v>6.1099859593332518E-3</v>
      </c>
      <c r="E65" s="235">
        <f t="shared" si="3"/>
        <v>4.8295762868370172E-3</v>
      </c>
      <c r="F65" s="235">
        <f t="shared" si="3"/>
        <v>5.1151534220358974E-3</v>
      </c>
      <c r="G65" s="235">
        <f t="shared" si="3"/>
        <v>5.4088455428771129E-3</v>
      </c>
      <c r="H65" s="235">
        <f t="shared" si="3"/>
        <v>5.1507984543285356E-3</v>
      </c>
      <c r="I65" s="235">
        <f t="shared" si="3"/>
        <v>5.5814104400616193E-3</v>
      </c>
      <c r="J65" s="235">
        <f t="shared" si="3"/>
        <v>5.4226237163921684E-3</v>
      </c>
      <c r="K65" s="235">
        <f t="shared" si="3"/>
        <v>5.5987204549417576E-3</v>
      </c>
      <c r="L65" s="235">
        <f t="shared" si="3"/>
        <v>5.1139807598556079E-3</v>
      </c>
      <c r="M65" s="235">
        <f t="shared" si="3"/>
        <v>5.3103464533057242E-3</v>
      </c>
      <c r="N65" s="235">
        <f t="shared" si="3"/>
        <v>5.0155427839384094E-3</v>
      </c>
      <c r="O65" s="235">
        <f t="shared" si="3"/>
        <v>5.5153371603838125E-3</v>
      </c>
      <c r="P65" s="235">
        <f t="shared" si="3"/>
        <v>5.6377110160770356E-3</v>
      </c>
      <c r="Q65" s="235">
        <f t="shared" si="3"/>
        <v>5.2973310816545301E-3</v>
      </c>
      <c r="R65" s="235">
        <f t="shared" si="3"/>
        <v>5.5932694698323949E-3</v>
      </c>
      <c r="S65" s="235">
        <f t="shared" si="3"/>
        <v>5.5862245047576704E-3</v>
      </c>
      <c r="T65" s="235">
        <f t="shared" si="3"/>
        <v>5.6395884436532939E-3</v>
      </c>
      <c r="U65" s="235">
        <f t="shared" si="3"/>
        <v>5.6827977692717304E-3</v>
      </c>
      <c r="V65" s="235">
        <f t="shared" si="3"/>
        <v>5.7916794483685863E-3</v>
      </c>
      <c r="W65" s="235">
        <f t="shared" si="3"/>
        <v>5.7116648085253777E-3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2.1897244187637523E-2</v>
      </c>
      <c r="C66" s="235">
        <f t="shared" si="4"/>
        <v>2.2842437445121464E-2</v>
      </c>
      <c r="D66" s="235">
        <f t="shared" si="4"/>
        <v>2.3675740201881842E-2</v>
      </c>
      <c r="E66" s="235">
        <f t="shared" si="4"/>
        <v>1.8714248152674983E-2</v>
      </c>
      <c r="F66" s="235">
        <f t="shared" si="4"/>
        <v>1.982083826688601E-2</v>
      </c>
      <c r="G66" s="235">
        <f t="shared" si="4"/>
        <v>2.0958873345633563E-2</v>
      </c>
      <c r="H66" s="235">
        <f t="shared" si="4"/>
        <v>1.9958960110318242E-2</v>
      </c>
      <c r="I66" s="235">
        <f t="shared" si="4"/>
        <v>2.1627549460586658E-2</v>
      </c>
      <c r="J66" s="235">
        <f t="shared" si="4"/>
        <v>2.1012262741087188E-2</v>
      </c>
      <c r="K66" s="235">
        <f t="shared" si="4"/>
        <v>2.169462447809414E-2</v>
      </c>
      <c r="L66" s="235">
        <f t="shared" si="4"/>
        <v>1.9816294288338445E-2</v>
      </c>
      <c r="M66" s="235">
        <f t="shared" si="4"/>
        <v>2.0577196714895687E-2</v>
      </c>
      <c r="N66" s="235">
        <f t="shared" si="4"/>
        <v>1.9434854468455613E-2</v>
      </c>
      <c r="O66" s="235">
        <f t="shared" si="4"/>
        <v>2.1371520426420296E-2</v>
      </c>
      <c r="P66" s="235">
        <f t="shared" si="4"/>
        <v>2.1845709996442083E-2</v>
      </c>
      <c r="Q66" s="235">
        <f t="shared" si="4"/>
        <v>2.0526763119811248E-2</v>
      </c>
      <c r="R66" s="235">
        <f t="shared" si="4"/>
        <v>2.1673502317069129E-2</v>
      </c>
      <c r="S66" s="235">
        <f t="shared" si="4"/>
        <v>2.1646203602481148E-2</v>
      </c>
      <c r="T66" s="235">
        <f t="shared" si="4"/>
        <v>2.185298488837133E-2</v>
      </c>
      <c r="U66" s="235">
        <f t="shared" si="4"/>
        <v>2.2020417804657792E-2</v>
      </c>
      <c r="V66" s="235">
        <f t="shared" si="4"/>
        <v>2.2442326195969881E-2</v>
      </c>
      <c r="W66" s="235">
        <f t="shared" si="4"/>
        <v>2.2132275430242512E-2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3.0797932907871493E-2</v>
      </c>
      <c r="C67" s="235">
        <f t="shared" si="5"/>
        <v>3.2127323870474775E-2</v>
      </c>
      <c r="D67" s="235">
        <f t="shared" si="5"/>
        <v>3.3299343608426055E-2</v>
      </c>
      <c r="E67" s="235">
        <f t="shared" si="5"/>
        <v>2.6321127630879518E-2</v>
      </c>
      <c r="F67" s="235">
        <f t="shared" si="5"/>
        <v>2.7877519284639555E-2</v>
      </c>
      <c r="G67" s="235">
        <f t="shared" si="5"/>
        <v>2.9478137504070988E-2</v>
      </c>
      <c r="H67" s="235">
        <f t="shared" si="5"/>
        <v>2.8071784244681403E-2</v>
      </c>
      <c r="I67" s="235">
        <f t="shared" si="5"/>
        <v>3.0418613937952477E-2</v>
      </c>
      <c r="J67" s="235">
        <f t="shared" si="5"/>
        <v>2.9553228369619312E-2</v>
      </c>
      <c r="K67" s="235">
        <f t="shared" si="5"/>
        <v>3.0512953292772114E-2</v>
      </c>
      <c r="L67" s="235">
        <f t="shared" si="5"/>
        <v>2.7871128291086081E-2</v>
      </c>
      <c r="M67" s="235">
        <f t="shared" si="5"/>
        <v>2.8941318753490316E-2</v>
      </c>
      <c r="N67" s="235">
        <f t="shared" si="5"/>
        <v>2.7334642609121836E-2</v>
      </c>
      <c r="O67" s="235">
        <f t="shared" si="5"/>
        <v>3.0058515427420548E-2</v>
      </c>
      <c r="P67" s="235">
        <f t="shared" si="5"/>
        <v>3.0725451341273496E-2</v>
      </c>
      <c r="Q67" s="235">
        <f t="shared" si="5"/>
        <v>2.8870385148128681E-2</v>
      </c>
      <c r="R67" s="235">
        <f t="shared" si="5"/>
        <v>3.0483245495181565E-2</v>
      </c>
      <c r="S67" s="235">
        <f t="shared" si="5"/>
        <v>3.0444850527616342E-2</v>
      </c>
      <c r="T67" s="235">
        <f t="shared" si="5"/>
        <v>3.0735683297022295E-2</v>
      </c>
      <c r="U67" s="235">
        <f t="shared" si="5"/>
        <v>3.0971173556809003E-2</v>
      </c>
      <c r="V67" s="235">
        <f t="shared" si="5"/>
        <v>3.1564577284581938E-2</v>
      </c>
      <c r="W67" s="235">
        <f t="shared" si="5"/>
        <v>3.1128498543390521E-2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0.12658224781980734</v>
      </c>
      <c r="C68" s="302">
        <f t="shared" si="6"/>
        <v>0.12408168228452421</v>
      </c>
      <c r="D68" s="302">
        <f t="shared" si="6"/>
        <v>0.12217011123159491</v>
      </c>
      <c r="E68" s="302">
        <f t="shared" si="6"/>
        <v>0.13437896634814223</v>
      </c>
      <c r="F68" s="302">
        <f t="shared" si="6"/>
        <v>0.13151513526195385</v>
      </c>
      <c r="G68" s="302">
        <f t="shared" si="6"/>
        <v>0.12826755782943031</v>
      </c>
      <c r="H68" s="302">
        <f t="shared" si="6"/>
        <v>0.13088477054567493</v>
      </c>
      <c r="I68" s="302">
        <f t="shared" si="6"/>
        <v>0.12635460391961226</v>
      </c>
      <c r="J68" s="302">
        <f t="shared" si="6"/>
        <v>0.12806008712412853</v>
      </c>
      <c r="K68" s="302">
        <f t="shared" si="6"/>
        <v>0.12638455737277393</v>
      </c>
      <c r="L68" s="302">
        <f t="shared" si="6"/>
        <v>0.12757341305559086</v>
      </c>
      <c r="M68" s="302">
        <f t="shared" si="6"/>
        <v>0.12512758602674123</v>
      </c>
      <c r="N68" s="302">
        <f t="shared" si="6"/>
        <v>0.12582597975348886</v>
      </c>
      <c r="O68" s="302">
        <f t="shared" si="6"/>
        <v>0.12677226451160517</v>
      </c>
      <c r="P68" s="302">
        <f t="shared" si="6"/>
        <v>0.1257235453073014</v>
      </c>
      <c r="Q68" s="302">
        <f t="shared" si="6"/>
        <v>0.12538783373089221</v>
      </c>
      <c r="R68" s="302">
        <f t="shared" si="6"/>
        <v>0.12624545931777387</v>
      </c>
      <c r="S68" s="302">
        <f t="shared" si="6"/>
        <v>0.12644907478522766</v>
      </c>
      <c r="T68" s="302">
        <f t="shared" si="6"/>
        <v>0.12604876358407588</v>
      </c>
      <c r="U68" s="302">
        <f t="shared" si="6"/>
        <v>0.12566113914534288</v>
      </c>
      <c r="V68" s="302">
        <f t="shared" si="6"/>
        <v>0.12451095209378754</v>
      </c>
      <c r="W68" s="302">
        <f t="shared" si="6"/>
        <v>0.12539922305071105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4.7624825666692454E-2</v>
      </c>
      <c r="C69" s="303">
        <f t="shared" si="7"/>
        <v>4.6304572719865142E-2</v>
      </c>
      <c r="D69" s="303">
        <f t="shared" si="7"/>
        <v>4.511462102129548E-2</v>
      </c>
      <c r="E69" s="303">
        <f t="shared" si="7"/>
        <v>5.2171610610594964E-2</v>
      </c>
      <c r="F69" s="303">
        <f t="shared" si="7"/>
        <v>5.063856257197543E-2</v>
      </c>
      <c r="G69" s="303">
        <f t="shared" si="7"/>
        <v>4.9061171763467373E-2</v>
      </c>
      <c r="H69" s="303">
        <f t="shared" si="7"/>
        <v>5.0463247119469673E-2</v>
      </c>
      <c r="I69" s="303">
        <f t="shared" si="7"/>
        <v>4.8140740656426914E-2</v>
      </c>
      <c r="J69" s="303">
        <f t="shared" si="7"/>
        <v>4.899671977738948E-2</v>
      </c>
      <c r="K69" s="303">
        <f t="shared" si="7"/>
        <v>4.8016652211438998E-2</v>
      </c>
      <c r="L69" s="303">
        <f t="shared" si="7"/>
        <v>5.1187200014675797E-2</v>
      </c>
      <c r="M69" s="303">
        <f t="shared" si="7"/>
        <v>5.0170269044789127E-2</v>
      </c>
      <c r="N69" s="303">
        <f t="shared" si="7"/>
        <v>5.2102683326860237E-2</v>
      </c>
      <c r="O69" s="303">
        <f t="shared" si="7"/>
        <v>4.8536316446936276E-2</v>
      </c>
      <c r="P69" s="303">
        <f t="shared" si="7"/>
        <v>4.7845952606905079E-2</v>
      </c>
      <c r="Q69" s="303">
        <f t="shared" si="7"/>
        <v>5.0226823612691249E-2</v>
      </c>
      <c r="R69" s="303">
        <f t="shared" si="7"/>
        <v>4.8079330070725956E-2</v>
      </c>
      <c r="S69" s="303">
        <f t="shared" si="7"/>
        <v>4.8102092520571661E-2</v>
      </c>
      <c r="T69" s="303">
        <f t="shared" si="7"/>
        <v>4.779986746795338E-2</v>
      </c>
      <c r="U69" s="303">
        <f t="shared" si="7"/>
        <v>4.7555060729784049E-2</v>
      </c>
      <c r="V69" s="303">
        <f t="shared" si="7"/>
        <v>4.6969598222077337E-2</v>
      </c>
      <c r="W69" s="303">
        <f t="shared" si="7"/>
        <v>4.739469543219467E-2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0.35810205453224531</v>
      </c>
      <c r="C70" s="303">
        <f t="shared" si="8"/>
        <v>0.34817476795129371</v>
      </c>
      <c r="D70" s="303">
        <f t="shared" si="8"/>
        <v>0.33922724652551023</v>
      </c>
      <c r="E70" s="303">
        <f t="shared" si="8"/>
        <v>0.39229037978351189</v>
      </c>
      <c r="F70" s="303">
        <f t="shared" si="8"/>
        <v>0.38076303780081527</v>
      </c>
      <c r="G70" s="303">
        <f t="shared" si="8"/>
        <v>0.36890227229837957</v>
      </c>
      <c r="H70" s="303">
        <f t="shared" si="8"/>
        <v>0.37944480045601248</v>
      </c>
      <c r="I70" s="303">
        <f t="shared" si="8"/>
        <v>0.36198133839736402</v>
      </c>
      <c r="J70" s="303">
        <f t="shared" si="8"/>
        <v>0.36841764294152457</v>
      </c>
      <c r="K70" s="303">
        <f t="shared" si="8"/>
        <v>0.36104828874370465</v>
      </c>
      <c r="L70" s="303">
        <f t="shared" si="8"/>
        <v>0.38488836934112003</v>
      </c>
      <c r="M70" s="303">
        <f t="shared" si="8"/>
        <v>0.37724183070216438</v>
      </c>
      <c r="N70" s="303">
        <f t="shared" si="8"/>
        <v>0.39177209963081433</v>
      </c>
      <c r="O70" s="303">
        <f t="shared" si="8"/>
        <v>0.3649557640529244</v>
      </c>
      <c r="P70" s="303">
        <f t="shared" si="8"/>
        <v>0.35976475902499788</v>
      </c>
      <c r="Q70" s="303">
        <f t="shared" si="8"/>
        <v>0.37766707754927437</v>
      </c>
      <c r="R70" s="303">
        <f t="shared" si="8"/>
        <v>0.36151957803180479</v>
      </c>
      <c r="S70" s="303">
        <f t="shared" si="8"/>
        <v>0.36169073414506753</v>
      </c>
      <c r="T70" s="303">
        <f t="shared" si="8"/>
        <v>0.35941823423018776</v>
      </c>
      <c r="U70" s="303">
        <f t="shared" si="8"/>
        <v>0.35757747587203004</v>
      </c>
      <c r="V70" s="303">
        <f t="shared" si="8"/>
        <v>0.35317524816985058</v>
      </c>
      <c r="W70" s="303">
        <f t="shared" si="8"/>
        <v>0.35637165219207906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0.1192994171066762</v>
      </c>
      <c r="C71" s="303">
        <f t="shared" si="9"/>
        <v>0.12444896942955051</v>
      </c>
      <c r="D71" s="303">
        <f t="shared" si="9"/>
        <v>0.12898892579588739</v>
      </c>
      <c r="E71" s="303">
        <f t="shared" si="9"/>
        <v>0.10195798508125835</v>
      </c>
      <c r="F71" s="303">
        <f t="shared" si="9"/>
        <v>0.10798685129246476</v>
      </c>
      <c r="G71" s="303">
        <f t="shared" si="9"/>
        <v>0.11418703430993253</v>
      </c>
      <c r="H71" s="303">
        <f t="shared" si="9"/>
        <v>0.10873935947431487</v>
      </c>
      <c r="I71" s="303">
        <f t="shared" si="9"/>
        <v>0.11783008044228996</v>
      </c>
      <c r="J71" s="303">
        <f t="shared" si="9"/>
        <v>0.11447790761356454</v>
      </c>
      <c r="K71" s="303">
        <f t="shared" si="9"/>
        <v>0.11819551503408129</v>
      </c>
      <c r="L71" s="303">
        <f t="shared" si="9"/>
        <v>0.10796209502690807</v>
      </c>
      <c r="M71" s="303">
        <f t="shared" si="9"/>
        <v>0.11210760371217827</v>
      </c>
      <c r="N71" s="303">
        <f t="shared" si="9"/>
        <v>0.10588395460963182</v>
      </c>
      <c r="O71" s="303">
        <f t="shared" si="9"/>
        <v>0.11643519648900807</v>
      </c>
      <c r="P71" s="303">
        <f t="shared" si="9"/>
        <v>0.11901865122956411</v>
      </c>
      <c r="Q71" s="303">
        <f t="shared" si="9"/>
        <v>0.11183283404506357</v>
      </c>
      <c r="R71" s="303">
        <f t="shared" si="9"/>
        <v>0.11808043838440231</v>
      </c>
      <c r="S71" s="303">
        <f t="shared" si="9"/>
        <v>0.11793171095960849</v>
      </c>
      <c r="T71" s="303">
        <f t="shared" si="9"/>
        <v>0.11905828591414977</v>
      </c>
      <c r="U71" s="303">
        <f t="shared" si="9"/>
        <v>0.11997048514553629</v>
      </c>
      <c r="V71" s="303">
        <f t="shared" si="9"/>
        <v>0.12226910431079024</v>
      </c>
      <c r="W71" s="303">
        <f t="shared" si="9"/>
        <v>0.12057990199346676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0.22860028852632394</v>
      </c>
      <c r="C72" s="303">
        <f t="shared" si="10"/>
        <v>0.23202806261654657</v>
      </c>
      <c r="D72" s="303">
        <f t="shared" si="10"/>
        <v>0.23497848047349398</v>
      </c>
      <c r="E72" s="303">
        <f t="shared" si="10"/>
        <v>0.21682280480681679</v>
      </c>
      <c r="F72" s="303">
        <f t="shared" si="10"/>
        <v>0.22066444265475599</v>
      </c>
      <c r="G72" s="303">
        <f t="shared" si="10"/>
        <v>0.22492425336250405</v>
      </c>
      <c r="H72" s="303">
        <f t="shared" si="10"/>
        <v>0.22128024198456156</v>
      </c>
      <c r="I72" s="303">
        <f t="shared" si="10"/>
        <v>0.22737746346976478</v>
      </c>
      <c r="J72" s="303">
        <f t="shared" si="10"/>
        <v>0.22509785983092342</v>
      </c>
      <c r="K72" s="303">
        <f t="shared" si="10"/>
        <v>0.22767227261933395</v>
      </c>
      <c r="L72" s="303">
        <f t="shared" si="10"/>
        <v>0.21998181045394016</v>
      </c>
      <c r="M72" s="303">
        <f t="shared" si="10"/>
        <v>0.22278300203699944</v>
      </c>
      <c r="N72" s="303">
        <f t="shared" si="10"/>
        <v>0.21809487703202879</v>
      </c>
      <c r="O72" s="303">
        <f t="shared" si="10"/>
        <v>0.22638531901536191</v>
      </c>
      <c r="P72" s="303">
        <f t="shared" si="10"/>
        <v>0.22813784867007786</v>
      </c>
      <c r="Q72" s="303">
        <f t="shared" si="10"/>
        <v>0.22259162484582604</v>
      </c>
      <c r="R72" s="303">
        <f t="shared" si="10"/>
        <v>0.22750803116940402</v>
      </c>
      <c r="S72" s="303">
        <f t="shared" si="10"/>
        <v>0.22740856503918966</v>
      </c>
      <c r="T72" s="303">
        <f t="shared" si="10"/>
        <v>0.22812580758470588</v>
      </c>
      <c r="U72" s="303">
        <f t="shared" si="10"/>
        <v>0.22877083859436165</v>
      </c>
      <c r="V72" s="303">
        <f t="shared" si="10"/>
        <v>0.23030200267404638</v>
      </c>
      <c r="W72" s="303">
        <f t="shared" si="10"/>
        <v>0.22917759796952464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5.4280654363350798E-2</v>
      </c>
      <c r="C73" s="304">
        <f t="shared" si="11"/>
        <v>5.2787761195672397E-2</v>
      </c>
      <c r="D73" s="304">
        <f t="shared" si="11"/>
        <v>5.1420056952123316E-2</v>
      </c>
      <c r="E73" s="304">
        <f t="shared" si="11"/>
        <v>5.8996109641055679E-2</v>
      </c>
      <c r="F73" s="304">
        <f t="shared" si="11"/>
        <v>5.7067096662691802E-2</v>
      </c>
      <c r="G73" s="304">
        <f t="shared" si="11"/>
        <v>5.5392878453599206E-2</v>
      </c>
      <c r="H73" s="304">
        <f t="shared" si="11"/>
        <v>5.6950249480457814E-2</v>
      </c>
      <c r="I73" s="304">
        <f t="shared" si="11"/>
        <v>5.4354492452274063E-2</v>
      </c>
      <c r="J73" s="304">
        <f t="shared" si="11"/>
        <v>5.5280732758593742E-2</v>
      </c>
      <c r="K73" s="304">
        <f t="shared" si="11"/>
        <v>5.4323554783151047E-2</v>
      </c>
      <c r="L73" s="304">
        <f t="shared" si="11"/>
        <v>5.5989861535179063E-2</v>
      </c>
      <c r="M73" s="304">
        <f t="shared" si="11"/>
        <v>5.4794397904737335E-2</v>
      </c>
      <c r="N73" s="304">
        <f t="shared" si="11"/>
        <v>5.5793541910059967E-2</v>
      </c>
      <c r="O73" s="304">
        <f t="shared" si="11"/>
        <v>5.4665960643565784E-2</v>
      </c>
      <c r="P73" s="304">
        <f t="shared" si="11"/>
        <v>5.3971469242690077E-2</v>
      </c>
      <c r="Q73" s="304">
        <f t="shared" si="11"/>
        <v>5.4876291765045999E-2</v>
      </c>
      <c r="R73" s="304">
        <f t="shared" si="11"/>
        <v>5.4243688388306267E-2</v>
      </c>
      <c r="S73" s="304">
        <f t="shared" si="11"/>
        <v>5.429819263392674E-2</v>
      </c>
      <c r="T73" s="304">
        <f t="shared" si="11"/>
        <v>5.3949262301080644E-2</v>
      </c>
      <c r="U73" s="304">
        <f t="shared" si="11"/>
        <v>5.3731073237961578E-2</v>
      </c>
      <c r="V73" s="304">
        <f t="shared" si="11"/>
        <v>5.3062807286830958E-2</v>
      </c>
      <c r="W73" s="304">
        <f t="shared" si="11"/>
        <v>5.3558681882478865E-2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3.6732173232156655E-2</v>
      </c>
      <c r="C74" s="304">
        <f t="shared" si="12"/>
        <v>3.5713885831116489E-2</v>
      </c>
      <c r="D74" s="304">
        <f t="shared" si="12"/>
        <v>3.4796097444117109E-2</v>
      </c>
      <c r="E74" s="304">
        <f t="shared" si="12"/>
        <v>4.0239026850428121E-2</v>
      </c>
      <c r="F74" s="304">
        <f t="shared" si="12"/>
        <v>3.9056614414487739E-2</v>
      </c>
      <c r="G74" s="304">
        <f t="shared" si="12"/>
        <v>3.7840001196028178E-2</v>
      </c>
      <c r="H74" s="304">
        <f t="shared" si="12"/>
        <v>3.8921396752657648E-2</v>
      </c>
      <c r="I74" s="304">
        <f t="shared" si="12"/>
        <v>3.7130089203726201E-2</v>
      </c>
      <c r="J74" s="304">
        <f t="shared" si="12"/>
        <v>3.7790290535996841E-2</v>
      </c>
      <c r="K74" s="304">
        <f t="shared" si="12"/>
        <v>3.7034382013335539E-2</v>
      </c>
      <c r="L74" s="304">
        <f t="shared" si="12"/>
        <v>3.9479768626703805E-2</v>
      </c>
      <c r="M74" s="304">
        <f t="shared" si="12"/>
        <v>3.8695428022237355E-2</v>
      </c>
      <c r="N74" s="304">
        <f t="shared" si="12"/>
        <v>4.0185864473639893E-2</v>
      </c>
      <c r="O74" s="304">
        <f t="shared" si="12"/>
        <v>3.7435189710867747E-2</v>
      </c>
      <c r="P74" s="304">
        <f t="shared" si="12"/>
        <v>3.6902724472197557E-2</v>
      </c>
      <c r="Q74" s="304">
        <f t="shared" si="12"/>
        <v>3.8739047545378276E-2</v>
      </c>
      <c r="R74" s="304">
        <f t="shared" si="12"/>
        <v>3.7082724321216336E-2</v>
      </c>
      <c r="S74" s="304">
        <f t="shared" si="12"/>
        <v>3.7100280590225528E-2</v>
      </c>
      <c r="T74" s="304">
        <f t="shared" si="12"/>
        <v>3.686717983169327E-2</v>
      </c>
      <c r="U74" s="304">
        <f t="shared" si="12"/>
        <v>3.6678364788510373E-2</v>
      </c>
      <c r="V74" s="304">
        <f t="shared" si="12"/>
        <v>3.6226808064617602E-2</v>
      </c>
      <c r="W74" s="304">
        <f t="shared" si="12"/>
        <v>3.6554677912831172E-2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0.1375874609308165</v>
      </c>
      <c r="C76" s="304">
        <f t="shared" si="14"/>
        <v>0.14352641558975768</v>
      </c>
      <c r="D76" s="304">
        <f t="shared" si="14"/>
        <v>0.14876232607725354</v>
      </c>
      <c r="E76" s="304">
        <f t="shared" si="14"/>
        <v>0.11758766831533297</v>
      </c>
      <c r="F76" s="304">
        <f t="shared" si="14"/>
        <v>0.12454073157757645</v>
      </c>
      <c r="G76" s="304">
        <f t="shared" si="14"/>
        <v>0.13169137371287665</v>
      </c>
      <c r="H76" s="304">
        <f t="shared" si="14"/>
        <v>0.12540859575144606</v>
      </c>
      <c r="I76" s="304">
        <f t="shared" si="14"/>
        <v>0.13589288181376452</v>
      </c>
      <c r="J76" s="304">
        <f t="shared" si="14"/>
        <v>0.13202683653633288</v>
      </c>
      <c r="K76" s="304">
        <f t="shared" si="14"/>
        <v>0.13631433582284738</v>
      </c>
      <c r="L76" s="304">
        <f t="shared" si="14"/>
        <v>0.1245121802920573</v>
      </c>
      <c r="M76" s="304">
        <f t="shared" si="14"/>
        <v>0.12929317611002475</v>
      </c>
      <c r="N76" s="304">
        <f t="shared" si="14"/>
        <v>0.12211547064832892</v>
      </c>
      <c r="O76" s="304">
        <f t="shared" si="14"/>
        <v>0.13428416866092838</v>
      </c>
      <c r="P76" s="304">
        <f t="shared" si="14"/>
        <v>0.13726365495519022</v>
      </c>
      <c r="Q76" s="304">
        <f t="shared" si="14"/>
        <v>0.12897628553540177</v>
      </c>
      <c r="R76" s="304">
        <f t="shared" si="14"/>
        <v>0.13618161845988142</v>
      </c>
      <c r="S76" s="304">
        <f t="shared" si="14"/>
        <v>0.13601009181503737</v>
      </c>
      <c r="T76" s="304">
        <f t="shared" si="14"/>
        <v>0.13730936545193195</v>
      </c>
      <c r="U76" s="304">
        <f t="shared" si="14"/>
        <v>0.13836140056788968</v>
      </c>
      <c r="V76" s="304">
        <f t="shared" si="14"/>
        <v>0.1410123873225978</v>
      </c>
      <c r="W76" s="304">
        <f t="shared" si="14"/>
        <v>0.13906423817421457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3.4633795511408681E-2</v>
      </c>
      <c r="C77" s="237">
        <f t="shared" si="15"/>
        <v>3.612876125768933E-2</v>
      </c>
      <c r="D77" s="237">
        <f t="shared" si="15"/>
        <v>3.7446755295177651E-2</v>
      </c>
      <c r="E77" s="237">
        <f t="shared" si="15"/>
        <v>2.9599407035677358E-2</v>
      </c>
      <c r="F77" s="237">
        <f t="shared" si="15"/>
        <v>3.1349646262226624E-2</v>
      </c>
      <c r="G77" s="237">
        <f t="shared" si="15"/>
        <v>3.314962044456711E-2</v>
      </c>
      <c r="H77" s="237">
        <f t="shared" si="15"/>
        <v>3.1568106797264704E-2</v>
      </c>
      <c r="I77" s="237">
        <f t="shared" si="15"/>
        <v>3.4207232609376546E-2</v>
      </c>
      <c r="J77" s="237">
        <f t="shared" si="15"/>
        <v>3.3234063828801841E-2</v>
      </c>
      <c r="K77" s="237">
        <f t="shared" si="15"/>
        <v>3.4313321869758925E-2</v>
      </c>
      <c r="L77" s="237">
        <f t="shared" si="15"/>
        <v>3.1342459274563889E-2</v>
      </c>
      <c r="M77" s="237">
        <f t="shared" si="15"/>
        <v>3.2545941266165182E-2</v>
      </c>
      <c r="N77" s="237">
        <f t="shared" si="15"/>
        <v>3.0739154648258944E-2</v>
      </c>
      <c r="O77" s="237">
        <f t="shared" si="15"/>
        <v>3.3802284062503844E-2</v>
      </c>
      <c r="P77" s="237">
        <f t="shared" si="15"/>
        <v>3.4552286412619163E-2</v>
      </c>
      <c r="Q77" s="237">
        <f t="shared" si="15"/>
        <v>3.2466172926181779E-2</v>
      </c>
      <c r="R77" s="237">
        <f t="shared" si="15"/>
        <v>3.4279913985212775E-2</v>
      </c>
      <c r="S77" s="237">
        <f t="shared" si="15"/>
        <v>3.4236736949296159E-2</v>
      </c>
      <c r="T77" s="237">
        <f t="shared" si="15"/>
        <v>3.4563792751831794E-2</v>
      </c>
      <c r="U77" s="237">
        <f t="shared" si="15"/>
        <v>3.4828613171006648E-2</v>
      </c>
      <c r="V77" s="237">
        <f t="shared" si="15"/>
        <v>3.549592494887413E-2</v>
      </c>
      <c r="W77" s="237">
        <f t="shared" si="15"/>
        <v>3.5005532882806736E-2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0.48472421441104424</v>
      </c>
      <c r="C81" s="324">
        <f>IF(C$5=0,0,C$5/TEL_fec!C$5)</f>
        <v>0.48462997149565606</v>
      </c>
      <c r="D81" s="324">
        <f>IF(D$5=0,0,D$5/TEL_fec!D$5)</f>
        <v>0.48592597506604851</v>
      </c>
      <c r="E81" s="324">
        <f>IF(E$5=0,0,E$5/TEL_fec!E$5)</f>
        <v>0.48518921415229477</v>
      </c>
      <c r="F81" s="324">
        <f>IF(F$5=0,0,F$5/TEL_fec!F$5)</f>
        <v>0.48572968993753607</v>
      </c>
      <c r="G81" s="324">
        <f>IF(G$5=0,0,G$5/TEL_fec!G$5)</f>
        <v>0.48694487504773853</v>
      </c>
      <c r="H81" s="324">
        <f>IF(H$5=0,0,H$5/TEL_fec!H$5)</f>
        <v>0.48500645705762735</v>
      </c>
      <c r="I81" s="324">
        <f>IF(I$5=0,0,I$5/TEL_fec!I$5)</f>
        <v>0.48627252046950409</v>
      </c>
      <c r="J81" s="324">
        <f>IF(J$5=0,0,J$5/TEL_fec!J$5)</f>
        <v>0.48720202741952695</v>
      </c>
      <c r="K81" s="324">
        <f>IF(K$5=0,0,K$5/TEL_fec!K$5)</f>
        <v>0.48672903095312081</v>
      </c>
      <c r="L81" s="324">
        <f>IF(L$5=0,0,L$5/TEL_fec!L$5)</f>
        <v>0.48962519938221649</v>
      </c>
      <c r="M81" s="324">
        <f>IF(M$5=0,0,M$5/TEL_fec!M$5)</f>
        <v>0.49051724713574868</v>
      </c>
      <c r="N81" s="324">
        <f>IF(N$5=0,0,N$5/TEL_fec!N$5)</f>
        <v>0.49158706466855523</v>
      </c>
      <c r="O81" s="324">
        <f>IF(O$5=0,0,O$5/TEL_fec!O$5)</f>
        <v>0.48874734306785544</v>
      </c>
      <c r="P81" s="324">
        <f>IF(P$5=0,0,P$5/TEL_fec!P$5)</f>
        <v>0.48943961675735631</v>
      </c>
      <c r="Q81" s="324">
        <f>IF(Q$5=0,0,Q$5/TEL_fec!Q$5)</f>
        <v>0.49139835791596603</v>
      </c>
      <c r="R81" s="324">
        <f>IF(R$5=0,0,R$5/TEL_fec!R$5)</f>
        <v>0.48991535924189189</v>
      </c>
      <c r="S81" s="324">
        <f>IF(S$5=0,0,S$5/TEL_fec!S$5)</f>
        <v>0.49040760763321928</v>
      </c>
      <c r="T81" s="324">
        <f>IF(T$5=0,0,T$5/TEL_fec!T$5)</f>
        <v>0.49058978741019321</v>
      </c>
      <c r="U81" s="324">
        <f>IF(U$5=0,0,U$5/TEL_fec!U$5)</f>
        <v>0.49036602627592124</v>
      </c>
      <c r="V81" s="324">
        <f>IF(V$5=0,0,V$5/TEL_fec!V$5)</f>
        <v>0.49049234944539999</v>
      </c>
      <c r="W81" s="324">
        <f>IF(W$5=0,0,W$5/TEL_fec!W$5)</f>
        <v>0.49057537094208303</v>
      </c>
      <c r="DA81" s="95"/>
    </row>
    <row r="82" spans="1:105" ht="12" customHeight="1" x14ac:dyDescent="0.25">
      <c r="A82" s="55" t="s">
        <v>92</v>
      </c>
      <c r="B82" s="336">
        <f>IF(B$6=0,0,B$6/TEL_fec!B$6)</f>
        <v>0.48492312450683106</v>
      </c>
      <c r="C82" s="336">
        <f>IF(C$6=0,0,C$6/TEL_fec!C$6)</f>
        <v>0.48492312450683112</v>
      </c>
      <c r="D82" s="336">
        <f>IF(D$6=0,0,D$6/TEL_fec!D$6)</f>
        <v>0.48492312450683117</v>
      </c>
      <c r="E82" s="336">
        <f>IF(E$6=0,0,E$6/TEL_fec!E$6)</f>
        <v>0.48492312450683106</v>
      </c>
      <c r="F82" s="336">
        <f>IF(F$6=0,0,F$6/TEL_fec!F$6)</f>
        <v>0.48492312450683112</v>
      </c>
      <c r="G82" s="336">
        <f>IF(G$6=0,0,G$6/TEL_fec!G$6)</f>
        <v>0.48492312450683095</v>
      </c>
      <c r="H82" s="336">
        <f>IF(H$6=0,0,H$6/TEL_fec!H$6)</f>
        <v>0.48492312450683128</v>
      </c>
      <c r="I82" s="336">
        <f>IF(I$6=0,0,I$6/TEL_fec!I$6)</f>
        <v>0.48492312450683089</v>
      </c>
      <c r="J82" s="336">
        <f>IF(J$6=0,0,J$6/TEL_fec!J$6)</f>
        <v>0.48492312450683112</v>
      </c>
      <c r="K82" s="336">
        <f>IF(K$6=0,0,K$6/TEL_fec!K$6)</f>
        <v>0.48492312450683095</v>
      </c>
      <c r="L82" s="336">
        <f>IF(L$6=0,0,L$6/TEL_fec!L$6)</f>
        <v>0.484923124506831</v>
      </c>
      <c r="M82" s="336">
        <f>IF(M$6=0,0,M$6/TEL_fec!M$6)</f>
        <v>0.48492312450683106</v>
      </c>
      <c r="N82" s="336">
        <f>IF(N$6=0,0,N$6/TEL_fec!N$6)</f>
        <v>0.48492312450683106</v>
      </c>
      <c r="O82" s="336">
        <f>IF(O$6=0,0,O$6/TEL_fec!O$6)</f>
        <v>0.48492312450683128</v>
      </c>
      <c r="P82" s="336">
        <f>IF(P$6=0,0,P$6/TEL_fec!P$6)</f>
        <v>0.48492312450683106</v>
      </c>
      <c r="Q82" s="336">
        <f>IF(Q$6=0,0,Q$6/TEL_fec!Q$6)</f>
        <v>0.48492312450683089</v>
      </c>
      <c r="R82" s="336">
        <f>IF(R$6=0,0,R$6/TEL_fec!R$6)</f>
        <v>0.48492312450683095</v>
      </c>
      <c r="S82" s="336">
        <f>IF(S$6=0,0,S$6/TEL_fec!S$6)</f>
        <v>0.48492312450683117</v>
      </c>
      <c r="T82" s="336">
        <f>IF(T$6=0,0,T$6/TEL_fec!T$6)</f>
        <v>0.48492312450683117</v>
      </c>
      <c r="U82" s="336">
        <f>IF(U$6=0,0,U$6/TEL_fec!U$6)</f>
        <v>0.48492312450683123</v>
      </c>
      <c r="V82" s="336">
        <f>IF(V$6=0,0,V$6/TEL_fec!V$6)</f>
        <v>0.48492312450683089</v>
      </c>
      <c r="W82" s="336">
        <f>IF(W$6=0,0,W$6/TEL_fec!W$6)</f>
        <v>0.48492312450683084</v>
      </c>
      <c r="DA82" s="67"/>
    </row>
    <row r="83" spans="1:105" ht="12" customHeight="1" x14ac:dyDescent="0.25">
      <c r="A83" s="202" t="s">
        <v>93</v>
      </c>
      <c r="B83" s="337">
        <f>IF(B$7=0,0,B$7/TEL_fec!B$7)</f>
        <v>0.12456546376467266</v>
      </c>
      <c r="C83" s="337">
        <f>IF(C$7=0,0,C$7/TEL_fec!C$7)</f>
        <v>0.12456546376467269</v>
      </c>
      <c r="D83" s="337">
        <f>IF(D$7=0,0,D$7/TEL_fec!D$7)</f>
        <v>0.12456546376467266</v>
      </c>
      <c r="E83" s="337">
        <f>IF(E$7=0,0,E$7/TEL_fec!E$7)</f>
        <v>0.12456546376467267</v>
      </c>
      <c r="F83" s="337">
        <f>IF(F$7=0,0,F$7/TEL_fec!F$7)</f>
        <v>0.12456546376467272</v>
      </c>
      <c r="G83" s="337">
        <f>IF(G$7=0,0,G$7/TEL_fec!G$7)</f>
        <v>0.12456546376467267</v>
      </c>
      <c r="H83" s="337">
        <f>IF(H$7=0,0,H$7/TEL_fec!H$7)</f>
        <v>0.1245654637646727</v>
      </c>
      <c r="I83" s="337">
        <f>IF(I$7=0,0,I$7/TEL_fec!I$7)</f>
        <v>0.12456546376467269</v>
      </c>
      <c r="J83" s="337">
        <f>IF(J$7=0,0,J$7/TEL_fec!J$7)</f>
        <v>0.12456546376467272</v>
      </c>
      <c r="K83" s="337">
        <f>IF(K$7=0,0,K$7/TEL_fec!K$7)</f>
        <v>0.12456546376467274</v>
      </c>
      <c r="L83" s="337">
        <f>IF(L$7=0,0,L$7/TEL_fec!L$7)</f>
        <v>0.12456546376467273</v>
      </c>
      <c r="M83" s="337">
        <f>IF(M$7=0,0,M$7/TEL_fec!M$7)</f>
        <v>0.12456546376467266</v>
      </c>
      <c r="N83" s="337">
        <f>IF(N$7=0,0,N$7/TEL_fec!N$7)</f>
        <v>0.12456546376467269</v>
      </c>
      <c r="O83" s="337">
        <f>IF(O$7=0,0,O$7/TEL_fec!O$7)</f>
        <v>0.12456546376467269</v>
      </c>
      <c r="P83" s="337">
        <f>IF(P$7=0,0,P$7/TEL_fec!P$7)</f>
        <v>0.12456546376467258</v>
      </c>
      <c r="Q83" s="337">
        <f>IF(Q$7=0,0,Q$7/TEL_fec!Q$7)</f>
        <v>0.12456546376467273</v>
      </c>
      <c r="R83" s="337">
        <f>IF(R$7=0,0,R$7/TEL_fec!R$7)</f>
        <v>0.1245654637646727</v>
      </c>
      <c r="S83" s="337">
        <f>IF(S$7=0,0,S$7/TEL_fec!S$7)</f>
        <v>0.12456546376467272</v>
      </c>
      <c r="T83" s="337">
        <f>IF(T$7=0,0,T$7/TEL_fec!T$7)</f>
        <v>0.12456546376467262</v>
      </c>
      <c r="U83" s="337">
        <f>IF(U$7=0,0,U$7/TEL_fec!U$7)</f>
        <v>0.12456546376467273</v>
      </c>
      <c r="V83" s="337">
        <f>IF(V$7=0,0,V$7/TEL_fec!V$7)</f>
        <v>0.12456546376467274</v>
      </c>
      <c r="W83" s="337">
        <f>IF(W$7=0,0,W$7/TEL_fec!W$7)</f>
        <v>0.12456546376467265</v>
      </c>
      <c r="DA83" s="174"/>
    </row>
    <row r="84" spans="1:105" ht="12" customHeight="1" x14ac:dyDescent="0.25">
      <c r="A84" s="202" t="s">
        <v>94</v>
      </c>
      <c r="B84" s="337">
        <f>IF(B$8=0,0,B$8/TEL_fec!B$8)</f>
        <v>0.67155740932637298</v>
      </c>
      <c r="C84" s="337">
        <f>IF(C$8=0,0,C$8/TEL_fec!C$8)</f>
        <v>0.67155740932637265</v>
      </c>
      <c r="D84" s="337">
        <f>IF(D$8=0,0,D$8/TEL_fec!D$8)</f>
        <v>0.67155740932637276</v>
      </c>
      <c r="E84" s="337">
        <f>IF(E$8=0,0,E$8/TEL_fec!E$8)</f>
        <v>0.67155740932637276</v>
      </c>
      <c r="F84" s="337">
        <f>IF(F$8=0,0,F$8/TEL_fec!F$8)</f>
        <v>0.67155740932637298</v>
      </c>
      <c r="G84" s="337">
        <f>IF(G$8=0,0,G$8/TEL_fec!G$8)</f>
        <v>0.67155740932637309</v>
      </c>
      <c r="H84" s="337">
        <f>IF(H$8=0,0,H$8/TEL_fec!H$8)</f>
        <v>0.67155740932637298</v>
      </c>
      <c r="I84" s="337">
        <f>IF(I$8=0,0,I$8/TEL_fec!I$8)</f>
        <v>0.6715574093263732</v>
      </c>
      <c r="J84" s="337">
        <f>IF(J$8=0,0,J$8/TEL_fec!J$8)</f>
        <v>0.67155740932637298</v>
      </c>
      <c r="K84" s="337">
        <f>IF(K$8=0,0,K$8/TEL_fec!K$8)</f>
        <v>0.67155740932637298</v>
      </c>
      <c r="L84" s="337">
        <f>IF(L$8=0,0,L$8/TEL_fec!L$8)</f>
        <v>0.67155740932637298</v>
      </c>
      <c r="M84" s="337">
        <f>IF(M$8=0,0,M$8/TEL_fec!M$8)</f>
        <v>0.67155740932637298</v>
      </c>
      <c r="N84" s="337">
        <f>IF(N$8=0,0,N$8/TEL_fec!N$8)</f>
        <v>0.67155740932637309</v>
      </c>
      <c r="O84" s="337">
        <f>IF(O$8=0,0,O$8/TEL_fec!O$8)</f>
        <v>0.67155740932637287</v>
      </c>
      <c r="P84" s="337">
        <f>IF(P$8=0,0,P$8/TEL_fec!P$8)</f>
        <v>0.67155740932637287</v>
      </c>
      <c r="Q84" s="337">
        <f>IF(Q$8=0,0,Q$8/TEL_fec!Q$8)</f>
        <v>0.67155740932637287</v>
      </c>
      <c r="R84" s="337">
        <f>IF(R$8=0,0,R$8/TEL_fec!R$8)</f>
        <v>0.67155740932637298</v>
      </c>
      <c r="S84" s="337">
        <f>IF(S$8=0,0,S$8/TEL_fec!S$8)</f>
        <v>0.67155740932637309</v>
      </c>
      <c r="T84" s="337">
        <f>IF(T$8=0,0,T$8/TEL_fec!T$8)</f>
        <v>0.67155740932637309</v>
      </c>
      <c r="U84" s="337">
        <f>IF(U$8=0,0,U$8/TEL_fec!U$8)</f>
        <v>0.67155740932637298</v>
      </c>
      <c r="V84" s="337">
        <f>IF(V$8=0,0,V$8/TEL_fec!V$8)</f>
        <v>0.67155740932637276</v>
      </c>
      <c r="W84" s="337">
        <f>IF(W$8=0,0,W$8/TEL_fec!W$8)</f>
        <v>0.67155740932637298</v>
      </c>
      <c r="DA84" s="174"/>
    </row>
    <row r="85" spans="1:105" ht="12" customHeight="1" x14ac:dyDescent="0.25">
      <c r="A85" s="202" t="s">
        <v>95</v>
      </c>
      <c r="B85" s="337">
        <f>IF(B$9=0,0,B$9/TEL_fec!B$9)</f>
        <v>0.48275921720431708</v>
      </c>
      <c r="C85" s="337">
        <f>IF(C$9=0,0,C$9/TEL_fec!C$9)</f>
        <v>0.48275921720431697</v>
      </c>
      <c r="D85" s="337">
        <f>IF(D$9=0,0,D$9/TEL_fec!D$9)</f>
        <v>0.48275921720431703</v>
      </c>
      <c r="E85" s="337">
        <f>IF(E$9=0,0,E$9/TEL_fec!E$9)</f>
        <v>0.48275921720431691</v>
      </c>
      <c r="F85" s="337">
        <f>IF(F$9=0,0,F$9/TEL_fec!F$9)</f>
        <v>0.4827592172043168</v>
      </c>
      <c r="G85" s="337">
        <f>IF(G$9=0,0,G$9/TEL_fec!G$9)</f>
        <v>0.48275921720431686</v>
      </c>
      <c r="H85" s="337">
        <f>IF(H$9=0,0,H$9/TEL_fec!H$9)</f>
        <v>0.4827592172043168</v>
      </c>
      <c r="I85" s="337">
        <f>IF(I$9=0,0,I$9/TEL_fec!I$9)</f>
        <v>0.48275921720431697</v>
      </c>
      <c r="J85" s="337">
        <f>IF(J$9=0,0,J$9/TEL_fec!J$9)</f>
        <v>0.48275921720431697</v>
      </c>
      <c r="K85" s="337">
        <f>IF(K$9=0,0,K$9/TEL_fec!K$9)</f>
        <v>0.48275921720431686</v>
      </c>
      <c r="L85" s="337">
        <f>IF(L$9=0,0,L$9/TEL_fec!L$9)</f>
        <v>0.48275921720431697</v>
      </c>
      <c r="M85" s="337">
        <f>IF(M$9=0,0,M$9/TEL_fec!M$9)</f>
        <v>0.48275921720431708</v>
      </c>
      <c r="N85" s="337">
        <f>IF(N$9=0,0,N$9/TEL_fec!N$9)</f>
        <v>0.4827592172043168</v>
      </c>
      <c r="O85" s="337">
        <f>IF(O$9=0,0,O$9/TEL_fec!O$9)</f>
        <v>0.48275921720431686</v>
      </c>
      <c r="P85" s="337">
        <f>IF(P$9=0,0,P$9/TEL_fec!P$9)</f>
        <v>0.48275921720431714</v>
      </c>
      <c r="Q85" s="337">
        <f>IF(Q$9=0,0,Q$9/TEL_fec!Q$9)</f>
        <v>0.48275921720431708</v>
      </c>
      <c r="R85" s="337">
        <f>IF(R$9=0,0,R$9/TEL_fec!R$9)</f>
        <v>0.48275921720431691</v>
      </c>
      <c r="S85" s="337">
        <f>IF(S$9=0,0,S$9/TEL_fec!S$9)</f>
        <v>0.48275921720431697</v>
      </c>
      <c r="T85" s="337">
        <f>IF(T$9=0,0,T$9/TEL_fec!T$9)</f>
        <v>0.48275921720431708</v>
      </c>
      <c r="U85" s="337">
        <f>IF(U$9=0,0,U$9/TEL_fec!U$9)</f>
        <v>0.48275921720431697</v>
      </c>
      <c r="V85" s="337">
        <f>IF(V$9=0,0,V$9/TEL_fec!V$9)</f>
        <v>0.48275921720431703</v>
      </c>
      <c r="W85" s="337">
        <f>IF(W$9=0,0,W$9/TEL_fec!W$9)</f>
        <v>0.48275921720431703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0.68760400734750715</v>
      </c>
      <c r="C86" s="338">
        <f>IF(C$10=0,0,C$10/TEL_fec!C$10)</f>
        <v>0.69297043337852215</v>
      </c>
      <c r="D86" s="338">
        <f>IF(D$10=0,0,D$10/TEL_fec!D$10)</f>
        <v>0.69788757966254178</v>
      </c>
      <c r="E86" s="338">
        <f>IF(E$10=0,0,E$10/TEL_fec!E$10)</f>
        <v>0.67765536743764998</v>
      </c>
      <c r="F86" s="338">
        <f>IF(F$10=0,0,F$10/TEL_fec!F$10)</f>
        <v>0.68191427873478716</v>
      </c>
      <c r="G86" s="338">
        <f>IF(G$10=0,0,G$10/TEL_fec!G$10)</f>
        <v>0.68634038314782564</v>
      </c>
      <c r="H86" s="338">
        <f>IF(H$10=0,0,H$10/TEL_fec!H$10)</f>
        <v>0.68345396725936469</v>
      </c>
      <c r="I86" s="338">
        <f>IF(I$10=0,0,I$10/TEL_fec!I$10)</f>
        <v>0.68778852926282152</v>
      </c>
      <c r="J86" s="338">
        <f>IF(J$10=0,0,J$10/TEL_fec!J$10)</f>
        <v>0.6885020153895588</v>
      </c>
      <c r="K86" s="338">
        <f>IF(K$10=0,0,K$10/TEL_fec!K$10)</f>
        <v>0.69040311781658636</v>
      </c>
      <c r="L86" s="338">
        <f>IF(L$10=0,0,L$10/TEL_fec!L$10)</f>
        <v>0.68689182911513313</v>
      </c>
      <c r="M86" s="338">
        <f>IF(M$10=0,0,M$10/TEL_fec!M$10)</f>
        <v>0.69118091127917003</v>
      </c>
      <c r="N86" s="338">
        <f>IF(N$10=0,0,N$10/TEL_fec!N$10)</f>
        <v>0.68777345192912598</v>
      </c>
      <c r="O86" s="338">
        <f>IF(O$10=0,0,O$10/TEL_fec!O$10)</f>
        <v>0.69192955157721203</v>
      </c>
      <c r="P86" s="338">
        <f>IF(P$10=0,0,P$10/TEL_fec!P$10)</f>
        <v>0.69507764800511029</v>
      </c>
      <c r="Q86" s="338">
        <f>IF(Q$10=0,0,Q$10/TEL_fec!Q$10)</f>
        <v>0.69214314787191222</v>
      </c>
      <c r="R86" s="338">
        <f>IF(R$10=0,0,R$10/TEL_fec!R$10)</f>
        <v>0.69390491564831058</v>
      </c>
      <c r="S86" s="338">
        <f>IF(S$10=0,0,S$10/TEL_fec!S$10)</f>
        <v>0.6938469742235428</v>
      </c>
      <c r="T86" s="338">
        <f>IF(T$10=0,0,T$10/TEL_fec!T$10)</f>
        <v>0.69605786304712081</v>
      </c>
      <c r="U86" s="338">
        <f>IF(U$10=0,0,U$10/TEL_fec!U$10)</f>
        <v>0.69707447563060665</v>
      </c>
      <c r="V86" s="338">
        <f>IF(V$10=0,0,V$10/TEL_fec!V$10)</f>
        <v>0.69906257041836517</v>
      </c>
      <c r="W86" s="338">
        <f>IF(W$10=0,0,W$10/TEL_fec!W$10)</f>
        <v>0.69755430204286228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0.53318364217300884</v>
      </c>
      <c r="C87" s="351">
        <f>IF(C$16=0,0,C$16/TEL_fec!C$16)</f>
        <v>0.53251691335017903</v>
      </c>
      <c r="D87" s="351">
        <f>IF(D$16=0,0,D$16/TEL_fec!D$16)</f>
        <v>0.53483790477561188</v>
      </c>
      <c r="E87" s="351">
        <f>IF(E$16=0,0,E$16/TEL_fec!E$16)</f>
        <v>0.53479094505135127</v>
      </c>
      <c r="F87" s="351">
        <f>IF(F$16=0,0,F$16/TEL_fec!F$16)</f>
        <v>0.5357537473278674</v>
      </c>
      <c r="G87" s="351">
        <f>IF(G$16=0,0,G$16/TEL_fec!G$16)</f>
        <v>0.53803795121714515</v>
      </c>
      <c r="H87" s="351">
        <f>IF(H$16=0,0,H$16/TEL_fec!H$16)</f>
        <v>0.53377410698468797</v>
      </c>
      <c r="I87" s="351">
        <f>IF(I$16=0,0,I$16/TEL_fec!I$16)</f>
        <v>0.5367628967505842</v>
      </c>
      <c r="J87" s="351">
        <f>IF(J$16=0,0,J$16/TEL_fec!J$16)</f>
        <v>0.53827400107299206</v>
      </c>
      <c r="K87" s="351">
        <f>IF(K$16=0,0,K$16/TEL_fec!K$16)</f>
        <v>0.53723915373892883</v>
      </c>
      <c r="L87" s="351">
        <f>IF(L$16=0,0,L$16/TEL_fec!L$16)</f>
        <v>0.54428735356764013</v>
      </c>
      <c r="M87" s="351">
        <f>IF(M$16=0,0,M$16/TEL_fec!M$16)</f>
        <v>0.54609764159511054</v>
      </c>
      <c r="N87" s="351">
        <f>IF(N$16=0,0,N$16/TEL_fec!N$16)</f>
        <v>0.54877182050844819</v>
      </c>
      <c r="O87" s="351">
        <f>IF(O$16=0,0,O$16/TEL_fec!O$16)</f>
        <v>0.54125780618946917</v>
      </c>
      <c r="P87" s="351">
        <f>IF(P$16=0,0,P$16/TEL_fec!P$16)</f>
        <v>0.54241463642744536</v>
      </c>
      <c r="Q87" s="351">
        <f>IF(Q$16=0,0,Q$16/TEL_fec!Q$16)</f>
        <v>0.54759877971316351</v>
      </c>
      <c r="R87" s="351">
        <f>IF(R$16=0,0,R$16/TEL_fec!R$16)</f>
        <v>0.54340326524249072</v>
      </c>
      <c r="S87" s="351">
        <f>IF(S$16=0,0,S$16/TEL_fec!S$16)</f>
        <v>0.54441930822475759</v>
      </c>
      <c r="T87" s="351">
        <f>IF(T$16=0,0,T$16/TEL_fec!T$16)</f>
        <v>0.54460696122328678</v>
      </c>
      <c r="U87" s="351">
        <f>IF(U$16=0,0,U$16/TEL_fec!U$16)</f>
        <v>0.54398701141841077</v>
      </c>
      <c r="V87" s="351">
        <f>IF(V$16=0,0,V$16/TEL_fec!V$16)</f>
        <v>0.54427103480645611</v>
      </c>
      <c r="W87" s="351">
        <f>IF(W$16=0,0,W$16/TEL_fec!W$16)</f>
        <v>0.5444405664445352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0.47166245269150808</v>
      </c>
      <c r="C88" s="351">
        <f>IF(C$27=0,0,C$27/TEL_fec!C$27)</f>
        <v>0.47107265411746602</v>
      </c>
      <c r="D88" s="351">
        <f>IF(D$27=0,0,D$27/TEL_fec!D$27)</f>
        <v>0.47312583883996429</v>
      </c>
      <c r="E88" s="351">
        <f>IF(E$27=0,0,E$27/TEL_fec!E$27)</f>
        <v>0.47308429754542602</v>
      </c>
      <c r="F88" s="351">
        <f>IF(F$27=0,0,F$27/TEL_fec!F$27)</f>
        <v>0.47393600725157503</v>
      </c>
      <c r="G88" s="351">
        <f>IF(G$27=0,0,G$27/TEL_fec!G$27)</f>
        <v>0.47595664915362818</v>
      </c>
      <c r="H88" s="351">
        <f>IF(H$27=0,0,H$27/TEL_fec!H$27)</f>
        <v>0.4721847869479931</v>
      </c>
      <c r="I88" s="351">
        <f>IF(I$27=0,0,I$27/TEL_fec!I$27)</f>
        <v>0.47482871635628587</v>
      </c>
      <c r="J88" s="351">
        <f>IF(J$27=0,0,J$27/TEL_fec!J$27)</f>
        <v>0.47616546248764635</v>
      </c>
      <c r="K88" s="351">
        <f>IF(K$27=0,0,K$27/TEL_fec!K$27)</f>
        <v>0.47525002061520638</v>
      </c>
      <c r="L88" s="351">
        <f>IF(L$27=0,0,L$27/TEL_fec!L$27)</f>
        <v>0.48148496661752793</v>
      </c>
      <c r="M88" s="351">
        <f>IF(M$27=0,0,M$27/TEL_fec!M$27)</f>
        <v>0.48308637525721326</v>
      </c>
      <c r="N88" s="351">
        <f>IF(N$27=0,0,N$27/TEL_fec!N$27)</f>
        <v>0.48545199506516534</v>
      </c>
      <c r="O88" s="351">
        <f>IF(O$27=0,0,O$27/TEL_fec!O$27)</f>
        <v>0.47880498239837621</v>
      </c>
      <c r="P88" s="351">
        <f>IF(P$27=0,0,P$27/TEL_fec!P$27)</f>
        <v>0.47982833222427862</v>
      </c>
      <c r="Q88" s="351">
        <f>IF(Q$27=0,0,Q$27/TEL_fec!Q$27)</f>
        <v>0.48441430513087519</v>
      </c>
      <c r="R88" s="351">
        <f>IF(R$27=0,0,R$27/TEL_fec!R$27)</f>
        <v>0.48070288848374171</v>
      </c>
      <c r="S88" s="351">
        <f>IF(S$27=0,0,S$27/TEL_fec!S$27)</f>
        <v>0.48160169573728545</v>
      </c>
      <c r="T88" s="351">
        <f>IF(T$27=0,0,T$27/TEL_fec!T$27)</f>
        <v>0.48176769646675327</v>
      </c>
      <c r="U88" s="351">
        <f>IF(U$27=0,0,U$27/TEL_fec!U$27)</f>
        <v>0.48121927933167091</v>
      </c>
      <c r="V88" s="351">
        <f>IF(V$27=0,0,V$27/TEL_fec!V$27)</f>
        <v>0.48147053079032637</v>
      </c>
      <c r="W88" s="351">
        <f>IF(W$27=0,0,W$27/TEL_fec!W$27)</f>
        <v>0.48162050108555043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0.59261344036601804</v>
      </c>
      <c r="C89" s="351">
        <f>IF(C$38=0,0,C$38/TEL_fec!C$38)</f>
        <v>0.59261344036601804</v>
      </c>
      <c r="D89" s="351">
        <f>IF(D$38=0,0,D$38/TEL_fec!D$38)</f>
        <v>0.59261344036601804</v>
      </c>
      <c r="E89" s="351">
        <f>IF(E$38=0,0,E$38/TEL_fec!E$38)</f>
        <v>0.59261344036601815</v>
      </c>
      <c r="F89" s="351">
        <f>IF(F$38=0,0,F$38/TEL_fec!F$38)</f>
        <v>0.59261344036601793</v>
      </c>
      <c r="G89" s="351">
        <f>IF(G$38=0,0,G$38/TEL_fec!G$38)</f>
        <v>0.59261344036601804</v>
      </c>
      <c r="H89" s="351">
        <f>IF(H$38=0,0,H$38/TEL_fec!H$38)</f>
        <v>0.59261344036601815</v>
      </c>
      <c r="I89" s="351">
        <f>IF(I$38=0,0,I$38/TEL_fec!I$38)</f>
        <v>0.59261344036601804</v>
      </c>
      <c r="J89" s="351">
        <f>IF(J$38=0,0,J$38/TEL_fec!J$38)</f>
        <v>0.59261344036601815</v>
      </c>
      <c r="K89" s="351">
        <f>IF(K$38=0,0,K$38/TEL_fec!K$38)</f>
        <v>0.59261344036601793</v>
      </c>
      <c r="L89" s="351">
        <f>IF(L$38=0,0,L$38/TEL_fec!L$38)</f>
        <v>0.59261344036601793</v>
      </c>
      <c r="M89" s="351">
        <f>IF(M$38=0,0,M$38/TEL_fec!M$38)</f>
        <v>0.59261344036601804</v>
      </c>
      <c r="N89" s="351">
        <f>IF(N$38=0,0,N$38/TEL_fec!N$38)</f>
        <v>0.59261344036601815</v>
      </c>
      <c r="O89" s="351">
        <f>IF(O$38=0,0,O$38/TEL_fec!O$38)</f>
        <v>0.59261344036601793</v>
      </c>
      <c r="P89" s="351">
        <f>IF(P$38=0,0,P$38/TEL_fec!P$38)</f>
        <v>0.59261344036601815</v>
      </c>
      <c r="Q89" s="351">
        <f>IF(Q$38=0,0,Q$38/TEL_fec!Q$38)</f>
        <v>0.59261344036601804</v>
      </c>
      <c r="R89" s="351">
        <f>IF(R$38=0,0,R$38/TEL_fec!R$38)</f>
        <v>0.59261344036601815</v>
      </c>
      <c r="S89" s="351">
        <f>IF(S$38=0,0,S$38/TEL_fec!S$38)</f>
        <v>0.59261344036601815</v>
      </c>
      <c r="T89" s="351">
        <f>IF(T$38=0,0,T$38/TEL_fec!T$38)</f>
        <v>0.59261344036601804</v>
      </c>
      <c r="U89" s="351">
        <f>IF(U$38=0,0,U$38/TEL_fec!U$38)</f>
        <v>0.59261344036601804</v>
      </c>
      <c r="V89" s="351">
        <f>IF(V$38=0,0,V$38/TEL_fec!V$38)</f>
        <v>0.59261344036601793</v>
      </c>
      <c r="W89" s="351">
        <f>IF(W$38=0,0,W$38/TEL_fec!W$38)</f>
        <v>0.59261344036601804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0.4095746419300359</v>
      </c>
      <c r="C90" s="351">
        <f>IF(C$39=0,0,C$39/TEL_fec!C$39)</f>
        <v>0.41017373513676808</v>
      </c>
      <c r="D90" s="351">
        <f>IF(D$39=0,0,D$39/TEL_fec!D$39)</f>
        <v>0.41157162313351592</v>
      </c>
      <c r="E90" s="351">
        <f>IF(E$39=0,0,E$39/TEL_fec!E$39)</f>
        <v>0.40726913073362297</v>
      </c>
      <c r="F90" s="351">
        <f>IF(F$39=0,0,F$39/TEL_fec!F$39)</f>
        <v>0.40825112516632506</v>
      </c>
      <c r="G90" s="351">
        <f>IF(G$39=0,0,G$39/TEL_fec!G$39)</f>
        <v>0.41009410099972182</v>
      </c>
      <c r="H90" s="351">
        <f>IF(H$39=0,0,H$39/TEL_fec!H$39)</f>
        <v>0.40845483566795149</v>
      </c>
      <c r="I90" s="351">
        <f>IF(I$39=0,0,I$39/TEL_fec!I$39)</f>
        <v>0.41020947227535126</v>
      </c>
      <c r="J90" s="351">
        <f>IF(J$39=0,0,J$39/TEL_fec!J$39)</f>
        <v>0.41028335317215442</v>
      </c>
      <c r="K90" s="351">
        <f>IF(K$39=0,0,K$39/TEL_fec!K$39)</f>
        <v>0.4105735126266154</v>
      </c>
      <c r="L90" s="351">
        <f>IF(L$39=0,0,L$39/TEL_fec!L$39)</f>
        <v>0.41051486810390747</v>
      </c>
      <c r="M90" s="351">
        <f>IF(M$39=0,0,M$39/TEL_fec!M$39)</f>
        <v>0.4117319247623053</v>
      </c>
      <c r="N90" s="351">
        <f>IF(N$39=0,0,N$39/TEL_fec!N$39)</f>
        <v>0.41136410510346222</v>
      </c>
      <c r="O90" s="351">
        <f>IF(O$39=0,0,O$39/TEL_fec!O$39)</f>
        <v>0.41158497227803392</v>
      </c>
      <c r="P90" s="351">
        <f>IF(P$39=0,0,P$39/TEL_fec!P$39)</f>
        <v>0.41242707966170195</v>
      </c>
      <c r="Q90" s="351">
        <f>IF(Q$39=0,0,Q$39/TEL_fec!Q$39)</f>
        <v>0.41235425724410812</v>
      </c>
      <c r="R90" s="351">
        <f>IF(R$39=0,0,R$39/TEL_fec!R$39)</f>
        <v>0.41269366523541728</v>
      </c>
      <c r="S90" s="351">
        <f>IF(S$39=0,0,S$39/TEL_fec!S$39)</f>
        <v>0.4129606418416692</v>
      </c>
      <c r="T90" s="351">
        <f>IF(T$39=0,0,T$39/TEL_fec!T$39)</f>
        <v>0.4131389435619689</v>
      </c>
      <c r="U90" s="351">
        <f>IF(U$39=0,0,U$39/TEL_fec!U$39)</f>
        <v>0.41321125597719599</v>
      </c>
      <c r="V90" s="351">
        <f>IF(V$39=0,0,V$39/TEL_fec!V$39)</f>
        <v>0.41359664701565285</v>
      </c>
      <c r="W90" s="351">
        <f>IF(W$39=0,0,W$39/TEL_fec!W$39)</f>
        <v>0.4134180350972429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0.46883165376293412</v>
      </c>
      <c r="C91" s="339">
        <f>IF(C$59=0,0,C$59/TEL_fec!C$59)</f>
        <v>0.46883165376293423</v>
      </c>
      <c r="D91" s="339">
        <f>IF(D$59=0,0,D$59/TEL_fec!D$59)</f>
        <v>0.46883165376293418</v>
      </c>
      <c r="E91" s="339">
        <f>IF(E$59=0,0,E$59/TEL_fec!E$59)</f>
        <v>0.46883165376293406</v>
      </c>
      <c r="F91" s="339">
        <f>IF(F$59=0,0,F$59/TEL_fec!F$59)</f>
        <v>0.46883165376293429</v>
      </c>
      <c r="G91" s="339">
        <f>IF(G$59=0,0,G$59/TEL_fec!G$59)</f>
        <v>0.46883165376293445</v>
      </c>
      <c r="H91" s="339">
        <f>IF(H$59=0,0,H$59/TEL_fec!H$59)</f>
        <v>0.46883165376293423</v>
      </c>
      <c r="I91" s="339">
        <f>IF(I$59=0,0,I$59/TEL_fec!I$59)</f>
        <v>0.46883165376293423</v>
      </c>
      <c r="J91" s="339">
        <f>IF(J$59=0,0,J$59/TEL_fec!J$59)</f>
        <v>0.46883165376293429</v>
      </c>
      <c r="K91" s="339">
        <f>IF(K$59=0,0,K$59/TEL_fec!K$59)</f>
        <v>0.46883165376293434</v>
      </c>
      <c r="L91" s="339">
        <f>IF(L$59=0,0,L$59/TEL_fec!L$59)</f>
        <v>0.46883165376293423</v>
      </c>
      <c r="M91" s="339">
        <f>IF(M$59=0,0,M$59/TEL_fec!M$59)</f>
        <v>0.46883165376293412</v>
      </c>
      <c r="N91" s="339">
        <f>IF(N$59=0,0,N$59/TEL_fec!N$59)</f>
        <v>0.46883165376293423</v>
      </c>
      <c r="O91" s="339">
        <f>IF(O$59=0,0,O$59/TEL_fec!O$59)</f>
        <v>0.46883165376293429</v>
      </c>
      <c r="P91" s="339">
        <f>IF(P$59=0,0,P$59/TEL_fec!P$59)</f>
        <v>0.46883165376293423</v>
      </c>
      <c r="Q91" s="339">
        <f>IF(Q$59=0,0,Q$59/TEL_fec!Q$59)</f>
        <v>0.46883165376293418</v>
      </c>
      <c r="R91" s="339">
        <f>IF(R$59=0,0,R$59/TEL_fec!R$59)</f>
        <v>0.46883165376293434</v>
      </c>
      <c r="S91" s="339">
        <f>IF(S$59=0,0,S$59/TEL_fec!S$59)</f>
        <v>0.46883165376293418</v>
      </c>
      <c r="T91" s="339">
        <f>IF(T$59=0,0,T$59/TEL_fec!T$59)</f>
        <v>0.46883165376293434</v>
      </c>
      <c r="U91" s="339">
        <f>IF(U$59=0,0,U$59/TEL_fec!U$59)</f>
        <v>0.46883165376293401</v>
      </c>
      <c r="V91" s="339">
        <f>IF(V$59=0,0,V$59/TEL_fec!V$59)</f>
        <v>0.46883165376293406</v>
      </c>
      <c r="W91" s="339">
        <f>IF(W$59=0,0,W$59/TEL_fec!W$59)</f>
        <v>0.46883165376293412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DE: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1446.5798031101519</v>
      </c>
      <c r="C5" s="225">
        <v>1384.012830526613</v>
      </c>
      <c r="D5" s="225">
        <v>1255.2614770778521</v>
      </c>
      <c r="E5" s="225">
        <v>1392.141213646428</v>
      </c>
      <c r="F5" s="225">
        <v>1216.570832733654</v>
      </c>
      <c r="G5" s="225">
        <v>1135.2817234182639</v>
      </c>
      <c r="H5" s="225">
        <v>1091.650876077978</v>
      </c>
      <c r="I5" s="225">
        <v>1034.577453118638</v>
      </c>
      <c r="J5" s="225">
        <v>885.40143035867891</v>
      </c>
      <c r="K5" s="225">
        <v>736.53101795801103</v>
      </c>
      <c r="L5" s="225">
        <v>787.58661907065573</v>
      </c>
      <c r="M5" s="225">
        <v>731.54494337895585</v>
      </c>
      <c r="N5" s="225">
        <v>700.36633766281147</v>
      </c>
      <c r="O5" s="225">
        <v>697.41166571802091</v>
      </c>
      <c r="P5" s="225">
        <v>648.96756901034314</v>
      </c>
      <c r="Q5" s="225">
        <v>646.6534814380442</v>
      </c>
      <c r="R5" s="225">
        <v>653.66116408624794</v>
      </c>
      <c r="S5" s="225">
        <v>648.18004367824119</v>
      </c>
      <c r="T5" s="225">
        <v>623.17335223039674</v>
      </c>
      <c r="U5" s="225">
        <v>559.30785135461815</v>
      </c>
      <c r="V5" s="225">
        <v>482.12751463092758</v>
      </c>
      <c r="W5" s="225">
        <v>509.03579087877313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176.78957831080169</v>
      </c>
      <c r="C10" s="262">
        <v>163.25754089305721</v>
      </c>
      <c r="D10" s="262">
        <v>146.50875263900991</v>
      </c>
      <c r="E10" s="262">
        <v>188.76446876182189</v>
      </c>
      <c r="F10" s="262">
        <v>160.96608428505789</v>
      </c>
      <c r="G10" s="262">
        <v>148.6214745846645</v>
      </c>
      <c r="H10" s="262">
        <v>145.1257344303269</v>
      </c>
      <c r="I10" s="262">
        <v>132.78884080827331</v>
      </c>
      <c r="J10" s="262">
        <v>115.6460937202239</v>
      </c>
      <c r="K10" s="262">
        <v>93.864125906783357</v>
      </c>
      <c r="L10" s="262">
        <v>115.2786192246795</v>
      </c>
      <c r="M10" s="262">
        <v>106.5937906688652</v>
      </c>
      <c r="N10" s="262">
        <v>110.4073086866138</v>
      </c>
      <c r="O10" s="262">
        <v>92.136819212796937</v>
      </c>
      <c r="P10" s="262">
        <v>85.13949559170716</v>
      </c>
      <c r="Q10" s="262">
        <v>95.516628251302208</v>
      </c>
      <c r="R10" s="262">
        <v>87.01066012546697</v>
      </c>
      <c r="S10" s="262">
        <v>86.846403430569453</v>
      </c>
      <c r="T10" s="262">
        <v>82.523396656631121</v>
      </c>
      <c r="U10" s="262">
        <v>73.841719911350438</v>
      </c>
      <c r="V10" s="262">
        <v>63.098962030355942</v>
      </c>
      <c r="W10" s="262">
        <v>66.777501280333311</v>
      </c>
      <c r="DA10" s="68" t="s">
        <v>2820</v>
      </c>
    </row>
    <row r="11" spans="1:105" ht="12" customHeight="1" x14ac:dyDescent="0.25">
      <c r="A11" s="37" t="s">
        <v>160</v>
      </c>
      <c r="B11" s="228">
        <v>41.338141174724981</v>
      </c>
      <c r="C11" s="228">
        <v>38.148141050380417</v>
      </c>
      <c r="D11" s="228">
        <v>33.900064524431023</v>
      </c>
      <c r="E11" s="228">
        <v>39.738845027675502</v>
      </c>
      <c r="F11" s="228">
        <v>30.774501978840711</v>
      </c>
      <c r="G11" s="228">
        <v>27.769973546405652</v>
      </c>
      <c r="H11" s="228">
        <v>25.584061150414708</v>
      </c>
      <c r="I11" s="228">
        <v>29.074430629767221</v>
      </c>
      <c r="J11" s="228">
        <v>17.668953540618951</v>
      </c>
      <c r="K11" s="228">
        <v>16.32753415230054</v>
      </c>
      <c r="L11" s="228">
        <v>16.392726359454262</v>
      </c>
      <c r="M11" s="228">
        <v>13.48377022169497</v>
      </c>
      <c r="N11" s="228">
        <v>14.51505405558661</v>
      </c>
      <c r="O11" s="228">
        <v>10.96884095686247</v>
      </c>
      <c r="P11" s="228">
        <v>8.1254594409689798</v>
      </c>
      <c r="Q11" s="228">
        <v>9.3948446134198083</v>
      </c>
      <c r="R11" s="228">
        <v>8.4685466179198183</v>
      </c>
      <c r="S11" s="228">
        <v>7.9238174468677558</v>
      </c>
      <c r="T11" s="228">
        <v>6.5654797821048438</v>
      </c>
      <c r="U11" s="228">
        <v>5.6681250075174869</v>
      </c>
      <c r="V11" s="228">
        <v>5.152893798986903</v>
      </c>
      <c r="W11" s="228">
        <v>5.1986461308430654</v>
      </c>
      <c r="DA11" s="69" t="s">
        <v>2821</v>
      </c>
    </row>
    <row r="12" spans="1:105" ht="12" customHeight="1" x14ac:dyDescent="0.25">
      <c r="A12" s="37" t="s">
        <v>162</v>
      </c>
      <c r="B12" s="228">
        <v>135.45143713607681</v>
      </c>
      <c r="C12" s="228">
        <v>125.10939984267669</v>
      </c>
      <c r="D12" s="228">
        <v>112.6086881145789</v>
      </c>
      <c r="E12" s="228">
        <v>149.02562373414639</v>
      </c>
      <c r="F12" s="228">
        <v>130.19158230621721</v>
      </c>
      <c r="G12" s="228">
        <v>120.8515010382589</v>
      </c>
      <c r="H12" s="228">
        <v>119.5416732799122</v>
      </c>
      <c r="I12" s="228">
        <v>103.714410178506</v>
      </c>
      <c r="J12" s="228">
        <v>97.977140179604959</v>
      </c>
      <c r="K12" s="228">
        <v>77.536591754482828</v>
      </c>
      <c r="L12" s="228">
        <v>98.885892865225202</v>
      </c>
      <c r="M12" s="228">
        <v>93.1100204471702</v>
      </c>
      <c r="N12" s="228">
        <v>95.892254631027185</v>
      </c>
      <c r="O12" s="228">
        <v>81.167978255934457</v>
      </c>
      <c r="P12" s="228">
        <v>77.014036150738178</v>
      </c>
      <c r="Q12" s="228">
        <v>86.121783637882402</v>
      </c>
      <c r="R12" s="228">
        <v>78.542113507547157</v>
      </c>
      <c r="S12" s="228">
        <v>78.922585983701694</v>
      </c>
      <c r="T12" s="228">
        <v>75.957916874526276</v>
      </c>
      <c r="U12" s="228">
        <v>68.173594903832949</v>
      </c>
      <c r="V12" s="228">
        <v>57.94606823136904</v>
      </c>
      <c r="W12" s="228">
        <v>61.578855149490252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104.3285748335157</v>
      </c>
      <c r="C16" s="263">
        <v>100.3014182023863</v>
      </c>
      <c r="D16" s="263">
        <v>91.099342145686833</v>
      </c>
      <c r="E16" s="263">
        <v>98.045498266131503</v>
      </c>
      <c r="F16" s="263">
        <v>86.00237727869667</v>
      </c>
      <c r="G16" s="263">
        <v>80.455788151744059</v>
      </c>
      <c r="H16" s="263">
        <v>77.055765150011013</v>
      </c>
      <c r="I16" s="263">
        <v>73.540682168866354</v>
      </c>
      <c r="J16" s="263">
        <v>62.689713645881831</v>
      </c>
      <c r="K16" s="263">
        <v>52.43344913745338</v>
      </c>
      <c r="L16" s="263">
        <v>53.58731295709709</v>
      </c>
      <c r="M16" s="263">
        <v>49.719825779141743</v>
      </c>
      <c r="N16" s="263">
        <v>46.237774420058223</v>
      </c>
      <c r="O16" s="263">
        <v>49.200099516933513</v>
      </c>
      <c r="P16" s="263">
        <v>45.850297556285462</v>
      </c>
      <c r="Q16" s="263">
        <v>43.803718483943427</v>
      </c>
      <c r="R16" s="263">
        <v>46.096298134231887</v>
      </c>
      <c r="S16" s="263">
        <v>45.666846225535657</v>
      </c>
      <c r="T16" s="263">
        <v>43.989878343126549</v>
      </c>
      <c r="U16" s="263">
        <v>39.483036578577433</v>
      </c>
      <c r="V16" s="263">
        <v>34.074025451180347</v>
      </c>
      <c r="W16" s="263">
        <v>36.01820611072911</v>
      </c>
      <c r="DA16" s="70" t="s">
        <v>2826</v>
      </c>
    </row>
    <row r="17" spans="1:105" ht="12" customHeight="1" x14ac:dyDescent="0.25">
      <c r="A17" s="46" t="s">
        <v>30</v>
      </c>
      <c r="B17" s="231">
        <v>7.8462659776936947</v>
      </c>
      <c r="C17" s="231">
        <v>8.3561288677411145</v>
      </c>
      <c r="D17" s="231">
        <v>4.6767468454170356</v>
      </c>
      <c r="E17" s="231">
        <v>7.0683729733462872</v>
      </c>
      <c r="F17" s="231">
        <v>9.2604008030411311</v>
      </c>
      <c r="G17" s="231">
        <v>5.6102910784519757</v>
      </c>
      <c r="H17" s="231">
        <v>6.8993840990882163</v>
      </c>
      <c r="I17" s="231">
        <v>5.8152629106605822</v>
      </c>
      <c r="J17" s="231">
        <v>4.9566461449270331</v>
      </c>
      <c r="K17" s="231">
        <v>3.893056445079687</v>
      </c>
      <c r="L17" s="231">
        <v>3.2920002974386509</v>
      </c>
      <c r="M17" s="231">
        <v>1.998861358190525</v>
      </c>
      <c r="N17" s="231">
        <v>1.5572740886541241</v>
      </c>
      <c r="O17" s="231">
        <v>2.6043690734863159</v>
      </c>
      <c r="P17" s="231">
        <v>2.0970041254226701</v>
      </c>
      <c r="Q17" s="231">
        <v>1.958713077344052</v>
      </c>
      <c r="R17" s="231">
        <v>1.6830131538048221</v>
      </c>
      <c r="S17" s="231">
        <v>1.435766858367675</v>
      </c>
      <c r="T17" s="231">
        <v>1.681301730186072</v>
      </c>
      <c r="U17" s="231">
        <v>1.454276683665918</v>
      </c>
      <c r="V17" s="231">
        <v>0.97364024321825193</v>
      </c>
      <c r="W17" s="231">
        <v>1.031417737698731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0.73449684498202361</v>
      </c>
      <c r="C19" s="231">
        <v>0.7345955851967505</v>
      </c>
      <c r="D19" s="231">
        <v>0.73453689943148581</v>
      </c>
      <c r="E19" s="231">
        <v>7.8447351900841022</v>
      </c>
      <c r="F19" s="231">
        <v>0.70968772239439282</v>
      </c>
      <c r="G19" s="231">
        <v>0.71009587490353132</v>
      </c>
      <c r="H19" s="231">
        <v>0.70514901918945394</v>
      </c>
      <c r="I19" s="231">
        <v>0.23230165496985411</v>
      </c>
      <c r="J19" s="231">
        <v>0.23658002054755389</v>
      </c>
      <c r="K19" s="231">
        <v>0.23696764910174051</v>
      </c>
      <c r="L19" s="231">
        <v>0.23150493949840981</v>
      </c>
      <c r="M19" s="231">
        <v>0.2310734693133793</v>
      </c>
      <c r="N19" s="231">
        <v>0.45529052082295629</v>
      </c>
      <c r="O19" s="231">
        <v>0.47220099036898872</v>
      </c>
      <c r="P19" s="231">
        <v>0.23593166491589451</v>
      </c>
      <c r="Q19" s="231">
        <v>0.22752172003045359</v>
      </c>
      <c r="R19" s="231">
        <v>0.22091784776635101</v>
      </c>
      <c r="S19" s="231">
        <v>0.22111821158694989</v>
      </c>
      <c r="T19" s="231">
        <v>0.22114705090307529</v>
      </c>
      <c r="U19" s="231">
        <v>0.22105287740740279</v>
      </c>
      <c r="V19" s="231">
        <v>0.22101634348338051</v>
      </c>
      <c r="W19" s="231">
        <v>0.2211193089708107</v>
      </c>
      <c r="DA19" s="73" t="s">
        <v>2829</v>
      </c>
    </row>
    <row r="20" spans="1:105" ht="12" customHeight="1" x14ac:dyDescent="0.25">
      <c r="A20" s="46" t="s">
        <v>160</v>
      </c>
      <c r="B20" s="231">
        <v>20.655361503829429</v>
      </c>
      <c r="C20" s="231">
        <v>19.61281305440707</v>
      </c>
      <c r="D20" s="231">
        <v>18.391403943080459</v>
      </c>
      <c r="E20" s="231">
        <v>16.695124442593279</v>
      </c>
      <c r="F20" s="231">
        <v>13.80027776719032</v>
      </c>
      <c r="G20" s="231">
        <v>13.280286539204729</v>
      </c>
      <c r="H20" s="231">
        <v>11.31578789711954</v>
      </c>
      <c r="I20" s="231">
        <v>14.219040749095701</v>
      </c>
      <c r="J20" s="231">
        <v>8.3952484896686297</v>
      </c>
      <c r="K20" s="231">
        <v>8.0034274674815968</v>
      </c>
      <c r="L20" s="231">
        <v>6.8005521958649338</v>
      </c>
      <c r="M20" s="231">
        <v>5.7558891161822974</v>
      </c>
      <c r="N20" s="231">
        <v>5.5889656615212582</v>
      </c>
      <c r="O20" s="231">
        <v>5.3096576477984048</v>
      </c>
      <c r="P20" s="231">
        <v>4.0562375085116678</v>
      </c>
      <c r="Q20" s="231">
        <v>4.0441254791209911</v>
      </c>
      <c r="R20" s="231">
        <v>4.2497694698287143</v>
      </c>
      <c r="S20" s="231">
        <v>4.0154443277476641</v>
      </c>
      <c r="T20" s="231">
        <v>3.348434250956323</v>
      </c>
      <c r="U20" s="231">
        <v>2.9021372996198158</v>
      </c>
      <c r="V20" s="231">
        <v>2.6850504427452888</v>
      </c>
      <c r="W20" s="231">
        <v>2.6851834302630171</v>
      </c>
      <c r="DA20" s="73" t="s">
        <v>2830</v>
      </c>
    </row>
    <row r="21" spans="1:105" ht="12" customHeight="1" x14ac:dyDescent="0.25">
      <c r="A21" s="46" t="s">
        <v>70</v>
      </c>
      <c r="B21" s="231">
        <v>6.1561265263781673</v>
      </c>
      <c r="C21" s="231">
        <v>6.156954109585981</v>
      </c>
      <c r="D21" s="231">
        <v>5.1303813899207036</v>
      </c>
      <c r="E21" s="231">
        <v>3.8284673509489351</v>
      </c>
      <c r="F21" s="231">
        <v>3.826561806609083</v>
      </c>
      <c r="G21" s="231">
        <v>3.060945003274758</v>
      </c>
      <c r="H21" s="231">
        <v>2.783099386904281</v>
      </c>
      <c r="I21" s="231">
        <v>2.551865183836894</v>
      </c>
      <c r="J21" s="231">
        <v>2.548259142557638</v>
      </c>
      <c r="K21" s="231">
        <v>2.2931263364306238</v>
      </c>
      <c r="L21" s="231">
        <v>2.2402639169942402</v>
      </c>
      <c r="M21" s="231">
        <v>1.9876293826617499</v>
      </c>
      <c r="N21" s="231">
        <v>1.7133008182088481</v>
      </c>
      <c r="O21" s="231">
        <v>1.523104604090213</v>
      </c>
      <c r="P21" s="231">
        <v>1.015640111464915</v>
      </c>
      <c r="Q21" s="231">
        <v>0.50118577153515975</v>
      </c>
      <c r="R21" s="231">
        <v>0.25379339783321669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0.27402730977840689</v>
      </c>
      <c r="S22" s="231">
        <v>0</v>
      </c>
      <c r="T22" s="231">
        <v>0</v>
      </c>
      <c r="U22" s="231">
        <v>0</v>
      </c>
      <c r="V22" s="231">
        <v>0</v>
      </c>
      <c r="W22" s="231">
        <v>0.27402730977848327</v>
      </c>
      <c r="DA22" s="73" t="s">
        <v>2832</v>
      </c>
    </row>
    <row r="23" spans="1:105" ht="12" customHeight="1" x14ac:dyDescent="0.25">
      <c r="A23" s="46" t="s">
        <v>162</v>
      </c>
      <c r="B23" s="231">
        <v>67.680798428583628</v>
      </c>
      <c r="C23" s="231">
        <v>64.321542358327193</v>
      </c>
      <c r="D23" s="231">
        <v>61.092269282350131</v>
      </c>
      <c r="E23" s="231">
        <v>62.608798309158907</v>
      </c>
      <c r="F23" s="231">
        <v>58.382098271196803</v>
      </c>
      <c r="G23" s="231">
        <v>57.794169655909059</v>
      </c>
      <c r="H23" s="231">
        <v>52.873084212446173</v>
      </c>
      <c r="I23" s="231">
        <v>50.722211670303317</v>
      </c>
      <c r="J23" s="231">
        <v>46.552979848180968</v>
      </c>
      <c r="K23" s="231">
        <v>38.006871239359732</v>
      </c>
      <c r="L23" s="231">
        <v>41.02299160730086</v>
      </c>
      <c r="M23" s="231">
        <v>39.746372452793793</v>
      </c>
      <c r="N23" s="231">
        <v>36.922943330851027</v>
      </c>
      <c r="O23" s="231">
        <v>39.290767201189581</v>
      </c>
      <c r="P23" s="231">
        <v>38.445484145970319</v>
      </c>
      <c r="Q23" s="231">
        <v>37.072172435912783</v>
      </c>
      <c r="R23" s="231">
        <v>39.414776955220383</v>
      </c>
      <c r="S23" s="231">
        <v>39.99451682783338</v>
      </c>
      <c r="T23" s="231">
        <v>38.738995311081077</v>
      </c>
      <c r="U23" s="231">
        <v>34.905569717884291</v>
      </c>
      <c r="V23" s="231">
        <v>30.194318421733431</v>
      </c>
      <c r="W23" s="231">
        <v>31.80645832401806</v>
      </c>
      <c r="DA23" s="73" t="s">
        <v>2833</v>
      </c>
    </row>
    <row r="24" spans="1:105" ht="12" customHeight="1" x14ac:dyDescent="0.25">
      <c r="A24" s="46" t="s">
        <v>36</v>
      </c>
      <c r="B24" s="231">
        <v>1.2555255520487929</v>
      </c>
      <c r="C24" s="231">
        <v>1.119384227128156</v>
      </c>
      <c r="D24" s="231">
        <v>1.074003785487013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2.3350908264937381E-2</v>
      </c>
      <c r="G25" s="231">
        <v>0</v>
      </c>
      <c r="H25" s="231">
        <v>2.479260535263351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886.79288608488389</v>
      </c>
      <c r="C27" s="263">
        <v>852.56205472028319</v>
      </c>
      <c r="D27" s="263">
        <v>774.34440823833836</v>
      </c>
      <c r="E27" s="263">
        <v>833.38673526211767</v>
      </c>
      <c r="F27" s="263">
        <v>731.02020686892183</v>
      </c>
      <c r="G27" s="263">
        <v>683.87419928982467</v>
      </c>
      <c r="H27" s="263">
        <v>654.97400377509393</v>
      </c>
      <c r="I27" s="263">
        <v>625.09579843536426</v>
      </c>
      <c r="J27" s="263">
        <v>532.86256598999557</v>
      </c>
      <c r="K27" s="263">
        <v>445.68431766835357</v>
      </c>
      <c r="L27" s="263">
        <v>455.49216013532538</v>
      </c>
      <c r="M27" s="263">
        <v>422.61851912270481</v>
      </c>
      <c r="N27" s="263">
        <v>393.02108257049503</v>
      </c>
      <c r="O27" s="263">
        <v>418.2008458939348</v>
      </c>
      <c r="P27" s="263">
        <v>389.72752922842648</v>
      </c>
      <c r="Q27" s="263">
        <v>372.33160711351911</v>
      </c>
      <c r="R27" s="263">
        <v>391.81853414097122</v>
      </c>
      <c r="S27" s="263">
        <v>388.1681929170532</v>
      </c>
      <c r="T27" s="263">
        <v>373.91396591657559</v>
      </c>
      <c r="U27" s="263">
        <v>335.605810917908</v>
      </c>
      <c r="V27" s="263">
        <v>289.62921633503299</v>
      </c>
      <c r="W27" s="263">
        <v>306.15475194119739</v>
      </c>
      <c r="DA27" s="70" t="s">
        <v>2837</v>
      </c>
    </row>
    <row r="28" spans="1:105" ht="12" customHeight="1" x14ac:dyDescent="0.25">
      <c r="A28" s="46" t="s">
        <v>30</v>
      </c>
      <c r="B28" s="231">
        <v>66.693260810396438</v>
      </c>
      <c r="C28" s="231">
        <v>71.027095375799476</v>
      </c>
      <c r="D28" s="231">
        <v>39.75234818604482</v>
      </c>
      <c r="E28" s="231">
        <v>60.081170273443419</v>
      </c>
      <c r="F28" s="231">
        <v>78.713406825849603</v>
      </c>
      <c r="G28" s="231">
        <v>47.687474166841803</v>
      </c>
      <c r="H28" s="231">
        <v>58.644764842249863</v>
      </c>
      <c r="I28" s="231">
        <v>49.429734740614961</v>
      </c>
      <c r="J28" s="231">
        <v>42.131492231879783</v>
      </c>
      <c r="K28" s="231">
        <v>33.090979783177339</v>
      </c>
      <c r="L28" s="231">
        <v>27.982002528228541</v>
      </c>
      <c r="M28" s="231">
        <v>16.990321544619469</v>
      </c>
      <c r="N28" s="231">
        <v>13.236829753560061</v>
      </c>
      <c r="O28" s="231">
        <v>22.137137124633689</v>
      </c>
      <c r="P28" s="231">
        <v>17.82453506609269</v>
      </c>
      <c r="Q28" s="231">
        <v>16.649061157424441</v>
      </c>
      <c r="R28" s="231">
        <v>14.305611807341</v>
      </c>
      <c r="S28" s="231">
        <v>12.204018296125239</v>
      </c>
      <c r="T28" s="231">
        <v>14.29106470658161</v>
      </c>
      <c r="U28" s="231">
        <v>12.36135181116029</v>
      </c>
      <c r="V28" s="231">
        <v>8.2759420673551425</v>
      </c>
      <c r="W28" s="231">
        <v>8.7670507704392158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6.2432231823472044</v>
      </c>
      <c r="C30" s="231">
        <v>6.2440624741723809</v>
      </c>
      <c r="D30" s="231">
        <v>6.2435636451676304</v>
      </c>
      <c r="E30" s="231">
        <v>66.680249115714872</v>
      </c>
      <c r="F30" s="231">
        <v>6.0323456403523403</v>
      </c>
      <c r="G30" s="231">
        <v>6.0358149366800156</v>
      </c>
      <c r="H30" s="231">
        <v>5.9937666631103603</v>
      </c>
      <c r="I30" s="231">
        <v>1.974564067243761</v>
      </c>
      <c r="J30" s="231">
        <v>2.0109301746542081</v>
      </c>
      <c r="K30" s="231">
        <v>2.0142250173647942</v>
      </c>
      <c r="L30" s="231">
        <v>1.9677919857364841</v>
      </c>
      <c r="M30" s="231">
        <v>1.964124489163724</v>
      </c>
      <c r="N30" s="231">
        <v>3.8699694269951301</v>
      </c>
      <c r="O30" s="231">
        <v>4.013708418136404</v>
      </c>
      <c r="P30" s="231">
        <v>2.0054191517851039</v>
      </c>
      <c r="Q30" s="231">
        <v>1.9339346202588561</v>
      </c>
      <c r="R30" s="231">
        <v>1.8778017060139851</v>
      </c>
      <c r="S30" s="231">
        <v>1.879504798489074</v>
      </c>
      <c r="T30" s="231">
        <v>1.87974993267614</v>
      </c>
      <c r="U30" s="231">
        <v>1.878949457962924</v>
      </c>
      <c r="V30" s="231">
        <v>1.878638919608735</v>
      </c>
      <c r="W30" s="231">
        <v>1.8795141262518911</v>
      </c>
      <c r="DA30" s="73" t="s">
        <v>2840</v>
      </c>
    </row>
    <row r="31" spans="1:105" ht="12" customHeight="1" x14ac:dyDescent="0.25">
      <c r="A31" s="46" t="s">
        <v>160</v>
      </c>
      <c r="B31" s="231">
        <v>175.57057278255019</v>
      </c>
      <c r="C31" s="231">
        <v>166.7089109624601</v>
      </c>
      <c r="D31" s="231">
        <v>156.32693351618391</v>
      </c>
      <c r="E31" s="231">
        <v>141.90855776204279</v>
      </c>
      <c r="F31" s="231">
        <v>117.3023610211178</v>
      </c>
      <c r="G31" s="231">
        <v>112.88243558324019</v>
      </c>
      <c r="H31" s="231">
        <v>96.18419712551615</v>
      </c>
      <c r="I31" s="231">
        <v>120.8618463673135</v>
      </c>
      <c r="J31" s="231">
        <v>71.359612162183353</v>
      </c>
      <c r="K31" s="231">
        <v>68.029133473593575</v>
      </c>
      <c r="L31" s="231">
        <v>57.804693664851953</v>
      </c>
      <c r="M31" s="231">
        <v>48.92505748754953</v>
      </c>
      <c r="N31" s="231">
        <v>47.506208122930708</v>
      </c>
      <c r="O31" s="231">
        <v>45.132090006286447</v>
      </c>
      <c r="P31" s="231">
        <v>34.478018822349178</v>
      </c>
      <c r="Q31" s="231">
        <v>34.375066572528411</v>
      </c>
      <c r="R31" s="231">
        <v>36.123040493544103</v>
      </c>
      <c r="S31" s="231">
        <v>34.131276785855142</v>
      </c>
      <c r="T31" s="231">
        <v>28.461691133128749</v>
      </c>
      <c r="U31" s="231">
        <v>24.668167046768431</v>
      </c>
      <c r="V31" s="231">
        <v>22.822928763334961</v>
      </c>
      <c r="W31" s="231">
        <v>22.824059157235649</v>
      </c>
      <c r="DA31" s="73" t="s">
        <v>2841</v>
      </c>
    </row>
    <row r="32" spans="1:105" ht="12" customHeight="1" x14ac:dyDescent="0.25">
      <c r="A32" s="46" t="s">
        <v>70</v>
      </c>
      <c r="B32" s="231">
        <v>52.327075474214453</v>
      </c>
      <c r="C32" s="231">
        <v>52.334109931480853</v>
      </c>
      <c r="D32" s="231">
        <v>43.608241814326</v>
      </c>
      <c r="E32" s="231">
        <v>32.54197248306594</v>
      </c>
      <c r="F32" s="231">
        <v>32.525775356177213</v>
      </c>
      <c r="G32" s="231">
        <v>26.018032527835441</v>
      </c>
      <c r="H32" s="231">
        <v>23.65634478868639</v>
      </c>
      <c r="I32" s="231">
        <v>21.690854062613599</v>
      </c>
      <c r="J32" s="231">
        <v>21.660202711739931</v>
      </c>
      <c r="K32" s="231">
        <v>19.49157385966031</v>
      </c>
      <c r="L32" s="231">
        <v>19.04224329445104</v>
      </c>
      <c r="M32" s="231">
        <v>16.894849752624872</v>
      </c>
      <c r="N32" s="231">
        <v>14.56305695477521</v>
      </c>
      <c r="O32" s="231">
        <v>12.946389134766809</v>
      </c>
      <c r="P32" s="231">
        <v>8.6329409474517735</v>
      </c>
      <c r="Q32" s="231">
        <v>4.2600790580488566</v>
      </c>
      <c r="R32" s="231">
        <v>2.1572438815823429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2.3292321331164598</v>
      </c>
      <c r="S33" s="231">
        <v>0</v>
      </c>
      <c r="T33" s="231">
        <v>0</v>
      </c>
      <c r="U33" s="231">
        <v>0</v>
      </c>
      <c r="V33" s="231">
        <v>0</v>
      </c>
      <c r="W33" s="231">
        <v>2.3292321331171091</v>
      </c>
      <c r="DA33" s="73" t="s">
        <v>2843</v>
      </c>
    </row>
    <row r="34" spans="1:105" ht="12" customHeight="1" x14ac:dyDescent="0.25">
      <c r="A34" s="46" t="s">
        <v>162</v>
      </c>
      <c r="B34" s="231">
        <v>575.28678664296081</v>
      </c>
      <c r="C34" s="231">
        <v>546.73311004578113</v>
      </c>
      <c r="D34" s="231">
        <v>519.28428889997633</v>
      </c>
      <c r="E34" s="231">
        <v>532.17478562785061</v>
      </c>
      <c r="F34" s="231">
        <v>496.247835305173</v>
      </c>
      <c r="G34" s="231">
        <v>491.25044207522723</v>
      </c>
      <c r="H34" s="231">
        <v>449.4212158057926</v>
      </c>
      <c r="I34" s="231">
        <v>431.13879919757841</v>
      </c>
      <c r="J34" s="231">
        <v>395.70032870953833</v>
      </c>
      <c r="K34" s="231">
        <v>323.05840553455761</v>
      </c>
      <c r="L34" s="231">
        <v>348.69542866205728</v>
      </c>
      <c r="M34" s="231">
        <v>337.84416584874731</v>
      </c>
      <c r="N34" s="231">
        <v>313.84501831223378</v>
      </c>
      <c r="O34" s="231">
        <v>333.9715212101114</v>
      </c>
      <c r="P34" s="231">
        <v>326.78661524074778</v>
      </c>
      <c r="Q34" s="231">
        <v>315.11346570525848</v>
      </c>
      <c r="R34" s="231">
        <v>335.02560411937333</v>
      </c>
      <c r="S34" s="231">
        <v>339.95339303658369</v>
      </c>
      <c r="T34" s="231">
        <v>329.28146014418923</v>
      </c>
      <c r="U34" s="231">
        <v>296.69734260201642</v>
      </c>
      <c r="V34" s="231">
        <v>256.65170658473409</v>
      </c>
      <c r="W34" s="231">
        <v>270.35489575415352</v>
      </c>
      <c r="DA34" s="73" t="s">
        <v>2844</v>
      </c>
    </row>
    <row r="35" spans="1:105" ht="12" customHeight="1" x14ac:dyDescent="0.25">
      <c r="A35" s="46" t="s">
        <v>36</v>
      </c>
      <c r="B35" s="231">
        <v>10.671967192414741</v>
      </c>
      <c r="C35" s="231">
        <v>9.5147659305893271</v>
      </c>
      <c r="D35" s="231">
        <v>9.1290321766396154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0.19848272025196781</v>
      </c>
      <c r="G36" s="231">
        <v>0</v>
      </c>
      <c r="H36" s="231">
        <v>21.07371454973849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278.66876388095068</v>
      </c>
      <c r="C39" s="263">
        <f t="shared" si="0"/>
        <v>267.89181671088659</v>
      </c>
      <c r="D39" s="263">
        <f t="shared" si="0"/>
        <v>243.3089740548167</v>
      </c>
      <c r="E39" s="263">
        <f t="shared" si="0"/>
        <v>271.94451135635728</v>
      </c>
      <c r="F39" s="263">
        <f t="shared" si="0"/>
        <v>238.58216430097758</v>
      </c>
      <c r="G39" s="263">
        <f t="shared" si="0"/>
        <v>222.33026139203119</v>
      </c>
      <c r="H39" s="263">
        <f t="shared" si="0"/>
        <v>214.49537272254648</v>
      </c>
      <c r="I39" s="263">
        <f t="shared" si="0"/>
        <v>203.15213170613387</v>
      </c>
      <c r="J39" s="263">
        <f t="shared" si="0"/>
        <v>174.20305700257757</v>
      </c>
      <c r="K39" s="263">
        <f t="shared" si="0"/>
        <v>144.54912524542067</v>
      </c>
      <c r="L39" s="263">
        <f t="shared" si="0"/>
        <v>163.22852675355384</v>
      </c>
      <c r="M39" s="263">
        <f t="shared" si="0"/>
        <v>152.6128078082441</v>
      </c>
      <c r="N39" s="263">
        <f t="shared" si="0"/>
        <v>150.70017198564469</v>
      </c>
      <c r="O39" s="263">
        <f t="shared" si="0"/>
        <v>137.87390109435574</v>
      </c>
      <c r="P39" s="263">
        <f t="shared" si="0"/>
        <v>128.25024663392392</v>
      </c>
      <c r="Q39" s="263">
        <f t="shared" si="0"/>
        <v>135.00152758927948</v>
      </c>
      <c r="R39" s="263">
        <f t="shared" si="0"/>
        <v>128.73567168557793</v>
      </c>
      <c r="S39" s="263">
        <f t="shared" si="0"/>
        <v>127.4986011050828</v>
      </c>
      <c r="T39" s="263">
        <f t="shared" si="0"/>
        <v>122.7461113140634</v>
      </c>
      <c r="U39" s="263">
        <f t="shared" si="0"/>
        <v>110.37728394678234</v>
      </c>
      <c r="V39" s="263">
        <f t="shared" si="0"/>
        <v>95.325310814358346</v>
      </c>
      <c r="W39" s="263">
        <f t="shared" si="0"/>
        <v>100.08533154651334</v>
      </c>
      <c r="DA39" s="70"/>
    </row>
    <row r="40" spans="1:105" ht="12" customHeight="1" x14ac:dyDescent="0.25">
      <c r="A40" s="60" t="s">
        <v>2736</v>
      </c>
      <c r="B40" s="331">
        <v>167.38495072520061</v>
      </c>
      <c r="C40" s="331">
        <v>160.90363729500791</v>
      </c>
      <c r="D40" s="331">
        <v>146.13634243275069</v>
      </c>
      <c r="E40" s="331">
        <v>167.36264653915029</v>
      </c>
      <c r="F40" s="331">
        <v>146.84629520370109</v>
      </c>
      <c r="G40" s="331">
        <v>136.5107540301708</v>
      </c>
      <c r="H40" s="331">
        <v>132.3025565625347</v>
      </c>
      <c r="I40" s="331">
        <v>124.7087373926764</v>
      </c>
      <c r="J40" s="331">
        <v>107.3340291136369</v>
      </c>
      <c r="K40" s="331">
        <v>88.620112832137039</v>
      </c>
      <c r="L40" s="331">
        <v>106.0687262659836</v>
      </c>
      <c r="M40" s="331">
        <v>99.578326977159534</v>
      </c>
      <c r="N40" s="331">
        <v>101.37987927091589</v>
      </c>
      <c r="O40" s="331">
        <v>85.393794942960014</v>
      </c>
      <c r="P40" s="331">
        <v>79.343262573886079</v>
      </c>
      <c r="Q40" s="331">
        <v>88.277561206406446</v>
      </c>
      <c r="R40" s="331">
        <v>79.566287009063899</v>
      </c>
      <c r="S40" s="331">
        <v>78.787298464511395</v>
      </c>
      <c r="T40" s="331">
        <v>75.823574414728427</v>
      </c>
      <c r="U40" s="331">
        <v>68.262044929633092</v>
      </c>
      <c r="V40" s="331">
        <v>58.979683666432628</v>
      </c>
      <c r="W40" s="331">
        <v>61.665911695068957</v>
      </c>
      <c r="DA40" s="72" t="s">
        <v>2849</v>
      </c>
    </row>
    <row r="41" spans="1:105" ht="12" customHeight="1" x14ac:dyDescent="0.25">
      <c r="A41" s="59" t="s">
        <v>30</v>
      </c>
      <c r="B41" s="232">
        <v>12.74190346757524</v>
      </c>
      <c r="C41" s="232">
        <v>13.55620039876141</v>
      </c>
      <c r="D41" s="232">
        <v>7.5916701999900571</v>
      </c>
      <c r="E41" s="232">
        <v>12.065639202872831</v>
      </c>
      <c r="F41" s="232">
        <v>15.81613106630415</v>
      </c>
      <c r="G41" s="232">
        <v>9.519079770914125</v>
      </c>
      <c r="H41" s="232">
        <v>12.239862403470189</v>
      </c>
      <c r="I41" s="232">
        <v>9.8614001639212834</v>
      </c>
      <c r="J41" s="232">
        <v>8.4865087218426485</v>
      </c>
      <c r="K41" s="232">
        <v>6.5798284701893364</v>
      </c>
      <c r="L41" s="232">
        <v>6.5160624623241503</v>
      </c>
      <c r="M41" s="232">
        <v>4.0032978150821901</v>
      </c>
      <c r="N41" s="232">
        <v>3.414443300519086</v>
      </c>
      <c r="O41" s="232">
        <v>4.5202542433991102</v>
      </c>
      <c r="P41" s="232">
        <v>3.628834659964475</v>
      </c>
      <c r="Q41" s="232">
        <v>3.947391215985689</v>
      </c>
      <c r="R41" s="232">
        <v>2.9224022560706748</v>
      </c>
      <c r="S41" s="232">
        <v>2.4770747565312292</v>
      </c>
      <c r="T41" s="232">
        <v>2.8979918029778888</v>
      </c>
      <c r="U41" s="232">
        <v>2.5142924385502621</v>
      </c>
      <c r="V41" s="232">
        <v>1.6853011286323309</v>
      </c>
      <c r="W41" s="232">
        <v>1.7794034516178681</v>
      </c>
      <c r="DA41" s="71" t="s">
        <v>2850</v>
      </c>
    </row>
    <row r="42" spans="1:105" ht="12" customHeight="1" x14ac:dyDescent="0.25">
      <c r="A42" s="59" t="s">
        <v>33</v>
      </c>
      <c r="B42" s="297">
        <v>1.1927823913446329</v>
      </c>
      <c r="C42" s="297">
        <v>1.191739036411553</v>
      </c>
      <c r="D42" s="297">
        <v>1.1923591493244159</v>
      </c>
      <c r="E42" s="297">
        <v>13.390881437998759</v>
      </c>
      <c r="F42" s="297">
        <v>1.212098080015116</v>
      </c>
      <c r="G42" s="297">
        <v>1.2048321885054281</v>
      </c>
      <c r="H42" s="297">
        <v>1.2509706438813131</v>
      </c>
      <c r="I42" s="297">
        <v>0.39393224581460579</v>
      </c>
      <c r="J42" s="297">
        <v>0.40505986287630891</v>
      </c>
      <c r="K42" s="297">
        <v>0.40050960115004269</v>
      </c>
      <c r="L42" s="297">
        <v>0.45823223262826068</v>
      </c>
      <c r="M42" s="297">
        <v>0.46279143425090891</v>
      </c>
      <c r="N42" s="297">
        <v>0.9982595099603323</v>
      </c>
      <c r="O42" s="297">
        <v>0.81957221508370759</v>
      </c>
      <c r="P42" s="297">
        <v>0.40827626071424972</v>
      </c>
      <c r="Q42" s="297">
        <v>0.4585241450023827</v>
      </c>
      <c r="R42" s="297">
        <v>0.38360414192789671</v>
      </c>
      <c r="S42" s="297">
        <v>0.38148696422347811</v>
      </c>
      <c r="T42" s="297">
        <v>0.38118222878347868</v>
      </c>
      <c r="U42" s="297">
        <v>0.38217732872136873</v>
      </c>
      <c r="V42" s="297">
        <v>0.38256337051922479</v>
      </c>
      <c r="W42" s="297">
        <v>0.38147536853486308</v>
      </c>
      <c r="DA42" s="122" t="s">
        <v>2851</v>
      </c>
    </row>
    <row r="43" spans="1:105" ht="12" customHeight="1" x14ac:dyDescent="0.25">
      <c r="A43" s="59" t="s">
        <v>160</v>
      </c>
      <c r="B43" s="297">
        <v>33.543168574438901</v>
      </c>
      <c r="C43" s="297">
        <v>31.817989927776111</v>
      </c>
      <c r="D43" s="297">
        <v>29.854400476580249</v>
      </c>
      <c r="E43" s="297">
        <v>28.49840390864804</v>
      </c>
      <c r="F43" s="297">
        <v>23.56993034746467</v>
      </c>
      <c r="G43" s="297">
        <v>22.532896275707749</v>
      </c>
      <c r="H43" s="297">
        <v>20.074789989718131</v>
      </c>
      <c r="I43" s="297">
        <v>24.112349334521738</v>
      </c>
      <c r="J43" s="297">
        <v>14.37390272503667</v>
      </c>
      <c r="K43" s="297">
        <v>13.526950007670081</v>
      </c>
      <c r="L43" s="297">
        <v>13.46075907740023</v>
      </c>
      <c r="M43" s="297">
        <v>11.52783219719014</v>
      </c>
      <c r="N43" s="297">
        <v>12.254237387527059</v>
      </c>
      <c r="O43" s="297">
        <v>9.2156686845188762</v>
      </c>
      <c r="P43" s="297">
        <v>7.0192590856101758</v>
      </c>
      <c r="Q43" s="297">
        <v>8.1501193703533179</v>
      </c>
      <c r="R43" s="297">
        <v>7.3793457040609667</v>
      </c>
      <c r="S43" s="297">
        <v>6.927695623110079</v>
      </c>
      <c r="T43" s="297">
        <v>5.7715607126675037</v>
      </c>
      <c r="U43" s="297">
        <v>5.0174921663978482</v>
      </c>
      <c r="V43" s="297">
        <v>4.6476289092531102</v>
      </c>
      <c r="W43" s="297">
        <v>4.6324825426191589</v>
      </c>
      <c r="DA43" s="122" t="s">
        <v>2852</v>
      </c>
    </row>
    <row r="44" spans="1:105" ht="12" customHeight="1" x14ac:dyDescent="0.25">
      <c r="A44" s="59" t="s">
        <v>70</v>
      </c>
      <c r="B44" s="297">
        <v>9.9972101578369443</v>
      </c>
      <c r="C44" s="297">
        <v>9.988465361962275</v>
      </c>
      <c r="D44" s="297">
        <v>8.3280461397246075</v>
      </c>
      <c r="E44" s="297">
        <v>6.5351539782513326</v>
      </c>
      <c r="F44" s="297">
        <v>6.5355057900698554</v>
      </c>
      <c r="G44" s="297">
        <v>5.1935593453367073</v>
      </c>
      <c r="H44" s="297">
        <v>4.9373615183118256</v>
      </c>
      <c r="I44" s="297">
        <v>4.3273991440802373</v>
      </c>
      <c r="J44" s="297">
        <v>4.3629952202587639</v>
      </c>
      <c r="K44" s="297">
        <v>3.875715178303393</v>
      </c>
      <c r="L44" s="297">
        <v>4.4342947437104447</v>
      </c>
      <c r="M44" s="297">
        <v>3.9808025365031372</v>
      </c>
      <c r="N44" s="297">
        <v>3.7565439142205932</v>
      </c>
      <c r="O44" s="297">
        <v>2.6435654300575782</v>
      </c>
      <c r="P44" s="297">
        <v>1.7575502088204999</v>
      </c>
      <c r="Q44" s="297">
        <v>1.0100388540916421</v>
      </c>
      <c r="R44" s="297">
        <v>0.44068960288687542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109.90988613400479</v>
      </c>
      <c r="C45" s="297">
        <v>104.34924257009661</v>
      </c>
      <c r="D45" s="297">
        <v>99.169866467131357</v>
      </c>
      <c r="E45" s="297">
        <v>106.8725680113793</v>
      </c>
      <c r="F45" s="297">
        <v>99.712629919847359</v>
      </c>
      <c r="G45" s="297">
        <v>98.060386449706769</v>
      </c>
      <c r="H45" s="297">
        <v>93.79957200715323</v>
      </c>
      <c r="I45" s="297">
        <v>86.013656504338527</v>
      </c>
      <c r="J45" s="297">
        <v>79.705562583622523</v>
      </c>
      <c r="K45" s="297">
        <v>64.237109574824188</v>
      </c>
      <c r="L45" s="297">
        <v>81.199377749920515</v>
      </c>
      <c r="M45" s="297">
        <v>79.603602994133155</v>
      </c>
      <c r="N45" s="297">
        <v>80.956395158688792</v>
      </c>
      <c r="O45" s="297">
        <v>68.194734369900743</v>
      </c>
      <c r="P45" s="297">
        <v>66.529342358776674</v>
      </c>
      <c r="Q45" s="297">
        <v>74.711487620973415</v>
      </c>
      <c r="R45" s="297">
        <v>68.440245304117482</v>
      </c>
      <c r="S45" s="297">
        <v>69.001041120646605</v>
      </c>
      <c r="T45" s="297">
        <v>66.772839670299561</v>
      </c>
      <c r="U45" s="297">
        <v>60.348082995963608</v>
      </c>
      <c r="V45" s="297">
        <v>52.264190258027973</v>
      </c>
      <c r="W45" s="297">
        <v>54.872550332297067</v>
      </c>
      <c r="DA45" s="122" t="s">
        <v>2854</v>
      </c>
    </row>
    <row r="46" spans="1:105" ht="12" customHeight="1" x14ac:dyDescent="0.25">
      <c r="A46" s="60" t="s">
        <v>2743</v>
      </c>
      <c r="B46" s="331">
        <v>111.2838131557501</v>
      </c>
      <c r="C46" s="331">
        <v>106.9881794158787</v>
      </c>
      <c r="D46" s="331">
        <v>97.172631622065992</v>
      </c>
      <c r="E46" s="331">
        <v>104.58186481720701</v>
      </c>
      <c r="F46" s="331">
        <v>91.735869097276492</v>
      </c>
      <c r="G46" s="331">
        <v>85.819507361860389</v>
      </c>
      <c r="H46" s="331">
        <v>82.192816160011773</v>
      </c>
      <c r="I46" s="331">
        <v>78.443394313457475</v>
      </c>
      <c r="J46" s="331">
        <v>66.86902788894065</v>
      </c>
      <c r="K46" s="331">
        <v>55.929012413283623</v>
      </c>
      <c r="L46" s="331">
        <v>57.159800487570237</v>
      </c>
      <c r="M46" s="331">
        <v>53.034480831084551</v>
      </c>
      <c r="N46" s="331">
        <v>49.320292714728787</v>
      </c>
      <c r="O46" s="331">
        <v>52.480106151395738</v>
      </c>
      <c r="P46" s="331">
        <v>48.906984060037843</v>
      </c>
      <c r="Q46" s="331">
        <v>46.723966382873023</v>
      </c>
      <c r="R46" s="331">
        <v>49.169384676514028</v>
      </c>
      <c r="S46" s="331">
        <v>48.711302640571397</v>
      </c>
      <c r="T46" s="331">
        <v>46.922536899334979</v>
      </c>
      <c r="U46" s="331">
        <v>42.115239017149257</v>
      </c>
      <c r="V46" s="331">
        <v>36.345627147925718</v>
      </c>
      <c r="W46" s="331">
        <v>38.419419851444388</v>
      </c>
      <c r="DA46" s="72" t="s">
        <v>2855</v>
      </c>
    </row>
    <row r="47" spans="1:105" ht="12" customHeight="1" x14ac:dyDescent="0.25">
      <c r="A47" s="64" t="s">
        <v>30</v>
      </c>
      <c r="B47" s="231">
        <v>8.3693503762066115</v>
      </c>
      <c r="C47" s="231">
        <v>8.913204125590525</v>
      </c>
      <c r="D47" s="231">
        <v>4.9885299684448414</v>
      </c>
      <c r="E47" s="231">
        <v>7.5395978382360394</v>
      </c>
      <c r="F47" s="231">
        <v>9.8777608565772095</v>
      </c>
      <c r="G47" s="231">
        <v>5.9843104836821119</v>
      </c>
      <c r="H47" s="231">
        <v>7.3593430390274346</v>
      </c>
      <c r="I47" s="231">
        <v>6.2029471047046236</v>
      </c>
      <c r="J47" s="231">
        <v>5.2870892212555036</v>
      </c>
      <c r="K47" s="231">
        <v>4.1525935414183346</v>
      </c>
      <c r="L47" s="231">
        <v>3.5114669839345609</v>
      </c>
      <c r="M47" s="231">
        <v>2.1321187820698939</v>
      </c>
      <c r="N47" s="231">
        <v>1.661092361231066</v>
      </c>
      <c r="O47" s="231">
        <v>2.7779936783854038</v>
      </c>
      <c r="P47" s="231">
        <v>2.2368044004508478</v>
      </c>
      <c r="Q47" s="231">
        <v>2.08929394916699</v>
      </c>
      <c r="R47" s="231">
        <v>1.795214030725145</v>
      </c>
      <c r="S47" s="231">
        <v>1.5314846489255209</v>
      </c>
      <c r="T47" s="231">
        <v>1.7933885121984769</v>
      </c>
      <c r="U47" s="231">
        <v>1.551228462576979</v>
      </c>
      <c r="V47" s="231">
        <v>1.0385495927661359</v>
      </c>
      <c r="W47" s="231">
        <v>1.10017892021198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0.78346330131415887</v>
      </c>
      <c r="C49" s="231">
        <v>0.78356862420986739</v>
      </c>
      <c r="D49" s="231">
        <v>0.78350602606025177</v>
      </c>
      <c r="E49" s="231">
        <v>8.367717536089712</v>
      </c>
      <c r="F49" s="231">
        <v>0.75700023722068599</v>
      </c>
      <c r="G49" s="231">
        <v>0.75743559989710052</v>
      </c>
      <c r="H49" s="231">
        <v>0.75215895380208442</v>
      </c>
      <c r="I49" s="231">
        <v>0.2477884319678445</v>
      </c>
      <c r="J49" s="231">
        <v>0.25235202191739092</v>
      </c>
      <c r="K49" s="231">
        <v>0.25276549237518992</v>
      </c>
      <c r="L49" s="231">
        <v>0.24693860213163721</v>
      </c>
      <c r="M49" s="231">
        <v>0.24647836726760461</v>
      </c>
      <c r="N49" s="231">
        <v>0.48564322221115358</v>
      </c>
      <c r="O49" s="231">
        <v>0.50368105639358796</v>
      </c>
      <c r="P49" s="231">
        <v>0.2516604425769543</v>
      </c>
      <c r="Q49" s="231">
        <v>0.24268983469915059</v>
      </c>
      <c r="R49" s="231">
        <v>0.2356457042841078</v>
      </c>
      <c r="S49" s="231">
        <v>0.23585942569274659</v>
      </c>
      <c r="T49" s="231">
        <v>0.23589018762994701</v>
      </c>
      <c r="U49" s="231">
        <v>0.2357897359012297</v>
      </c>
      <c r="V49" s="231">
        <v>0.23575076638227269</v>
      </c>
      <c r="W49" s="231">
        <v>0.23586059623553149</v>
      </c>
      <c r="DA49" s="73" t="s">
        <v>2858</v>
      </c>
    </row>
    <row r="50" spans="1:105" ht="12" customHeight="1" x14ac:dyDescent="0.25">
      <c r="A50" s="64" t="s">
        <v>160</v>
      </c>
      <c r="B50" s="231">
        <v>22.03238560408473</v>
      </c>
      <c r="C50" s="231">
        <v>20.920333924700881</v>
      </c>
      <c r="D50" s="231">
        <v>19.617497539285829</v>
      </c>
      <c r="E50" s="231">
        <v>17.808132738766162</v>
      </c>
      <c r="F50" s="231">
        <v>14.720296285003011</v>
      </c>
      <c r="G50" s="231">
        <v>14.165638975151721</v>
      </c>
      <c r="H50" s="231">
        <v>12.07017375692752</v>
      </c>
      <c r="I50" s="231">
        <v>15.166976799035419</v>
      </c>
      <c r="J50" s="231">
        <v>8.9549317223132068</v>
      </c>
      <c r="K50" s="231">
        <v>8.5369892986470415</v>
      </c>
      <c r="L50" s="231">
        <v>7.2539223422559296</v>
      </c>
      <c r="M50" s="231">
        <v>6.1396150572611186</v>
      </c>
      <c r="N50" s="231">
        <v>5.9615633722893451</v>
      </c>
      <c r="O50" s="231">
        <v>5.663634824318299</v>
      </c>
      <c r="P50" s="231">
        <v>4.3266533424124471</v>
      </c>
      <c r="Q50" s="231">
        <v>4.3137338443957249</v>
      </c>
      <c r="R50" s="231">
        <v>4.5330874344839636</v>
      </c>
      <c r="S50" s="231">
        <v>4.2831406162641761</v>
      </c>
      <c r="T50" s="231">
        <v>3.5716632010200779</v>
      </c>
      <c r="U50" s="231">
        <v>3.0956131195944709</v>
      </c>
      <c r="V50" s="231">
        <v>2.8640538055949758</v>
      </c>
      <c r="W50" s="231">
        <v>2.8641956589472191</v>
      </c>
      <c r="DA50" s="73" t="s">
        <v>2859</v>
      </c>
    </row>
    <row r="51" spans="1:105" ht="12" customHeight="1" x14ac:dyDescent="0.25">
      <c r="A51" s="64" t="s">
        <v>70</v>
      </c>
      <c r="B51" s="231">
        <v>6.5665349614700466</v>
      </c>
      <c r="C51" s="231">
        <v>6.5674177168917156</v>
      </c>
      <c r="D51" s="231">
        <v>5.47240681591542</v>
      </c>
      <c r="E51" s="231">
        <v>4.0836985076788643</v>
      </c>
      <c r="F51" s="231">
        <v>4.0816659270496896</v>
      </c>
      <c r="G51" s="231">
        <v>3.2650080034930768</v>
      </c>
      <c r="H51" s="231">
        <v>2.9686393460312348</v>
      </c>
      <c r="I51" s="231">
        <v>2.721989529426021</v>
      </c>
      <c r="J51" s="231">
        <v>2.7181430853948152</v>
      </c>
      <c r="K51" s="231">
        <v>2.446001425526001</v>
      </c>
      <c r="L51" s="231">
        <v>2.389614844793857</v>
      </c>
      <c r="M51" s="231">
        <v>2.1201380081725341</v>
      </c>
      <c r="N51" s="231">
        <v>1.827520872756105</v>
      </c>
      <c r="O51" s="231">
        <v>1.6246449110295611</v>
      </c>
      <c r="P51" s="231">
        <v>1.0833494522292431</v>
      </c>
      <c r="Q51" s="231">
        <v>0.53459815630417062</v>
      </c>
      <c r="R51" s="231">
        <v>0.27071295768876458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0.29229579709696762</v>
      </c>
      <c r="S52" s="231">
        <v>0</v>
      </c>
      <c r="T52" s="231">
        <v>0</v>
      </c>
      <c r="U52" s="231">
        <v>0</v>
      </c>
      <c r="V52" s="231">
        <v>0</v>
      </c>
      <c r="W52" s="231">
        <v>0.29229579709704889</v>
      </c>
      <c r="DA52" s="73" t="s">
        <v>2861</v>
      </c>
    </row>
    <row r="53" spans="1:105" ht="12" customHeight="1" x14ac:dyDescent="0.25">
      <c r="A53" s="64" t="s">
        <v>162</v>
      </c>
      <c r="B53" s="231">
        <v>72.192851657155884</v>
      </c>
      <c r="C53" s="231">
        <v>68.609645182215672</v>
      </c>
      <c r="D53" s="231">
        <v>65.165087234506828</v>
      </c>
      <c r="E53" s="231">
        <v>66.782718196436178</v>
      </c>
      <c r="F53" s="231">
        <v>62.274238155943287</v>
      </c>
      <c r="G53" s="231">
        <v>61.647114299636378</v>
      </c>
      <c r="H53" s="231">
        <v>56.397956493275927</v>
      </c>
      <c r="I53" s="231">
        <v>54.103692448323571</v>
      </c>
      <c r="J53" s="231">
        <v>49.656511838059743</v>
      </c>
      <c r="K53" s="231">
        <v>40.540662655317057</v>
      </c>
      <c r="L53" s="231">
        <v>43.757857714454254</v>
      </c>
      <c r="M53" s="231">
        <v>42.3961306163134</v>
      </c>
      <c r="N53" s="231">
        <v>39.384472886241127</v>
      </c>
      <c r="O53" s="231">
        <v>41.910151681268893</v>
      </c>
      <c r="P53" s="231">
        <v>41.008516422368352</v>
      </c>
      <c r="Q53" s="231">
        <v>39.543650598306982</v>
      </c>
      <c r="R53" s="231">
        <v>42.042428752235082</v>
      </c>
      <c r="S53" s="231">
        <v>42.660817949688962</v>
      </c>
      <c r="T53" s="231">
        <v>41.321594998486468</v>
      </c>
      <c r="U53" s="231">
        <v>37.232607699076581</v>
      </c>
      <c r="V53" s="231">
        <v>32.207272983182342</v>
      </c>
      <c r="W53" s="231">
        <v>33.92688887895261</v>
      </c>
      <c r="DA53" s="73" t="s">
        <v>2862</v>
      </c>
    </row>
    <row r="54" spans="1:105" ht="12" customHeight="1" x14ac:dyDescent="0.25">
      <c r="A54" s="64" t="s">
        <v>36</v>
      </c>
      <c r="B54" s="231">
        <v>1.339227255518713</v>
      </c>
      <c r="C54" s="231">
        <v>1.1940098422700329</v>
      </c>
      <c r="D54" s="231">
        <v>1.1456040378528149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2.4907635482599881E-2</v>
      </c>
      <c r="G55" s="231">
        <v>0</v>
      </c>
      <c r="H55" s="231">
        <v>2.6445445709475748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1.0000000000000002</v>
      </c>
      <c r="D63" s="234">
        <f t="shared" si="1"/>
        <v>0.99999999999999978</v>
      </c>
      <c r="E63" s="234">
        <f t="shared" si="1"/>
        <v>1.0000000000000002</v>
      </c>
      <c r="F63" s="234">
        <f t="shared" si="1"/>
        <v>0.99999999999999989</v>
      </c>
      <c r="G63" s="234">
        <f t="shared" si="1"/>
        <v>1.0000000000000004</v>
      </c>
      <c r="H63" s="234">
        <f t="shared" si="1"/>
        <v>1.0000000000000002</v>
      </c>
      <c r="I63" s="234">
        <f t="shared" si="1"/>
        <v>0.99999999999999989</v>
      </c>
      <c r="J63" s="234">
        <f t="shared" si="1"/>
        <v>1</v>
      </c>
      <c r="K63" s="234">
        <f t="shared" si="1"/>
        <v>0.99999999999999989</v>
      </c>
      <c r="L63" s="234">
        <f t="shared" si="1"/>
        <v>1.0000000000000002</v>
      </c>
      <c r="M63" s="234">
        <f t="shared" si="1"/>
        <v>0.99999999999999989</v>
      </c>
      <c r="N63" s="234">
        <f t="shared" si="1"/>
        <v>1.0000000000000002</v>
      </c>
      <c r="O63" s="234">
        <f t="shared" si="1"/>
        <v>1</v>
      </c>
      <c r="P63" s="234">
        <f t="shared" si="1"/>
        <v>0.99999999999999989</v>
      </c>
      <c r="Q63" s="234">
        <f t="shared" si="1"/>
        <v>1</v>
      </c>
      <c r="R63" s="234">
        <f t="shared" si="1"/>
        <v>1.0000000000000002</v>
      </c>
      <c r="S63" s="234">
        <f t="shared" si="1"/>
        <v>0.99999999999999989</v>
      </c>
      <c r="T63" s="234">
        <f t="shared" si="1"/>
        <v>0.99999999999999989</v>
      </c>
      <c r="U63" s="234">
        <f t="shared" si="1"/>
        <v>1.0000000000000002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0.12221211573029254</v>
      </c>
      <c r="C68" s="302">
        <f t="shared" si="6"/>
        <v>0.11795955737703542</v>
      </c>
      <c r="D68" s="302">
        <f t="shared" si="6"/>
        <v>0.11671572442426141</v>
      </c>
      <c r="E68" s="302">
        <f t="shared" si="6"/>
        <v>0.13559290315627689</v>
      </c>
      <c r="F68" s="302">
        <f t="shared" si="6"/>
        <v>0.13231131303991939</v>
      </c>
      <c r="G68" s="302">
        <f t="shared" si="6"/>
        <v>0.13091153633406016</v>
      </c>
      <c r="H68" s="302">
        <f t="shared" si="6"/>
        <v>0.13294152701248818</v>
      </c>
      <c r="I68" s="302">
        <f t="shared" si="6"/>
        <v>0.12835079713751119</v>
      </c>
      <c r="J68" s="302">
        <f t="shared" si="6"/>
        <v>0.13061430640943883</v>
      </c>
      <c r="K68" s="302">
        <f t="shared" si="6"/>
        <v>0.127440832250373</v>
      </c>
      <c r="L68" s="302">
        <f t="shared" si="6"/>
        <v>0.14636944868452326</v>
      </c>
      <c r="M68" s="302">
        <f t="shared" si="6"/>
        <v>0.1457105153054791</v>
      </c>
      <c r="N68" s="302">
        <f t="shared" si="6"/>
        <v>0.15764222628839272</v>
      </c>
      <c r="O68" s="302">
        <f t="shared" si="6"/>
        <v>0.13211252943114649</v>
      </c>
      <c r="P68" s="302">
        <f t="shared" si="6"/>
        <v>0.13119221923761529</v>
      </c>
      <c r="Q68" s="302">
        <f t="shared" si="6"/>
        <v>0.14770913788152804</v>
      </c>
      <c r="R68" s="302">
        <f t="shared" si="6"/>
        <v>0.1331127882549043</v>
      </c>
      <c r="S68" s="302">
        <f t="shared" si="6"/>
        <v>0.13398500042941819</v>
      </c>
      <c r="T68" s="302">
        <f t="shared" si="6"/>
        <v>0.1324244632111948</v>
      </c>
      <c r="U68" s="302">
        <f t="shared" si="6"/>
        <v>0.1320233923634527</v>
      </c>
      <c r="V68" s="302">
        <f t="shared" si="6"/>
        <v>0.13087608592232844</v>
      </c>
      <c r="W68" s="302">
        <f t="shared" si="6"/>
        <v>0.13118429485096142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7.2120856802513678E-2</v>
      </c>
      <c r="C69" s="303">
        <f t="shared" si="7"/>
        <v>7.2471451123919062E-2</v>
      </c>
      <c r="D69" s="303">
        <f t="shared" si="7"/>
        <v>7.2573996580982306E-2</v>
      </c>
      <c r="E69" s="303">
        <f t="shared" si="7"/>
        <v>7.0427839722754459E-2</v>
      </c>
      <c r="F69" s="303">
        <f t="shared" si="7"/>
        <v>7.0692453710605535E-2</v>
      </c>
      <c r="G69" s="303">
        <f t="shared" si="7"/>
        <v>7.0868566358574497E-2</v>
      </c>
      <c r="H69" s="303">
        <f t="shared" si="7"/>
        <v>7.0586454734367685E-2</v>
      </c>
      <c r="I69" s="303">
        <f t="shared" si="7"/>
        <v>7.1082819316412485E-2</v>
      </c>
      <c r="J69" s="303">
        <f t="shared" si="7"/>
        <v>7.0803718512727085E-2</v>
      </c>
      <c r="K69" s="303">
        <f t="shared" si="7"/>
        <v>7.1189736561023648E-2</v>
      </c>
      <c r="L69" s="303">
        <f t="shared" si="7"/>
        <v>6.8039897656374082E-2</v>
      </c>
      <c r="M69" s="303">
        <f t="shared" si="7"/>
        <v>6.7965510839961912E-2</v>
      </c>
      <c r="N69" s="303">
        <f t="shared" si="7"/>
        <v>6.601941288948586E-2</v>
      </c>
      <c r="O69" s="303">
        <f t="shared" si="7"/>
        <v>7.0546711412232399E-2</v>
      </c>
      <c r="P69" s="303">
        <f t="shared" si="7"/>
        <v>7.0651138432396315E-2</v>
      </c>
      <c r="Q69" s="303">
        <f t="shared" si="7"/>
        <v>6.7739090163918422E-2</v>
      </c>
      <c r="R69" s="303">
        <f t="shared" si="7"/>
        <v>7.052017263205447E-2</v>
      </c>
      <c r="S69" s="303">
        <f t="shared" si="7"/>
        <v>7.0453952834445541E-2</v>
      </c>
      <c r="T69" s="303">
        <f t="shared" si="7"/>
        <v>7.059011458959627E-2</v>
      </c>
      <c r="U69" s="303">
        <f t="shared" si="7"/>
        <v>7.059267357493966E-2</v>
      </c>
      <c r="V69" s="303">
        <f t="shared" si="7"/>
        <v>7.0674301750366361E-2</v>
      </c>
      <c r="W69" s="303">
        <f t="shared" si="7"/>
        <v>7.0757708507193845E-2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0.61302728282136654</v>
      </c>
      <c r="C70" s="303">
        <f t="shared" si="8"/>
        <v>0.61600733455331169</v>
      </c>
      <c r="D70" s="303">
        <f t="shared" si="8"/>
        <v>0.61687897093834976</v>
      </c>
      <c r="E70" s="303">
        <f t="shared" si="8"/>
        <v>0.59863663764341279</v>
      </c>
      <c r="F70" s="303">
        <f t="shared" si="8"/>
        <v>0.60088585654014715</v>
      </c>
      <c r="G70" s="303">
        <f t="shared" si="8"/>
        <v>0.60238281404788341</v>
      </c>
      <c r="H70" s="303">
        <f t="shared" si="8"/>
        <v>0.59998486524212558</v>
      </c>
      <c r="I70" s="303">
        <f t="shared" si="8"/>
        <v>0.60420396418950639</v>
      </c>
      <c r="J70" s="303">
        <f t="shared" si="8"/>
        <v>0.6018316073581802</v>
      </c>
      <c r="K70" s="303">
        <f t="shared" si="8"/>
        <v>0.6051127607687008</v>
      </c>
      <c r="L70" s="303">
        <f t="shared" si="8"/>
        <v>0.57833913007917981</v>
      </c>
      <c r="M70" s="303">
        <f t="shared" si="8"/>
        <v>0.57770684213967616</v>
      </c>
      <c r="N70" s="303">
        <f t="shared" si="8"/>
        <v>0.56116500956062998</v>
      </c>
      <c r="O70" s="303">
        <f t="shared" si="8"/>
        <v>0.59964704700397531</v>
      </c>
      <c r="P70" s="303">
        <f t="shared" si="8"/>
        <v>0.60053467667536875</v>
      </c>
      <c r="Q70" s="303">
        <f t="shared" si="8"/>
        <v>0.57578226639330665</v>
      </c>
      <c r="R70" s="303">
        <f t="shared" si="8"/>
        <v>0.59942146737246327</v>
      </c>
      <c r="S70" s="303">
        <f t="shared" si="8"/>
        <v>0.59885859909278727</v>
      </c>
      <c r="T70" s="303">
        <f t="shared" si="8"/>
        <v>0.60001597401156825</v>
      </c>
      <c r="U70" s="303">
        <f t="shared" si="8"/>
        <v>0.60003772538698685</v>
      </c>
      <c r="V70" s="303">
        <f t="shared" si="8"/>
        <v>0.60073156487811419</v>
      </c>
      <c r="W70" s="303">
        <f t="shared" si="8"/>
        <v>0.60144052231114753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0.19263974464582723</v>
      </c>
      <c r="C72" s="303">
        <f t="shared" si="10"/>
        <v>0.19356165694573402</v>
      </c>
      <c r="D72" s="303">
        <f t="shared" si="10"/>
        <v>0.19383130805640628</v>
      </c>
      <c r="E72" s="303">
        <f t="shared" si="10"/>
        <v>0.19534261947755607</v>
      </c>
      <c r="F72" s="303">
        <f t="shared" si="10"/>
        <v>0.19611037670932785</v>
      </c>
      <c r="G72" s="303">
        <f t="shared" si="10"/>
        <v>0.19583708325948238</v>
      </c>
      <c r="H72" s="303">
        <f t="shared" si="10"/>
        <v>0.19648715301101891</v>
      </c>
      <c r="I72" s="303">
        <f t="shared" si="10"/>
        <v>0.19636241935656976</v>
      </c>
      <c r="J72" s="303">
        <f t="shared" si="10"/>
        <v>0.19675036771965385</v>
      </c>
      <c r="K72" s="303">
        <f t="shared" si="10"/>
        <v>0.19625667041990252</v>
      </c>
      <c r="L72" s="303">
        <f t="shared" si="10"/>
        <v>0.20725152357992299</v>
      </c>
      <c r="M72" s="303">
        <f t="shared" si="10"/>
        <v>0.20861713171488278</v>
      </c>
      <c r="N72" s="303">
        <f t="shared" si="10"/>
        <v>0.21517335126149176</v>
      </c>
      <c r="O72" s="303">
        <f t="shared" si="10"/>
        <v>0.19769371215264592</v>
      </c>
      <c r="P72" s="303">
        <f t="shared" si="10"/>
        <v>0.19762196565461948</v>
      </c>
      <c r="Q72" s="303">
        <f t="shared" si="10"/>
        <v>0.20876950556124696</v>
      </c>
      <c r="R72" s="303">
        <f t="shared" si="10"/>
        <v>0.19694557174057808</v>
      </c>
      <c r="S72" s="303">
        <f t="shared" si="10"/>
        <v>0.19670244764334882</v>
      </c>
      <c r="T72" s="303">
        <f t="shared" si="10"/>
        <v>0.19696944818764053</v>
      </c>
      <c r="U72" s="303">
        <f t="shared" si="10"/>
        <v>0.19734620867462094</v>
      </c>
      <c r="V72" s="303">
        <f t="shared" si="10"/>
        <v>0.19771804744919116</v>
      </c>
      <c r="W72" s="303">
        <f t="shared" si="10"/>
        <v>0.19661747433069723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0.11571083072314596</v>
      </c>
      <c r="C73" s="304">
        <f t="shared" si="11"/>
        <v>0.11625877574688706</v>
      </c>
      <c r="D73" s="304">
        <f t="shared" si="11"/>
        <v>0.11641904503669177</v>
      </c>
      <c r="E73" s="304">
        <f t="shared" si="11"/>
        <v>0.12021959043995128</v>
      </c>
      <c r="F73" s="304">
        <f t="shared" si="11"/>
        <v>0.12070509275134858</v>
      </c>
      <c r="G73" s="304">
        <f t="shared" si="11"/>
        <v>0.12024394581033618</v>
      </c>
      <c r="H73" s="304">
        <f t="shared" si="11"/>
        <v>0.12119493462769335</v>
      </c>
      <c r="I73" s="304">
        <f t="shared" si="11"/>
        <v>0.12054074541906307</v>
      </c>
      <c r="J73" s="304">
        <f t="shared" si="11"/>
        <v>0.12122640130607824</v>
      </c>
      <c r="K73" s="304">
        <f t="shared" si="11"/>
        <v>0.12032095142147725</v>
      </c>
      <c r="L73" s="304">
        <f t="shared" si="11"/>
        <v>0.1346756327464573</v>
      </c>
      <c r="M73" s="304">
        <f t="shared" si="11"/>
        <v>0.13612058681892336</v>
      </c>
      <c r="N73" s="304">
        <f t="shared" si="11"/>
        <v>0.14475264417937347</v>
      </c>
      <c r="O73" s="304">
        <f t="shared" si="11"/>
        <v>0.12244388664626472</v>
      </c>
      <c r="P73" s="304">
        <f t="shared" si="11"/>
        <v>0.12226075132673005</v>
      </c>
      <c r="Q73" s="304">
        <f t="shared" si="11"/>
        <v>0.13651447605306724</v>
      </c>
      <c r="R73" s="304">
        <f t="shared" si="11"/>
        <v>0.12172405426638663</v>
      </c>
      <c r="S73" s="304">
        <f t="shared" si="11"/>
        <v>0.1215515646199402</v>
      </c>
      <c r="T73" s="304">
        <f t="shared" si="11"/>
        <v>0.12167332595873787</v>
      </c>
      <c r="U73" s="304">
        <f t="shared" si="11"/>
        <v>0.12204735686135199</v>
      </c>
      <c r="V73" s="304">
        <f t="shared" si="11"/>
        <v>0.12233212558213369</v>
      </c>
      <c r="W73" s="304">
        <f t="shared" si="11"/>
        <v>0.12114258525635714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7.6928913922681266E-2</v>
      </c>
      <c r="C74" s="304">
        <f t="shared" si="12"/>
        <v>7.7302881198846984E-2</v>
      </c>
      <c r="D74" s="304">
        <f t="shared" si="12"/>
        <v>7.7412263019714489E-2</v>
      </c>
      <c r="E74" s="304">
        <f t="shared" si="12"/>
        <v>7.5123029037604802E-2</v>
      </c>
      <c r="F74" s="304">
        <f t="shared" si="12"/>
        <v>7.5405283957979283E-2</v>
      </c>
      <c r="G74" s="304">
        <f t="shared" si="12"/>
        <v>7.5593137449146183E-2</v>
      </c>
      <c r="H74" s="304">
        <f t="shared" si="12"/>
        <v>7.5292218383325546E-2</v>
      </c>
      <c r="I74" s="304">
        <f t="shared" si="12"/>
        <v>7.5821673937506676E-2</v>
      </c>
      <c r="J74" s="304">
        <f t="shared" si="12"/>
        <v>7.5523966413575588E-2</v>
      </c>
      <c r="K74" s="304">
        <f t="shared" si="12"/>
        <v>7.5935718998425245E-2</v>
      </c>
      <c r="L74" s="304">
        <f t="shared" si="12"/>
        <v>7.2575890833465689E-2</v>
      </c>
      <c r="M74" s="304">
        <f t="shared" si="12"/>
        <v>7.24965448959594E-2</v>
      </c>
      <c r="N74" s="304">
        <f t="shared" si="12"/>
        <v>7.042070708211827E-2</v>
      </c>
      <c r="O74" s="304">
        <f t="shared" si="12"/>
        <v>7.5249825506381207E-2</v>
      </c>
      <c r="P74" s="304">
        <f t="shared" si="12"/>
        <v>7.5361214327889434E-2</v>
      </c>
      <c r="Q74" s="304">
        <f t="shared" si="12"/>
        <v>7.2255029508179705E-2</v>
      </c>
      <c r="R74" s="304">
        <f t="shared" si="12"/>
        <v>7.5221517474191452E-2</v>
      </c>
      <c r="S74" s="304">
        <f t="shared" si="12"/>
        <v>7.5150883023408624E-2</v>
      </c>
      <c r="T74" s="304">
        <f t="shared" si="12"/>
        <v>7.5296122228902682E-2</v>
      </c>
      <c r="U74" s="304">
        <f t="shared" si="12"/>
        <v>7.5298851813268966E-2</v>
      </c>
      <c r="V74" s="304">
        <f t="shared" si="12"/>
        <v>7.5385921867057476E-2</v>
      </c>
      <c r="W74" s="304">
        <f t="shared" si="12"/>
        <v>7.5474889074340107E-2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1.5546336598670105</v>
      </c>
      <c r="C81" s="324">
        <f>IF(C$5=0,0,C$5/TEL_fec!C$5)</f>
        <v>1.5112221298286428</v>
      </c>
      <c r="D81" s="324">
        <f>IF(D$5=0,0,D$5/TEL_fec!D$5)</f>
        <v>1.4473535422906465</v>
      </c>
      <c r="E81" s="324">
        <f>IF(E$5=0,0,E$5/TEL_fec!E$5)</f>
        <v>1.6116214702505602</v>
      </c>
      <c r="F81" s="324">
        <f>IF(F$5=0,0,F$5/TEL_fec!F$5)</f>
        <v>1.5677408807880948</v>
      </c>
      <c r="G81" s="324">
        <f>IF(G$5=0,0,G$5/TEL_fec!G$5)</f>
        <v>1.4965704236521886</v>
      </c>
      <c r="H81" s="324">
        <f>IF(H$5=0,0,H$5/TEL_fec!H$5)</f>
        <v>1.5333351073574804</v>
      </c>
      <c r="I81" s="324">
        <f>IF(I$5=0,0,I$5/TEL_fec!I$5)</f>
        <v>1.4806690426718494</v>
      </c>
      <c r="J81" s="324">
        <f>IF(J$5=0,0,J$5/TEL_fec!J$5)</f>
        <v>1.4747161278376348</v>
      </c>
      <c r="K81" s="324">
        <f>IF(K$5=0,0,K$5/TEL_fec!K$5)</f>
        <v>1.462958939596791</v>
      </c>
      <c r="L81" s="324">
        <f>IF(L$5=0,0,L$5/TEL_fec!L$5)</f>
        <v>1.3347499902427797</v>
      </c>
      <c r="M81" s="324">
        <f>IF(M$5=0,0,M$5/TEL_fec!M$5)</f>
        <v>1.2736614881318082</v>
      </c>
      <c r="N81" s="324">
        <f>IF(N$5=0,0,N$5/TEL_fec!N$5)</f>
        <v>1.2186270435315711</v>
      </c>
      <c r="O81" s="324">
        <f>IF(O$5=0,0,O$5/TEL_fec!O$5)</f>
        <v>1.4119114664638659</v>
      </c>
      <c r="P81" s="324">
        <f>IF(P$5=0,0,P$5/TEL_fec!P$5)</f>
        <v>1.3777468396383832</v>
      </c>
      <c r="Q81" s="324">
        <f>IF(Q$5=0,0,Q$5/TEL_fec!Q$5)</f>
        <v>1.2551769953687963</v>
      </c>
      <c r="R81" s="324">
        <f>IF(R$5=0,0,R$5/TEL_fec!R$5)</f>
        <v>1.3780363274868728</v>
      </c>
      <c r="S81" s="324">
        <f>IF(S$5=0,0,S$5/TEL_fec!S$5)</f>
        <v>1.3738141460100277</v>
      </c>
      <c r="T81" s="324">
        <f>IF(T$5=0,0,T$5/TEL_fec!T$5)</f>
        <v>1.3639496974965326</v>
      </c>
      <c r="U81" s="324">
        <f>IF(U$5=0,0,U$5/TEL_fec!U$5)</f>
        <v>1.3517738233369971</v>
      </c>
      <c r="V81" s="324">
        <f>IF(V$5=0,0,V$5/TEL_fec!V$5)</f>
        <v>1.3284951520163977</v>
      </c>
      <c r="W81" s="324">
        <f>IF(W$5=0,0,W$5/TEL_fec!W$5)</f>
        <v>1.3528902288728262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2.129184075140421</v>
      </c>
      <c r="C86" s="338">
        <f>IF(C$10=0,0,C$10/TEL_fec!C$10)</f>
        <v>2.0542732073189676</v>
      </c>
      <c r="D86" s="338">
        <f>IF(D$10=0,0,D$10/TEL_fec!D$10)</f>
        <v>1.9858863168467604</v>
      </c>
      <c r="E86" s="338">
        <f>IF(E$10=0,0,E$10/TEL_fec!E$10)</f>
        <v>2.2712579082312727</v>
      </c>
      <c r="F86" s="338">
        <f>IF(F$10=0,0,F$10/TEL_fec!F$10)</f>
        <v>2.2142704314395929</v>
      </c>
      <c r="G86" s="338">
        <f>IF(G$10=0,0,G$10/TEL_fec!G$10)</f>
        <v>2.1528709876605667</v>
      </c>
      <c r="H86" s="338">
        <f>IF(H$10=0,0,H$10/TEL_fec!H$10)</f>
        <v>2.1946757989703993</v>
      </c>
      <c r="I86" s="338">
        <f>IF(I$10=0,0,I$10/TEL_fec!I$10)</f>
        <v>2.1273585662775254</v>
      </c>
      <c r="J86" s="338">
        <f>IF(J$10=0,0,J$10/TEL_fec!J$10)</f>
        <v>2.1255998679138073</v>
      </c>
      <c r="K86" s="338">
        <f>IF(K$10=0,0,K$10/TEL_fec!K$10)</f>
        <v>2.0924843460830953</v>
      </c>
      <c r="L86" s="338">
        <f>IF(L$10=0,0,L$10/TEL_fec!L$10)</f>
        <v>2.14839818893571</v>
      </c>
      <c r="M86" s="338">
        <f>IF(M$10=0,0,M$10/TEL_fec!M$10)</f>
        <v>2.0899182493902391</v>
      </c>
      <c r="N86" s="338">
        <f>IF(N$10=0,0,N$10/TEL_fec!N$10)</f>
        <v>2.1360824500054516</v>
      </c>
      <c r="O86" s="338">
        <f>IF(O$10=0,0,O$10/TEL_fec!O$10)</f>
        <v>2.0830739820551969</v>
      </c>
      <c r="P86" s="338">
        <f>IF(P$10=0,0,P$10/TEL_fec!P$10)</f>
        <v>2.0417148433282364</v>
      </c>
      <c r="Q86" s="338">
        <f>IF(Q$10=0,0,Q$10/TEL_fec!Q$10)</f>
        <v>2.0826637498585336</v>
      </c>
      <c r="R86" s="338">
        <f>IF(R$10=0,0,R$10/TEL_fec!R$10)</f>
        <v>2.0579915590439155</v>
      </c>
      <c r="S86" s="338">
        <f>IF(S$10=0,0,S$10/TEL_fec!S$10)</f>
        <v>2.0595626623243097</v>
      </c>
      <c r="T86" s="338">
        <f>IF(T$10=0,0,T$10/TEL_fec!T$10)</f>
        <v>2.0330816734072159</v>
      </c>
      <c r="U86" s="338">
        <f>IF(U$10=0,0,U$10/TEL_fec!U$10)</f>
        <v>2.0188903621802545</v>
      </c>
      <c r="V86" s="338">
        <f>IF(V$10=0,0,V$10/TEL_fec!V$10)</f>
        <v>1.9901991197083782</v>
      </c>
      <c r="W86" s="338">
        <f>IF(W$10=0,0,W$10/TEL_fec!W$10)</f>
        <v>2.0124348994761845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2.5896295771551388</v>
      </c>
      <c r="C87" s="351">
        <f>IF(C$16=0,0,C$16/TEL_fec!C$16)</f>
        <v>2.5989296143785396</v>
      </c>
      <c r="D87" s="351">
        <f>IF(D$16=0,0,D$16/TEL_fec!D$16)</f>
        <v>2.5626566285846768</v>
      </c>
      <c r="E87" s="351">
        <f>IF(E$16=0,0,E$16/TEL_fec!E$16)</f>
        <v>2.3979828618941346</v>
      </c>
      <c r="F87" s="351">
        <f>IF(F$16=0,0,F$16/TEL_fec!F$16)</f>
        <v>2.4139959504815383</v>
      </c>
      <c r="G87" s="351">
        <f>IF(G$16=0,0,G$16/TEL_fec!G$16)</f>
        <v>2.3886141445604672</v>
      </c>
      <c r="H87" s="351">
        <f>IF(H$16=0,0,H$16/TEL_fec!H$16)</f>
        <v>2.3604414852406599</v>
      </c>
      <c r="I87" s="351">
        <f>IF(I$16=0,0,I$16/TEL_fec!I$16)</f>
        <v>2.4133073371574629</v>
      </c>
      <c r="J87" s="351">
        <f>IF(J$16=0,0,J$16/TEL_fec!J$16)</f>
        <v>2.3544626612995541</v>
      </c>
      <c r="K87" s="351">
        <f>IF(K$16=0,0,K$16/TEL_fec!K$16)</f>
        <v>2.3940766538070051</v>
      </c>
      <c r="L87" s="351">
        <f>IF(L$16=0,0,L$16/TEL_fec!L$16)</f>
        <v>1.9722714424992702</v>
      </c>
      <c r="M87" s="351">
        <f>IF(M$16=0,0,M$16/TEL_fec!M$16)</f>
        <v>1.9209328848191229</v>
      </c>
      <c r="N87" s="351">
        <f>IF(N$16=0,0,N$16/TEL_fec!N$16)</f>
        <v>1.7237478390899048</v>
      </c>
      <c r="O87" s="351">
        <f>IF(O$16=0,0,O$16/TEL_fec!O$16)</f>
        <v>2.2726742370648392</v>
      </c>
      <c r="P87" s="351">
        <f>IF(P$16=0,0,P$16/TEL_fec!P$16)</f>
        <v>2.2546319775101566</v>
      </c>
      <c r="Q87" s="351">
        <f>IF(Q$16=0,0,Q$16/TEL_fec!Q$16)</f>
        <v>1.8864156338851645</v>
      </c>
      <c r="R87" s="351">
        <f>IF(R$16=0,0,R$16/TEL_fec!R$16)</f>
        <v>2.2419029796167664</v>
      </c>
      <c r="S87" s="351">
        <f>IF(S$16=0,0,S$16/TEL_fec!S$16)</f>
        <v>2.2338072677909819</v>
      </c>
      <c r="T87" s="351">
        <f>IF(T$16=0,0,T$16/TEL_fec!T$16)</f>
        <v>2.2360434235204294</v>
      </c>
      <c r="U87" s="351">
        <f>IF(U$16=0,0,U$16/TEL_fec!U$16)</f>
        <v>2.2260508393275145</v>
      </c>
      <c r="V87" s="351">
        <f>IF(V$16=0,0,V$16/TEL_fec!V$16)</f>
        <v>2.2181332900632169</v>
      </c>
      <c r="W87" s="351">
        <f>IF(W$16=0,0,W$16/TEL_fec!W$16)</f>
        <v>2.241564910042058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2.5896295771551401</v>
      </c>
      <c r="C88" s="351">
        <f>IF(C$27=0,0,C$27/TEL_fec!C$27)</f>
        <v>2.5989296143785379</v>
      </c>
      <c r="D88" s="351">
        <f>IF(D$27=0,0,D$27/TEL_fec!D$27)</f>
        <v>2.5626566285846772</v>
      </c>
      <c r="E88" s="351">
        <f>IF(E$27=0,0,E$27/TEL_fec!E$27)</f>
        <v>2.397982861894135</v>
      </c>
      <c r="F88" s="351">
        <f>IF(F$27=0,0,F$27/TEL_fec!F$27)</f>
        <v>2.4139959504815391</v>
      </c>
      <c r="G88" s="351">
        <f>IF(G$27=0,0,G$27/TEL_fec!G$27)</f>
        <v>2.3886141445604672</v>
      </c>
      <c r="H88" s="351">
        <f>IF(H$27=0,0,H$27/TEL_fec!H$27)</f>
        <v>2.3604414852406594</v>
      </c>
      <c r="I88" s="351">
        <f>IF(I$27=0,0,I$27/TEL_fec!I$27)</f>
        <v>2.4133073371574625</v>
      </c>
      <c r="J88" s="351">
        <f>IF(J$27=0,0,J$27/TEL_fec!J$27)</f>
        <v>2.3544626612995532</v>
      </c>
      <c r="K88" s="351">
        <f>IF(K$27=0,0,K$27/TEL_fec!K$27)</f>
        <v>2.3940766538070055</v>
      </c>
      <c r="L88" s="351">
        <f>IF(L$27=0,0,L$27/TEL_fec!L$27)</f>
        <v>1.9722714424992707</v>
      </c>
      <c r="M88" s="351">
        <f>IF(M$27=0,0,M$27/TEL_fec!M$27)</f>
        <v>1.9209328848191232</v>
      </c>
      <c r="N88" s="351">
        <f>IF(N$27=0,0,N$27/TEL_fec!N$27)</f>
        <v>1.7237478390899048</v>
      </c>
      <c r="O88" s="351">
        <f>IF(O$27=0,0,O$27/TEL_fec!O$27)</f>
        <v>2.2726742370648387</v>
      </c>
      <c r="P88" s="351">
        <f>IF(P$27=0,0,P$27/TEL_fec!P$27)</f>
        <v>2.2546319775101571</v>
      </c>
      <c r="Q88" s="351">
        <f>IF(Q$27=0,0,Q$27/TEL_fec!Q$27)</f>
        <v>1.8864156338851648</v>
      </c>
      <c r="R88" s="351">
        <f>IF(R$27=0,0,R$27/TEL_fec!R$27)</f>
        <v>2.2419029796167673</v>
      </c>
      <c r="S88" s="351">
        <f>IF(S$27=0,0,S$27/TEL_fec!S$27)</f>
        <v>2.2338072677909833</v>
      </c>
      <c r="T88" s="351">
        <f>IF(T$27=0,0,T$27/TEL_fec!T$27)</f>
        <v>2.2360434235204281</v>
      </c>
      <c r="U88" s="351">
        <f>IF(U$27=0,0,U$27/TEL_fec!U$27)</f>
        <v>2.2260508393275127</v>
      </c>
      <c r="V88" s="351">
        <f>IF(V$27=0,0,V$27/TEL_fec!V$27)</f>
        <v>2.2181332900632174</v>
      </c>
      <c r="W88" s="351">
        <f>IF(W$27=0,0,W$27/TEL_fec!W$27)</f>
        <v>2.2415649100420585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1.1069691838023357</v>
      </c>
      <c r="C90" s="351">
        <f>IF(C$39=0,0,C$39/TEL_fec!C$39)</f>
        <v>1.0670006901524822</v>
      </c>
      <c r="D90" s="351">
        <f>IF(D$39=0,0,D$39/TEL_fec!D$39)</f>
        <v>1.0112202843690012</v>
      </c>
      <c r="E90" s="351">
        <f>IF(E$39=0,0,E$39/TEL_fec!E$39)</f>
        <v>1.2187803660231318</v>
      </c>
      <c r="F90" s="351">
        <f>IF(F$39=0,0,F$39/TEL_fec!F$39)</f>
        <v>1.1710494640113311</v>
      </c>
      <c r="G90" s="351">
        <f>IF(G$39=0,0,G$39/TEL_fec!G$39)</f>
        <v>1.0973862788896029</v>
      </c>
      <c r="H90" s="351">
        <f>IF(H$39=0,0,H$39/TEL_fec!H$39)</f>
        <v>1.1466348128341708</v>
      </c>
      <c r="I90" s="351">
        <f>IF(I$39=0,0,I$39/TEL_fec!I$39)</f>
        <v>1.0786856715349415</v>
      </c>
      <c r="J90" s="351">
        <f>IF(J$39=0,0,J$39/TEL_fec!J$39)</f>
        <v>1.0854939969849102</v>
      </c>
      <c r="K90" s="351">
        <f>IF(K$39=0,0,K$39/TEL_fec!K$39)</f>
        <v>1.0637757815264741</v>
      </c>
      <c r="L90" s="351">
        <f>IF(L$39=0,0,L$39/TEL_fec!L$39)</f>
        <v>1.0543286691702023</v>
      </c>
      <c r="M90" s="351">
        <f>IF(M$39=0,0,M$39/TEL_fec!M$39)</f>
        <v>1.0011109129582973</v>
      </c>
      <c r="N90" s="351">
        <f>IF(N$39=0,0,N$39/TEL_fec!N$39)</f>
        <v>1.0060968238358998</v>
      </c>
      <c r="O90" s="351">
        <f>IF(O$39=0,0,O$39/TEL_fec!O$39)</f>
        <v>1.0383102994144069</v>
      </c>
      <c r="P90" s="351">
        <f>IF(P$39=0,0,P$39/TEL_fec!P$39)</f>
        <v>1.0056696638300948</v>
      </c>
      <c r="Q90" s="351">
        <f>IF(Q$39=0,0,Q$39/TEL_fec!Q$39)</f>
        <v>0.98787045250282801</v>
      </c>
      <c r="R90" s="351">
        <f>IF(R$39=0,0,R$39/TEL_fec!R$39)</f>
        <v>1.0048862461788097</v>
      </c>
      <c r="S90" s="351">
        <f>IF(S$39=0,0,S$39/TEL_fec!S$39)</f>
        <v>1.0006504469485684</v>
      </c>
      <c r="T90" s="351">
        <f>IF(T$39=0,0,T$39/TEL_fec!T$39)</f>
        <v>0.9917459467229941</v>
      </c>
      <c r="U90" s="351">
        <f>IF(U$39=0,0,U$39/TEL_fec!U$39)</f>
        <v>0.98261621178126701</v>
      </c>
      <c r="V90" s="351">
        <f>IF(V$39=0,0,V$39/TEL_fec!V$39)</f>
        <v>0.96173039933747029</v>
      </c>
      <c r="W90" s="351">
        <f>IF(W$39=0,0,W$39/TEL_fec!W$39)</f>
        <v>0.97812911777856759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DE: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8738.6871074814335</v>
      </c>
      <c r="C3" s="205">
        <v>7821.8686558708268</v>
      </c>
      <c r="D3" s="205">
        <v>7428.8780282971547</v>
      </c>
      <c r="E3" s="205">
        <v>7028.3116823184664</v>
      </c>
      <c r="F3" s="205">
        <v>7445.3505105187414</v>
      </c>
      <c r="G3" s="205">
        <v>7084.6951906979921</v>
      </c>
      <c r="H3" s="205">
        <v>7451.0471649923384</v>
      </c>
      <c r="I3" s="205">
        <v>7612.0547697999136</v>
      </c>
      <c r="J3" s="205">
        <v>6700.4599013058514</v>
      </c>
      <c r="K3" s="205">
        <v>5673.6500701262275</v>
      </c>
      <c r="L3" s="205">
        <v>6589.3791258387628</v>
      </c>
      <c r="M3" s="205">
        <v>6798.3542640501473</v>
      </c>
      <c r="N3" s="205">
        <v>6421.0246880807008</v>
      </c>
      <c r="O3" s="205">
        <v>6417.8467749487554</v>
      </c>
      <c r="P3" s="205">
        <v>6382.6747224036581</v>
      </c>
      <c r="Q3" s="205">
        <v>7031</v>
      </c>
      <c r="R3" s="205">
        <v>6777.571789207952</v>
      </c>
      <c r="S3" s="205">
        <v>6664.72303206997</v>
      </c>
      <c r="T3" s="205">
        <v>6615.62342275424</v>
      </c>
      <c r="U3" s="205">
        <v>7326.6037121458812</v>
      </c>
      <c r="V3" s="205">
        <v>8286.1722067785249</v>
      </c>
      <c r="W3" s="205">
        <v>8564.7821796137032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4022.1224560564028</v>
      </c>
      <c r="C5" s="205">
        <v>4212.0050862341268</v>
      </c>
      <c r="D5" s="205">
        <v>3869.5145527460631</v>
      </c>
      <c r="E5" s="205">
        <v>6087.0430394879886</v>
      </c>
      <c r="F5" s="205">
        <v>6946.0300869789753</v>
      </c>
      <c r="G5" s="205">
        <v>7602.9944178437354</v>
      </c>
      <c r="H5" s="205">
        <v>7399.9628841690164</v>
      </c>
      <c r="I5" s="205">
        <v>8175.9343056099779</v>
      </c>
      <c r="J5" s="205">
        <v>7087.3570356763912</v>
      </c>
      <c r="K5" s="205">
        <v>6909.7589943305002</v>
      </c>
      <c r="L5" s="205">
        <v>8243.8818065012747</v>
      </c>
      <c r="M5" s="205">
        <v>8923.9932108322355</v>
      </c>
      <c r="N5" s="205">
        <v>8268.2939662108365</v>
      </c>
      <c r="O5" s="205">
        <v>7526.8944122284674</v>
      </c>
      <c r="P5" s="205">
        <v>7558.3988190065929</v>
      </c>
      <c r="Q5" s="205">
        <v>7389.5190099542133</v>
      </c>
      <c r="R5" s="205">
        <v>7566.2027666909116</v>
      </c>
      <c r="S5" s="205">
        <v>7477.7817164576381</v>
      </c>
      <c r="T5" s="205">
        <v>7270.4442456597353</v>
      </c>
      <c r="U5" s="205">
        <v>7247.4404209139957</v>
      </c>
      <c r="V5" s="205">
        <v>7142.567735472071</v>
      </c>
      <c r="W5" s="205">
        <v>9093.2891458183785</v>
      </c>
      <c r="DA5" s="112" t="s">
        <v>2870</v>
      </c>
    </row>
    <row r="6" spans="1:105" ht="12" customHeight="1" x14ac:dyDescent="0.25">
      <c r="A6" s="154" t="s">
        <v>2114</v>
      </c>
      <c r="B6" s="340">
        <v>5027.6530700705034</v>
      </c>
      <c r="C6" s="340">
        <v>4776.2704165669784</v>
      </c>
      <c r="D6" s="340">
        <v>4776.2704165669784</v>
      </c>
      <c r="E6" s="340">
        <v>6535.9489910916554</v>
      </c>
      <c r="F6" s="340">
        <v>7541.4796051057556</v>
      </c>
      <c r="G6" s="340">
        <v>8044.2449121128057</v>
      </c>
      <c r="H6" s="340">
        <v>7792.8622586092806</v>
      </c>
      <c r="I6" s="340">
        <v>8798.3928726233808</v>
      </c>
      <c r="J6" s="340">
        <v>8798.3928726233808</v>
      </c>
      <c r="K6" s="340">
        <v>8547.0102191198548</v>
      </c>
      <c r="L6" s="340">
        <v>8798.3928726233808</v>
      </c>
      <c r="M6" s="340">
        <v>9552.5408331339568</v>
      </c>
      <c r="N6" s="340">
        <v>9301.1581796304308</v>
      </c>
      <c r="O6" s="340">
        <v>9049.7755261269049</v>
      </c>
      <c r="P6" s="340">
        <v>9049.7755261269049</v>
      </c>
      <c r="Q6" s="340">
        <v>8798.3928726233789</v>
      </c>
      <c r="R6" s="340">
        <v>8547.010219119853</v>
      </c>
      <c r="S6" s="340">
        <v>8547.010219119853</v>
      </c>
      <c r="T6" s="340">
        <v>8295.627565616327</v>
      </c>
      <c r="U6" s="340">
        <v>8044.244912112802</v>
      </c>
      <c r="V6" s="340">
        <v>8044.244912112802</v>
      </c>
      <c r="W6" s="340">
        <v>9803.9234866374791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2011.0612280282021</v>
      </c>
      <c r="F7" s="342">
        <v>1256.9132675176261</v>
      </c>
      <c r="G7" s="342">
        <v>502.76530700705041</v>
      </c>
      <c r="H7" s="342">
        <v>0</v>
      </c>
      <c r="I7" s="342">
        <v>1256.9132675176261</v>
      </c>
      <c r="J7" s="342">
        <v>0</v>
      </c>
      <c r="K7" s="342">
        <v>0</v>
      </c>
      <c r="L7" s="342">
        <v>502.76530700705041</v>
      </c>
      <c r="M7" s="342">
        <v>754.14796051057556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2011.0612280282021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251.38265350352503</v>
      </c>
      <c r="D8" s="344">
        <f t="shared" si="0"/>
        <v>0</v>
      </c>
      <c r="E8" s="344">
        <f t="shared" si="0"/>
        <v>251.38265350352503</v>
      </c>
      <c r="F8" s="344">
        <f t="shared" si="0"/>
        <v>251.38265350352594</v>
      </c>
      <c r="G8" s="344">
        <f t="shared" si="0"/>
        <v>0</v>
      </c>
      <c r="H8" s="344">
        <f t="shared" si="0"/>
        <v>251.38265350352503</v>
      </c>
      <c r="I8" s="344">
        <f t="shared" si="0"/>
        <v>251.38265350352594</v>
      </c>
      <c r="J8" s="344">
        <f t="shared" si="0"/>
        <v>0</v>
      </c>
      <c r="K8" s="344">
        <f t="shared" si="0"/>
        <v>251.38265350352594</v>
      </c>
      <c r="L8" s="344">
        <f t="shared" si="0"/>
        <v>251.38265350352412</v>
      </c>
      <c r="M8" s="344">
        <f t="shared" si="0"/>
        <v>0</v>
      </c>
      <c r="N8" s="344">
        <f t="shared" si="0"/>
        <v>251.38265350352594</v>
      </c>
      <c r="O8" s="344">
        <f t="shared" si="0"/>
        <v>251.38265350352594</v>
      </c>
      <c r="P8" s="344">
        <f t="shared" si="0"/>
        <v>0</v>
      </c>
      <c r="Q8" s="344">
        <f t="shared" si="0"/>
        <v>251.38265350352594</v>
      </c>
      <c r="R8" s="344">
        <f t="shared" si="0"/>
        <v>251.38265350352594</v>
      </c>
      <c r="S8" s="344">
        <f t="shared" si="0"/>
        <v>0</v>
      </c>
      <c r="T8" s="344">
        <f t="shared" si="0"/>
        <v>251.38265350352594</v>
      </c>
      <c r="U8" s="344">
        <f t="shared" si="0"/>
        <v>251.38265350352503</v>
      </c>
      <c r="V8" s="344">
        <f t="shared" si="0"/>
        <v>0</v>
      </c>
      <c r="W8" s="344">
        <f t="shared" si="0"/>
        <v>251.38265350352594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1005.5306140141006</v>
      </c>
      <c r="C9" s="345">
        <f t="shared" si="1"/>
        <v>564.26533033285159</v>
      </c>
      <c r="D9" s="345">
        <f t="shared" si="1"/>
        <v>906.75586382091524</v>
      </c>
      <c r="E9" s="345">
        <f t="shared" si="1"/>
        <v>448.90595160366684</v>
      </c>
      <c r="F9" s="345">
        <f t="shared" si="1"/>
        <v>595.44951812678028</v>
      </c>
      <c r="G9" s="345">
        <f t="shared" si="1"/>
        <v>441.25049426907026</v>
      </c>
      <c r="H9" s="345">
        <f t="shared" si="1"/>
        <v>392.89937444026418</v>
      </c>
      <c r="I9" s="345">
        <f t="shared" si="1"/>
        <v>622.4585670134029</v>
      </c>
      <c r="J9" s="345">
        <f t="shared" si="1"/>
        <v>1711.0358369469895</v>
      </c>
      <c r="K9" s="345">
        <f t="shared" si="1"/>
        <v>1637.2512247893546</v>
      </c>
      <c r="L9" s="345">
        <f t="shared" si="1"/>
        <v>554.51106612210606</v>
      </c>
      <c r="M9" s="345">
        <f t="shared" si="1"/>
        <v>628.54762230172128</v>
      </c>
      <c r="N9" s="345">
        <f t="shared" si="1"/>
        <v>1032.8642134195943</v>
      </c>
      <c r="O9" s="345">
        <f t="shared" si="1"/>
        <v>1522.8811138984374</v>
      </c>
      <c r="P9" s="345">
        <f t="shared" si="1"/>
        <v>1491.3767071203119</v>
      </c>
      <c r="Q9" s="345">
        <f t="shared" si="1"/>
        <v>1408.8738626691656</v>
      </c>
      <c r="R9" s="345">
        <f t="shared" si="1"/>
        <v>980.80745242894136</v>
      </c>
      <c r="S9" s="345">
        <f t="shared" si="1"/>
        <v>1069.2285026622149</v>
      </c>
      <c r="T9" s="345">
        <f t="shared" si="1"/>
        <v>1025.1833199565917</v>
      </c>
      <c r="U9" s="345">
        <f t="shared" si="1"/>
        <v>796.80449119880632</v>
      </c>
      <c r="V9" s="345">
        <f t="shared" si="1"/>
        <v>901.67717664073098</v>
      </c>
      <c r="W9" s="345">
        <f t="shared" si="1"/>
        <v>710.63434081910054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626.32467755803953</v>
      </c>
      <c r="C12" s="212">
        <v>629.12484952708508</v>
      </c>
      <c r="D12" s="212">
        <v>609.05941530524501</v>
      </c>
      <c r="E12" s="212">
        <v>1054.683404987102</v>
      </c>
      <c r="F12" s="212">
        <v>1317.3825451418741</v>
      </c>
      <c r="G12" s="212">
        <v>1399.354256233878</v>
      </c>
      <c r="H12" s="212">
        <v>1256.7061049011179</v>
      </c>
      <c r="I12" s="212">
        <v>1429.210232158212</v>
      </c>
      <c r="J12" s="212">
        <v>1356.6178847807389</v>
      </c>
      <c r="K12" s="212">
        <v>1481.6691315563201</v>
      </c>
      <c r="L12" s="212">
        <v>1802.424333619949</v>
      </c>
      <c r="M12" s="212">
        <v>2007.483233018057</v>
      </c>
      <c r="N12" s="212">
        <v>2015.178159931213</v>
      </c>
      <c r="O12" s="212">
        <v>1915.2407566638001</v>
      </c>
      <c r="P12" s="212">
        <v>1852.0972484952699</v>
      </c>
      <c r="Q12" s="212">
        <v>1791.2548581255371</v>
      </c>
      <c r="R12" s="212">
        <v>1922.5115219260531</v>
      </c>
      <c r="S12" s="212">
        <v>1865.9500429922609</v>
      </c>
      <c r="T12" s="212">
        <v>1811.4362475997841</v>
      </c>
      <c r="U12" s="212">
        <v>1727.322473788636</v>
      </c>
      <c r="V12" s="212">
        <v>1725.322519375587</v>
      </c>
      <c r="W12" s="212">
        <v>1937.6207321661441</v>
      </c>
      <c r="DA12" s="109" t="s">
        <v>2873</v>
      </c>
    </row>
    <row r="13" spans="1:105" ht="12" customHeight="1" x14ac:dyDescent="0.25">
      <c r="A13" s="24" t="s">
        <v>30</v>
      </c>
      <c r="B13" s="215">
        <v>4.3795356835769557</v>
      </c>
      <c r="C13" s="215">
        <v>1.1942390369733451</v>
      </c>
      <c r="D13" s="215">
        <v>1.241960447119518</v>
      </c>
      <c r="E13" s="215">
        <v>0.70412725709372304</v>
      </c>
      <c r="F13" s="215">
        <v>7.4544282029234727</v>
      </c>
      <c r="G13" s="215">
        <v>8.1015477214101459</v>
      </c>
      <c r="H13" s="215">
        <v>3.8899398108340488</v>
      </c>
      <c r="I13" s="215">
        <v>2.6177128116938948</v>
      </c>
      <c r="J13" s="215">
        <v>1.5686156491831471</v>
      </c>
      <c r="K13" s="215">
        <v>1.5182287188306101</v>
      </c>
      <c r="L13" s="215">
        <v>1.003267411865864</v>
      </c>
      <c r="M13" s="215">
        <v>1.015563198624247</v>
      </c>
      <c r="N13" s="215">
        <v>1.0149613069647461</v>
      </c>
      <c r="O13" s="215">
        <v>1.0314703353396391</v>
      </c>
      <c r="P13" s="215">
        <v>0.51599312123817709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107.67171109200342</v>
      </c>
      <c r="C14" s="206">
        <f t="shared" si="2"/>
        <v>90.032932072226998</v>
      </c>
      <c r="D14" s="206">
        <f t="shared" si="2"/>
        <v>81.527687016337069</v>
      </c>
      <c r="E14" s="206">
        <f t="shared" si="2"/>
        <v>53.267411865864133</v>
      </c>
      <c r="F14" s="206">
        <f t="shared" si="2"/>
        <v>60.324677558039539</v>
      </c>
      <c r="G14" s="206">
        <f t="shared" si="2"/>
        <v>62.23215821152192</v>
      </c>
      <c r="H14" s="206">
        <f t="shared" si="2"/>
        <v>61.887532244196038</v>
      </c>
      <c r="I14" s="206">
        <f t="shared" si="2"/>
        <v>64.088822012037824</v>
      </c>
      <c r="J14" s="206">
        <f t="shared" si="2"/>
        <v>56.04178847807394</v>
      </c>
      <c r="K14" s="206">
        <f t="shared" si="2"/>
        <v>42.987446259673256</v>
      </c>
      <c r="L14" s="206">
        <f t="shared" si="2"/>
        <v>65.270077386070511</v>
      </c>
      <c r="M14" s="206">
        <f t="shared" si="2"/>
        <v>39.720120378331899</v>
      </c>
      <c r="N14" s="206">
        <f t="shared" si="2"/>
        <v>31.873688736027511</v>
      </c>
      <c r="O14" s="206">
        <f t="shared" si="2"/>
        <v>22.311521926053306</v>
      </c>
      <c r="P14" s="206">
        <f t="shared" si="2"/>
        <v>16.528632846087703</v>
      </c>
      <c r="Q14" s="206">
        <f t="shared" si="2"/>
        <v>13.305073086844363</v>
      </c>
      <c r="R14" s="206">
        <f t="shared" si="2"/>
        <v>14.360361134995705</v>
      </c>
      <c r="S14" s="206">
        <f t="shared" si="2"/>
        <v>15.327085124677554</v>
      </c>
      <c r="T14" s="206">
        <f t="shared" si="2"/>
        <v>17.373516766981947</v>
      </c>
      <c r="U14" s="206">
        <f t="shared" si="2"/>
        <v>15.321152192605334</v>
      </c>
      <c r="V14" s="206">
        <f t="shared" si="2"/>
        <v>14.358211521926055</v>
      </c>
      <c r="W14" s="206">
        <f t="shared" si="2"/>
        <v>15.332932072226994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9.0379191745485805</v>
      </c>
      <c r="C16" s="206">
        <v>10.167669819432501</v>
      </c>
      <c r="D16" s="206">
        <v>9.0379191745485805</v>
      </c>
      <c r="E16" s="206">
        <v>1.1043852106620811</v>
      </c>
      <c r="F16" s="206">
        <v>2.1981943250214959</v>
      </c>
      <c r="G16" s="206">
        <v>2.1975064488392091</v>
      </c>
      <c r="H16" s="206">
        <v>2.195872742906277</v>
      </c>
      <c r="I16" s="206">
        <v>2.156577815993121</v>
      </c>
      <c r="J16" s="206">
        <v>2.1991401547721412</v>
      </c>
      <c r="K16" s="206">
        <v>2.1988822012037832</v>
      </c>
      <c r="L16" s="206">
        <v>1.0993981083404989</v>
      </c>
      <c r="M16" s="206">
        <v>1.0993981083404989</v>
      </c>
      <c r="N16" s="206">
        <v>0</v>
      </c>
      <c r="O16" s="206">
        <v>1.0993981083404989</v>
      </c>
      <c r="P16" s="206">
        <v>1.0981943250214961</v>
      </c>
      <c r="Q16" s="206">
        <v>1.083576956147893</v>
      </c>
      <c r="R16" s="206">
        <v>1.028804815133276</v>
      </c>
      <c r="S16" s="206">
        <v>1.028804815133276</v>
      </c>
      <c r="T16" s="206">
        <v>1.028804815133276</v>
      </c>
      <c r="U16" s="206">
        <v>1.028804815133276</v>
      </c>
      <c r="V16" s="206">
        <v>1.028804815133276</v>
      </c>
      <c r="W16" s="206">
        <v>1.028804815133276</v>
      </c>
      <c r="DA16" s="71" t="s">
        <v>2876</v>
      </c>
    </row>
    <row r="17" spans="1:105" ht="12" customHeight="1" x14ac:dyDescent="0.25">
      <c r="A17" s="18" t="s">
        <v>69</v>
      </c>
      <c r="B17" s="206">
        <v>51.351848667239892</v>
      </c>
      <c r="C17" s="206">
        <v>44.162596732588128</v>
      </c>
      <c r="D17" s="206">
        <v>33.892261392949273</v>
      </c>
      <c r="E17" s="206">
        <v>33.796044711951843</v>
      </c>
      <c r="F17" s="206">
        <v>36.868443680137567</v>
      </c>
      <c r="G17" s="206">
        <v>36.867583834909709</v>
      </c>
      <c r="H17" s="206">
        <v>31.750042992261388</v>
      </c>
      <c r="I17" s="206">
        <v>35.860189165950118</v>
      </c>
      <c r="J17" s="206">
        <v>29.703697334479791</v>
      </c>
      <c r="K17" s="206">
        <v>21.514617368873601</v>
      </c>
      <c r="L17" s="206">
        <v>42.005674978503869</v>
      </c>
      <c r="M17" s="206">
        <v>17.419432502149611</v>
      </c>
      <c r="N17" s="206">
        <v>17.418228718830608</v>
      </c>
      <c r="O17" s="206">
        <v>16.393637145313839</v>
      </c>
      <c r="P17" s="206">
        <v>13.503353396388651</v>
      </c>
      <c r="Q17" s="206">
        <v>11.248581255374029</v>
      </c>
      <c r="R17" s="206">
        <v>12.36801375752365</v>
      </c>
      <c r="S17" s="206">
        <v>13.3347377472055</v>
      </c>
      <c r="T17" s="206">
        <v>15.381169389509891</v>
      </c>
      <c r="U17" s="206">
        <v>13.32880481513328</v>
      </c>
      <c r="V17" s="206">
        <v>13.32940670679278</v>
      </c>
      <c r="W17" s="206">
        <v>13.34058469475494</v>
      </c>
      <c r="DA17" s="71" t="s">
        <v>2877</v>
      </c>
    </row>
    <row r="18" spans="1:105" ht="12" customHeight="1" x14ac:dyDescent="0.25">
      <c r="A18" s="18" t="s">
        <v>70</v>
      </c>
      <c r="B18" s="206">
        <v>47.281943250214958</v>
      </c>
      <c r="C18" s="206">
        <v>35.702665520206359</v>
      </c>
      <c r="D18" s="206">
        <v>38.597506448839212</v>
      </c>
      <c r="E18" s="206">
        <v>18.366981943250209</v>
      </c>
      <c r="F18" s="206">
        <v>21.258039552880479</v>
      </c>
      <c r="G18" s="206">
        <v>23.167067927773001</v>
      </c>
      <c r="H18" s="206">
        <v>27.941616509028371</v>
      </c>
      <c r="I18" s="206">
        <v>26.072055030094582</v>
      </c>
      <c r="J18" s="206">
        <v>24.13895098882201</v>
      </c>
      <c r="K18" s="206">
        <v>19.273946689595871</v>
      </c>
      <c r="L18" s="206">
        <v>22.16500429922614</v>
      </c>
      <c r="M18" s="206">
        <v>21.201289767841789</v>
      </c>
      <c r="N18" s="206">
        <v>14.4554600171969</v>
      </c>
      <c r="O18" s="206">
        <v>4.8184866723989677</v>
      </c>
      <c r="P18" s="206">
        <v>1.927085124677558</v>
      </c>
      <c r="Q18" s="206">
        <v>0.97291487532244181</v>
      </c>
      <c r="R18" s="206">
        <v>0.96354256233877889</v>
      </c>
      <c r="S18" s="206">
        <v>0.96354256233877889</v>
      </c>
      <c r="T18" s="206">
        <v>0.96354256233877889</v>
      </c>
      <c r="U18" s="206">
        <v>0.96354256233877889</v>
      </c>
      <c r="V18" s="206">
        <v>0</v>
      </c>
      <c r="W18" s="206">
        <v>0.96354256233877889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169.90541702493553</v>
      </c>
      <c r="C20" s="206">
        <f t="shared" si="3"/>
        <v>182.95356835769564</v>
      </c>
      <c r="D20" s="206">
        <f t="shared" si="3"/>
        <v>175.90283748925191</v>
      </c>
      <c r="E20" s="206">
        <f t="shared" si="3"/>
        <v>213.43757523645741</v>
      </c>
      <c r="F20" s="206">
        <f t="shared" si="3"/>
        <v>215.58220120378331</v>
      </c>
      <c r="G20" s="206">
        <f t="shared" si="3"/>
        <v>223.43147033533961</v>
      </c>
      <c r="H20" s="206">
        <f t="shared" si="3"/>
        <v>204.57626827171109</v>
      </c>
      <c r="I20" s="206">
        <f t="shared" si="3"/>
        <v>162.98366294067071</v>
      </c>
      <c r="J20" s="206">
        <f t="shared" si="3"/>
        <v>143.786328460877</v>
      </c>
      <c r="K20" s="206">
        <f t="shared" si="3"/>
        <v>122.67987962166811</v>
      </c>
      <c r="L20" s="206">
        <f t="shared" si="3"/>
        <v>150.88306104901119</v>
      </c>
      <c r="M20" s="206">
        <f t="shared" si="3"/>
        <v>129.92226999140149</v>
      </c>
      <c r="N20" s="206">
        <f t="shared" si="3"/>
        <v>129.98675838349101</v>
      </c>
      <c r="O20" s="206">
        <f t="shared" si="3"/>
        <v>152.6888220120378</v>
      </c>
      <c r="P20" s="206">
        <f t="shared" si="3"/>
        <v>132.1578675838349</v>
      </c>
      <c r="Q20" s="206">
        <f t="shared" si="3"/>
        <v>122.52794496990541</v>
      </c>
      <c r="R20" s="206">
        <f t="shared" si="3"/>
        <v>129.92184006878759</v>
      </c>
      <c r="S20" s="206">
        <f t="shared" si="3"/>
        <v>137.32794496990539</v>
      </c>
      <c r="T20" s="206">
        <f t="shared" si="3"/>
        <v>124.9190885640585</v>
      </c>
      <c r="U20" s="206">
        <f t="shared" si="3"/>
        <v>108.84075666380051</v>
      </c>
      <c r="V20" s="206">
        <f t="shared" si="3"/>
        <v>113.46216680997421</v>
      </c>
      <c r="W20" s="206">
        <f t="shared" si="3"/>
        <v>120.12055030094579</v>
      </c>
      <c r="DA20" s="71"/>
    </row>
    <row r="21" spans="1:105" ht="12" customHeight="1" x14ac:dyDescent="0.25">
      <c r="A21" s="18" t="s">
        <v>72</v>
      </c>
      <c r="B21" s="206">
        <v>149.09716251074809</v>
      </c>
      <c r="C21" s="206">
        <v>164.3379191745486</v>
      </c>
      <c r="D21" s="206">
        <v>158.03955288048149</v>
      </c>
      <c r="E21" s="206">
        <v>213.43757523645741</v>
      </c>
      <c r="F21" s="206">
        <v>215.58220120378331</v>
      </c>
      <c r="G21" s="206">
        <v>223.43147033533961</v>
      </c>
      <c r="H21" s="206">
        <v>204.57626827171109</v>
      </c>
      <c r="I21" s="206">
        <v>162.98366294067071</v>
      </c>
      <c r="J21" s="206">
        <v>143.786328460877</v>
      </c>
      <c r="K21" s="206">
        <v>122.67987962166811</v>
      </c>
      <c r="L21" s="206">
        <v>150.88306104901119</v>
      </c>
      <c r="M21" s="206">
        <v>129.92226999140149</v>
      </c>
      <c r="N21" s="206">
        <v>129.98675838349101</v>
      </c>
      <c r="O21" s="206">
        <v>152.6888220120378</v>
      </c>
      <c r="P21" s="206">
        <v>132.1578675838349</v>
      </c>
      <c r="Q21" s="206">
        <v>122.52794496990541</v>
      </c>
      <c r="R21" s="206">
        <v>129.92184006878759</v>
      </c>
      <c r="S21" s="206">
        <v>137.32794496990539</v>
      </c>
      <c r="T21" s="206">
        <v>124.9190885640585</v>
      </c>
      <c r="U21" s="206">
        <v>108.84075666380051</v>
      </c>
      <c r="V21" s="206">
        <v>113.46216680997421</v>
      </c>
      <c r="W21" s="206">
        <v>120.12055030094579</v>
      </c>
      <c r="DA21" s="71" t="s">
        <v>2880</v>
      </c>
    </row>
    <row r="22" spans="1:105" ht="12" customHeight="1" x14ac:dyDescent="0.25">
      <c r="A22" s="18" t="s">
        <v>36</v>
      </c>
      <c r="B22" s="206">
        <v>20.808254514187439</v>
      </c>
      <c r="C22" s="206">
        <v>18.615649183147031</v>
      </c>
      <c r="D22" s="206">
        <v>17.863284608770421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401.02226999140152</v>
      </c>
      <c r="F23" s="206">
        <f t="shared" si="4"/>
        <v>614.26388650042986</v>
      </c>
      <c r="G23" s="206">
        <f t="shared" si="4"/>
        <v>681.61848667239906</v>
      </c>
      <c r="H23" s="206">
        <f t="shared" si="4"/>
        <v>551.638521066208</v>
      </c>
      <c r="I23" s="206">
        <f t="shared" si="4"/>
        <v>720.05124677558024</v>
      </c>
      <c r="J23" s="206">
        <f t="shared" si="4"/>
        <v>681.30791057609622</v>
      </c>
      <c r="K23" s="206">
        <f t="shared" si="4"/>
        <v>836.78220120378319</v>
      </c>
      <c r="L23" s="206">
        <f t="shared" si="4"/>
        <v>1097.5446259673261</v>
      </c>
      <c r="M23" s="206">
        <f t="shared" si="4"/>
        <v>1341.9795356835771</v>
      </c>
      <c r="N23" s="206">
        <f t="shared" si="4"/>
        <v>1366.2943250214962</v>
      </c>
      <c r="O23" s="206">
        <f t="shared" si="4"/>
        <v>1223.3926053310404</v>
      </c>
      <c r="P23" s="206">
        <f t="shared" si="4"/>
        <v>1251.8868443680133</v>
      </c>
      <c r="Q23" s="206">
        <f t="shared" si="4"/>
        <v>1201.3949269131556</v>
      </c>
      <c r="R23" s="206">
        <f t="shared" si="4"/>
        <v>1329.9108340498708</v>
      </c>
      <c r="S23" s="206">
        <f t="shared" si="4"/>
        <v>1235.2162510748065</v>
      </c>
      <c r="T23" s="206">
        <f t="shared" si="4"/>
        <v>1204.8081306608321</v>
      </c>
      <c r="U23" s="206">
        <f t="shared" si="4"/>
        <v>1157.4502467894958</v>
      </c>
      <c r="V23" s="206">
        <f t="shared" si="4"/>
        <v>1141.4927687307024</v>
      </c>
      <c r="W23" s="206">
        <f t="shared" si="4"/>
        <v>1313.3356934731091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401.02226999140152</v>
      </c>
      <c r="F24" s="206">
        <v>614.26388650042986</v>
      </c>
      <c r="G24" s="206">
        <v>681.61848667239906</v>
      </c>
      <c r="H24" s="206">
        <v>551.638521066208</v>
      </c>
      <c r="I24" s="206">
        <v>719.18890799656049</v>
      </c>
      <c r="J24" s="206">
        <v>681.30791057609622</v>
      </c>
      <c r="K24" s="206">
        <v>836.00842648323294</v>
      </c>
      <c r="L24" s="206">
        <v>1097.5446259673261</v>
      </c>
      <c r="M24" s="206">
        <v>1341.9795356835771</v>
      </c>
      <c r="N24" s="206">
        <v>1365.577558039553</v>
      </c>
      <c r="O24" s="206">
        <v>1222.914875322442</v>
      </c>
      <c r="P24" s="206">
        <v>1251.6957867583831</v>
      </c>
      <c r="Q24" s="206">
        <v>1201.132158211522</v>
      </c>
      <c r="R24" s="206">
        <v>1328.5564918314701</v>
      </c>
      <c r="S24" s="206">
        <v>1234.3795356835769</v>
      </c>
      <c r="T24" s="206">
        <v>1202.851848667239</v>
      </c>
      <c r="U24" s="206">
        <v>1155.7036113499571</v>
      </c>
      <c r="V24" s="206">
        <v>1139.50988822012</v>
      </c>
      <c r="W24" s="206">
        <v>1312.2432502149611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0.2149613069647463</v>
      </c>
      <c r="O25" s="206">
        <v>0.47773000859845233</v>
      </c>
      <c r="P25" s="206">
        <v>0.19105760963026661</v>
      </c>
      <c r="Q25" s="206">
        <v>0.26276870163370591</v>
      </c>
      <c r="R25" s="206">
        <v>0.28658641444539978</v>
      </c>
      <c r="S25" s="206">
        <v>0.28658641444539978</v>
      </c>
      <c r="T25" s="206">
        <v>0.28658641444539978</v>
      </c>
      <c r="U25" s="206">
        <v>0.1194325021496131</v>
      </c>
      <c r="V25" s="206">
        <v>0.2149613069647463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0.8623387790197764</v>
      </c>
      <c r="J26" s="206">
        <v>0</v>
      </c>
      <c r="K26" s="206">
        <v>0.77377472055030094</v>
      </c>
      <c r="L26" s="206">
        <v>0</v>
      </c>
      <c r="M26" s="206">
        <v>0</v>
      </c>
      <c r="N26" s="206">
        <v>0.50180567497850381</v>
      </c>
      <c r="O26" s="206">
        <v>0</v>
      </c>
      <c r="P26" s="206">
        <v>0</v>
      </c>
      <c r="Q26" s="206">
        <v>0</v>
      </c>
      <c r="R26" s="206">
        <v>1.0677558039552879</v>
      </c>
      <c r="S26" s="206">
        <v>0.55012897678417882</v>
      </c>
      <c r="T26" s="206">
        <v>1.3332760103181429</v>
      </c>
      <c r="U26" s="206">
        <v>1.2862424763542559</v>
      </c>
      <c r="V26" s="206">
        <v>1.4308684436801371</v>
      </c>
      <c r="W26" s="206">
        <v>0.68254514187446258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0.33641956882970048</v>
      </c>
      <c r="U29" s="206">
        <v>0.34096046103466182</v>
      </c>
      <c r="V29" s="206">
        <v>0.33705075993740219</v>
      </c>
      <c r="W29" s="206">
        <v>0.409898116273619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30.62003439380911</v>
      </c>
      <c r="F30" s="206">
        <v>38.931900257953558</v>
      </c>
      <c r="G30" s="206">
        <v>44.52089423903697</v>
      </c>
      <c r="H30" s="206">
        <v>42.538435081685293</v>
      </c>
      <c r="I30" s="206">
        <v>61.24006878761822</v>
      </c>
      <c r="J30" s="206">
        <v>71.677644024075661</v>
      </c>
      <c r="K30" s="206">
        <v>93.006620808254496</v>
      </c>
      <c r="L30" s="206">
        <v>99.933104041272557</v>
      </c>
      <c r="M30" s="206">
        <v>103.4441960447119</v>
      </c>
      <c r="N30" s="206">
        <v>113.5234737747205</v>
      </c>
      <c r="O30" s="206">
        <v>144.62115219260531</v>
      </c>
      <c r="P30" s="206">
        <v>83.166122098022342</v>
      </c>
      <c r="Q30" s="206">
        <v>67.784436801375747</v>
      </c>
      <c r="R30" s="206">
        <v>49.608254514187443</v>
      </c>
      <c r="S30" s="206">
        <v>63.891315563198617</v>
      </c>
      <c r="T30" s="206">
        <v>62.959759243336187</v>
      </c>
      <c r="U30" s="206">
        <v>53.190971625107473</v>
      </c>
      <c r="V30" s="206">
        <v>51.280223559759243</v>
      </c>
      <c r="W30" s="206">
        <v>55.125623387790192</v>
      </c>
      <c r="DA30" s="71" t="s">
        <v>2888</v>
      </c>
    </row>
    <row r="31" spans="1:105" ht="12" customHeight="1" x14ac:dyDescent="0.25">
      <c r="A31" s="21" t="s">
        <v>38</v>
      </c>
      <c r="B31" s="209">
        <v>344.36801375752361</v>
      </c>
      <c r="C31" s="209">
        <v>354.94411006018908</v>
      </c>
      <c r="D31" s="209">
        <v>350.38693035253652</v>
      </c>
      <c r="E31" s="209">
        <v>355.63198624247627</v>
      </c>
      <c r="F31" s="209">
        <v>380.82545141874459</v>
      </c>
      <c r="G31" s="209">
        <v>379.4496990541702</v>
      </c>
      <c r="H31" s="209">
        <v>392.17540842648322</v>
      </c>
      <c r="I31" s="209">
        <v>418.22871883061049</v>
      </c>
      <c r="J31" s="209">
        <v>402.23559759243341</v>
      </c>
      <c r="K31" s="209">
        <v>384.69475494411012</v>
      </c>
      <c r="L31" s="209">
        <v>387.79019776440242</v>
      </c>
      <c r="M31" s="209">
        <v>391.40154772141011</v>
      </c>
      <c r="N31" s="209">
        <v>372.48495270851242</v>
      </c>
      <c r="O31" s="209">
        <v>371.19518486672399</v>
      </c>
      <c r="P31" s="209">
        <v>367.84178847807391</v>
      </c>
      <c r="Q31" s="209">
        <v>386.24247635425621</v>
      </c>
      <c r="R31" s="209">
        <v>398.71023215821151</v>
      </c>
      <c r="S31" s="209">
        <v>414.18744625967321</v>
      </c>
      <c r="T31" s="209">
        <v>401.37575236457428</v>
      </c>
      <c r="U31" s="209">
        <v>392.51934651762679</v>
      </c>
      <c r="V31" s="209">
        <v>404.72914875322442</v>
      </c>
      <c r="W31" s="209">
        <v>433.70593293207219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743.0384134339929</v>
      </c>
      <c r="C33" s="205">
        <f>WWP_emi!C5</f>
        <v>704.90877967407118</v>
      </c>
      <c r="D33" s="205">
        <f>WWP_emi!D5</f>
        <v>663.46985544211338</v>
      </c>
      <c r="E33" s="205">
        <f>WWP_emi!E5</f>
        <v>671.40650185274899</v>
      </c>
      <c r="F33" s="205">
        <f>WWP_emi!F5</f>
        <v>726.34503894066256</v>
      </c>
      <c r="G33" s="205">
        <f>WWP_emi!G5</f>
        <v>753.74198191160394</v>
      </c>
      <c r="H33" s="205">
        <f>WWP_emi!H5</f>
        <v>691.35391446042775</v>
      </c>
      <c r="I33" s="205">
        <f>WWP_emi!I5</f>
        <v>595.12088455233118</v>
      </c>
      <c r="J33" s="205">
        <f>WWP_emi!J5</f>
        <v>520.45957148436571</v>
      </c>
      <c r="K33" s="205">
        <f>WWP_emi!K5</f>
        <v>429.46748493577292</v>
      </c>
      <c r="L33" s="205">
        <f>WWP_emi!L5</f>
        <v>563.5706847838353</v>
      </c>
      <c r="M33" s="205">
        <f>WWP_emi!M5</f>
        <v>434.99975191185121</v>
      </c>
      <c r="N33" s="205">
        <f>WWP_emi!N5</f>
        <v>410.39725449586842</v>
      </c>
      <c r="O33" s="205">
        <f>WWP_emi!O5</f>
        <v>432.27493711186258</v>
      </c>
      <c r="P33" s="205">
        <f>WWP_emi!P5</f>
        <v>363.59206959588488</v>
      </c>
      <c r="Q33" s="205">
        <f>WWP_emi!Q5</f>
        <v>329.58893627989579</v>
      </c>
      <c r="R33" s="205">
        <f>WWP_emi!R5</f>
        <v>350.41439534388797</v>
      </c>
      <c r="S33" s="205">
        <f>WWP_emi!S5</f>
        <v>371.09632627188893</v>
      </c>
      <c r="T33" s="205">
        <f>WWP_emi!T5</f>
        <v>366.52080002388522</v>
      </c>
      <c r="U33" s="205">
        <f>WWP_emi!U5</f>
        <v>322.10294111989913</v>
      </c>
      <c r="V33" s="205">
        <f>WWP_emi!V5</f>
        <v>331.10422322390519</v>
      </c>
      <c r="W33" s="205">
        <f>WWP_emi!W5</f>
        <v>350.70085444788589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71.672628834808094</v>
      </c>
      <c r="C35" s="286">
        <f t="shared" si="5"/>
        <v>80.431528219907591</v>
      </c>
      <c r="D35" s="286">
        <f t="shared" si="5"/>
        <v>81.985383658917527</v>
      </c>
      <c r="E35" s="286">
        <f t="shared" si="5"/>
        <v>150.06212767149052</v>
      </c>
      <c r="F35" s="286">
        <f t="shared" si="5"/>
        <v>176.9402989531097</v>
      </c>
      <c r="G35" s="286">
        <f t="shared" si="5"/>
        <v>197.51791976473331</v>
      </c>
      <c r="H35" s="286">
        <f t="shared" si="5"/>
        <v>168.66167628163311</v>
      </c>
      <c r="I35" s="286">
        <f t="shared" si="5"/>
        <v>187.7561677339034</v>
      </c>
      <c r="J35" s="286">
        <f t="shared" si="5"/>
        <v>202.46638361589893</v>
      </c>
      <c r="K35" s="286">
        <f t="shared" si="5"/>
        <v>261.14919200918496</v>
      </c>
      <c r="L35" s="286">
        <f t="shared" si="5"/>
        <v>273.53477455139119</v>
      </c>
      <c r="M35" s="286">
        <f t="shared" si="5"/>
        <v>295.28958848668333</v>
      </c>
      <c r="N35" s="286">
        <f t="shared" si="5"/>
        <v>313.84058741776414</v>
      </c>
      <c r="O35" s="286">
        <f t="shared" si="5"/>
        <v>298.42419487789857</v>
      </c>
      <c r="P35" s="286">
        <f t="shared" si="5"/>
        <v>290.17572241215305</v>
      </c>
      <c r="Q35" s="286">
        <f t="shared" si="5"/>
        <v>254.76530481091407</v>
      </c>
      <c r="R35" s="286">
        <f t="shared" si="5"/>
        <v>283.65786180049065</v>
      </c>
      <c r="S35" s="286">
        <f t="shared" si="5"/>
        <v>279.97413156008116</v>
      </c>
      <c r="T35" s="286">
        <f t="shared" si="5"/>
        <v>273.81187408119439</v>
      </c>
      <c r="U35" s="286">
        <f t="shared" si="5"/>
        <v>235.76032520021781</v>
      </c>
      <c r="V35" s="286">
        <f t="shared" si="5"/>
        <v>208.217072530086</v>
      </c>
      <c r="W35" s="286">
        <f t="shared" si="5"/>
        <v>226.23117453916808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157.39943783723885</v>
      </c>
      <c r="E36" s="346">
        <f t="shared" si="6"/>
        <v>173.26695378119368</v>
      </c>
      <c r="F36" s="346">
        <f t="shared" si="6"/>
        <v>189.65978100374755</v>
      </c>
      <c r="G36" s="346">
        <f t="shared" si="6"/>
        <v>184.05304269981892</v>
      </c>
      <c r="H36" s="346">
        <f t="shared" si="6"/>
        <v>169.82600109922586</v>
      </c>
      <c r="I36" s="346">
        <f t="shared" si="6"/>
        <v>174.80696134967093</v>
      </c>
      <c r="J36" s="346">
        <f t="shared" si="6"/>
        <v>191.41379190462476</v>
      </c>
      <c r="K36" s="346">
        <f t="shared" si="6"/>
        <v>214.43137637246664</v>
      </c>
      <c r="L36" s="346">
        <f t="shared" si="6"/>
        <v>218.63781843627652</v>
      </c>
      <c r="M36" s="346">
        <f t="shared" si="6"/>
        <v>224.95346932596362</v>
      </c>
      <c r="N36" s="346">
        <f t="shared" si="6"/>
        <v>243.72357443584235</v>
      </c>
      <c r="O36" s="346">
        <f t="shared" si="6"/>
        <v>254.45298575628084</v>
      </c>
      <c r="P36" s="346">
        <f t="shared" si="6"/>
        <v>245.03830676914356</v>
      </c>
      <c r="Q36" s="346">
        <f t="shared" si="6"/>
        <v>242.40479735048899</v>
      </c>
      <c r="R36" s="346">
        <f t="shared" si="6"/>
        <v>254.09199055431421</v>
      </c>
      <c r="S36" s="346">
        <f t="shared" si="6"/>
        <v>249.53256376627633</v>
      </c>
      <c r="T36" s="346">
        <f t="shared" si="6"/>
        <v>249.15069649026799</v>
      </c>
      <c r="U36" s="346">
        <f t="shared" si="6"/>
        <v>238.33551895150293</v>
      </c>
      <c r="V36" s="346">
        <f t="shared" si="6"/>
        <v>241.5549398022693</v>
      </c>
      <c r="W36" s="346">
        <f t="shared" si="6"/>
        <v>213.0824942542572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75.926211196439837</v>
      </c>
      <c r="C37" s="346">
        <f>IF(WWP_ued!C$5=0,"",WWP_ued!C$5/C$5*1000)</f>
        <v>73.235160541030979</v>
      </c>
      <c r="D37" s="346">
        <f>IF(WWP_ued!D$5=0,"",WWP_ued!D$5/D$5*1000)</f>
        <v>77.272976842182231</v>
      </c>
      <c r="E37" s="346">
        <f>IF(WWP_ued!E$5=0,"",WWP_ued!E$5/E$5*1000)</f>
        <v>78.951198619839445</v>
      </c>
      <c r="F37" s="346">
        <f>IF(WWP_ued!F$5=0,"",WWP_ued!F$5/F$5*1000)</f>
        <v>84.78880253362064</v>
      </c>
      <c r="G37" s="346">
        <f>IF(WWP_ued!G$5=0,"",WWP_ued!G$5/G$5*1000)</f>
        <v>81.855195637621577</v>
      </c>
      <c r="H37" s="346">
        <f>IF(WWP_ued!H$5=0,"",WWP_ued!H$5/H$5*1000)</f>
        <v>76.43409666303225</v>
      </c>
      <c r="I37" s="346">
        <f>IF(WWP_ued!I$5=0,"",WWP_ued!I$5/I$5*1000)</f>
        <v>77.827332955990187</v>
      </c>
      <c r="J37" s="346">
        <f>IF(WWP_ued!J$5=0,"",WWP_ued!J$5/J$5*1000)</f>
        <v>85.339405437592603</v>
      </c>
      <c r="K37" s="346">
        <f>IF(WWP_ued!K$5=0,"",WWP_ued!K$5/K$5*1000)</f>
        <v>94.46802493128051</v>
      </c>
      <c r="L37" s="346">
        <f>IF(WWP_ued!L$5=0,"",WWP_ued!L$5/L$5*1000)</f>
        <v>95.090319868294984</v>
      </c>
      <c r="M37" s="346">
        <f>IF(WWP_ued!M$5=0,"",WWP_ued!M$5/M$5*1000)</f>
        <v>96.936668693362137</v>
      </c>
      <c r="N37" s="346">
        <f>IF(WWP_ued!N$5=0,"",WWP_ued!N$5/N$5*1000)</f>
        <v>104.83003679474939</v>
      </c>
      <c r="O37" s="346">
        <f>IF(WWP_ued!O$5=0,"",WWP_ued!O$5/O$5*1000)</f>
        <v>110.28266562484106</v>
      </c>
      <c r="P37" s="346">
        <f>IF(WWP_ued!P$5=0,"",WWP_ued!P$5/P$5*1000)</f>
        <v>105.66638701685171</v>
      </c>
      <c r="Q37" s="346">
        <f>IF(WWP_ued!Q$5=0,"",WWP_ued!Q$5/Q$5*1000)</f>
        <v>104.85464954919303</v>
      </c>
      <c r="R37" s="346">
        <f>IF(WWP_ued!R$5=0,"",WWP_ued!R$5/R$5*1000)</f>
        <v>109.42261515390241</v>
      </c>
      <c r="S37" s="346">
        <f>IF(WWP_ued!S$5=0,"",WWP_ued!S$5/S$5*1000)</f>
        <v>108.11650012025724</v>
      </c>
      <c r="T37" s="346">
        <f>IF(WWP_ued!T$5=0,"",WWP_ued!T$5/T$5*1000)</f>
        <v>107.92386331919603</v>
      </c>
      <c r="U37" s="346">
        <f>IF(WWP_ued!U$5=0,"",WWP_ued!U$5/U$5*1000)</f>
        <v>103.2663217429882</v>
      </c>
      <c r="V37" s="346">
        <f>IF(WWP_ued!V$5=0,"",WWP_ued!V$5/V$5*1000)</f>
        <v>104.88125433398955</v>
      </c>
      <c r="W37" s="346">
        <f>IF(WWP_ued!W$5=0,"",WWP_ued!W$5/W$5*1000)</f>
        <v>92.18979462028814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1.1863470178614157</v>
      </c>
      <c r="C38" s="347">
        <f t="shared" si="7"/>
        <v>1.1204592859492883</v>
      </c>
      <c r="D38" s="347">
        <f t="shared" si="7"/>
        <v>1.0893351925437345</v>
      </c>
      <c r="E38" s="347">
        <f t="shared" si="7"/>
        <v>0.63659530308145862</v>
      </c>
      <c r="F38" s="347">
        <f t="shared" si="7"/>
        <v>0.55135468556131484</v>
      </c>
      <c r="G38" s="347">
        <f t="shared" si="7"/>
        <v>0.53863557319657651</v>
      </c>
      <c r="H38" s="347">
        <f t="shared" si="7"/>
        <v>0.55013173864928899</v>
      </c>
      <c r="I38" s="347">
        <f t="shared" si="7"/>
        <v>0.41639842142303662</v>
      </c>
      <c r="J38" s="347">
        <f t="shared" si="7"/>
        <v>0.38364492855590215</v>
      </c>
      <c r="K38" s="347">
        <f t="shared" si="7"/>
        <v>0.28985383834288803</v>
      </c>
      <c r="L38" s="347">
        <f t="shared" si="7"/>
        <v>0.31267369967868358</v>
      </c>
      <c r="M38" s="347">
        <f t="shared" si="7"/>
        <v>0.21668910841056993</v>
      </c>
      <c r="N38" s="347">
        <f t="shared" si="7"/>
        <v>0.20365308768028584</v>
      </c>
      <c r="O38" s="347">
        <f t="shared" si="7"/>
        <v>0.22570266198013236</v>
      </c>
      <c r="P38" s="347">
        <f t="shared" si="7"/>
        <v>0.19631370323090971</v>
      </c>
      <c r="Q38" s="347">
        <f t="shared" si="7"/>
        <v>0.18399890712636777</v>
      </c>
      <c r="R38" s="347">
        <f t="shared" si="7"/>
        <v>0.18226907425388433</v>
      </c>
      <c r="S38" s="347">
        <f t="shared" si="7"/>
        <v>0.19887795370812511</v>
      </c>
      <c r="T38" s="347">
        <f t="shared" si="7"/>
        <v>0.20233712365507645</v>
      </c>
      <c r="U38" s="347">
        <f t="shared" si="7"/>
        <v>0.18647527951941259</v>
      </c>
      <c r="V38" s="347">
        <f t="shared" si="7"/>
        <v>0.19190859651199324</v>
      </c>
      <c r="W38" s="347">
        <f t="shared" si="7"/>
        <v>0.18099561417049007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626.32467755803975</v>
      </c>
      <c r="C5" s="225">
        <v>629.1248495270853</v>
      </c>
      <c r="D5" s="225">
        <v>609.05941530524501</v>
      </c>
      <c r="E5" s="225">
        <v>1054.683404987102</v>
      </c>
      <c r="F5" s="225">
        <v>1317.382545141875</v>
      </c>
      <c r="G5" s="225">
        <v>1399.3542562338771</v>
      </c>
      <c r="H5" s="225">
        <v>1256.7061049011179</v>
      </c>
      <c r="I5" s="225">
        <v>1429.2102321582111</v>
      </c>
      <c r="J5" s="225">
        <v>1356.6178847807389</v>
      </c>
      <c r="K5" s="225">
        <v>1481.6691315563201</v>
      </c>
      <c r="L5" s="225">
        <v>1802.424333619949</v>
      </c>
      <c r="M5" s="225">
        <v>2007.483233018057</v>
      </c>
      <c r="N5" s="225">
        <v>2015.178159931213</v>
      </c>
      <c r="O5" s="225">
        <v>1915.240756663801</v>
      </c>
      <c r="P5" s="225">
        <v>1852.0972484952699</v>
      </c>
      <c r="Q5" s="225">
        <v>1791.2548581255371</v>
      </c>
      <c r="R5" s="225">
        <v>1922.511521926052</v>
      </c>
      <c r="S5" s="225">
        <v>1865.9500429922621</v>
      </c>
      <c r="T5" s="225">
        <v>1811.4362475997841</v>
      </c>
      <c r="U5" s="225">
        <v>1727.322473788636</v>
      </c>
      <c r="V5" s="225">
        <v>1725.322519375587</v>
      </c>
      <c r="W5" s="225">
        <v>1937.620732166145</v>
      </c>
      <c r="DA5" s="89" t="s">
        <v>2873</v>
      </c>
    </row>
    <row r="6" spans="1:105" ht="12" customHeight="1" x14ac:dyDescent="0.25">
      <c r="A6" s="55" t="s">
        <v>92</v>
      </c>
      <c r="B6" s="261">
        <v>14.34799803538084</v>
      </c>
      <c r="C6" s="261">
        <v>14.78776964116574</v>
      </c>
      <c r="D6" s="261">
        <v>14.583881926546789</v>
      </c>
      <c r="E6" s="261">
        <v>14.93935546042565</v>
      </c>
      <c r="F6" s="261">
        <v>16.026923929433138</v>
      </c>
      <c r="G6" s="261">
        <v>15.99888159430088</v>
      </c>
      <c r="H6" s="261">
        <v>16.45433570193682</v>
      </c>
      <c r="I6" s="261">
        <v>17.492823019618928</v>
      </c>
      <c r="J6" s="261">
        <v>16.79250230306652</v>
      </c>
      <c r="K6" s="261">
        <v>16.049671909545332</v>
      </c>
      <c r="L6" s="261">
        <v>16.306320769239711</v>
      </c>
      <c r="M6" s="261">
        <v>16.38394114497703</v>
      </c>
      <c r="N6" s="261">
        <v>15.61597925263777</v>
      </c>
      <c r="O6" s="261">
        <v>15.59601250955785</v>
      </c>
      <c r="P6" s="261">
        <v>15.400379672009411</v>
      </c>
      <c r="Q6" s="261">
        <v>16.112986014875641</v>
      </c>
      <c r="R6" s="261">
        <v>16.651183691486271</v>
      </c>
      <c r="S6" s="261">
        <v>17.29100477479157</v>
      </c>
      <c r="T6" s="261">
        <v>16.751461731399331</v>
      </c>
      <c r="U6" s="261">
        <v>16.344906872651791</v>
      </c>
      <c r="V6" s="261">
        <v>16.850537801658788</v>
      </c>
      <c r="W6" s="261">
        <v>18.05711622523684</v>
      </c>
      <c r="DA6" s="67" t="s">
        <v>2890</v>
      </c>
    </row>
    <row r="7" spans="1:105" ht="12" customHeight="1" x14ac:dyDescent="0.25">
      <c r="A7" s="202" t="s">
        <v>93</v>
      </c>
      <c r="B7" s="226">
        <v>15.595650038457441</v>
      </c>
      <c r="C7" s="226">
        <v>16.073662653441019</v>
      </c>
      <c r="D7" s="226">
        <v>15.852045572333459</v>
      </c>
      <c r="E7" s="226">
        <v>16.23842984828876</v>
      </c>
      <c r="F7" s="226">
        <v>17.420569488514289</v>
      </c>
      <c r="G7" s="226">
        <v>17.390088689457482</v>
      </c>
      <c r="H7" s="226">
        <v>17.885147502105252</v>
      </c>
      <c r="I7" s="226">
        <v>19.013938064803181</v>
      </c>
      <c r="J7" s="226">
        <v>18.252719894637519</v>
      </c>
      <c r="K7" s="226">
        <v>17.445295553853619</v>
      </c>
      <c r="L7" s="226">
        <v>17.724261705695341</v>
      </c>
      <c r="M7" s="226">
        <v>17.808631679322851</v>
      </c>
      <c r="N7" s="226">
        <v>16.973890491997579</v>
      </c>
      <c r="O7" s="226">
        <v>16.952187510388971</v>
      </c>
      <c r="P7" s="226">
        <v>16.73954312174936</v>
      </c>
      <c r="Q7" s="226">
        <v>17.514115233560489</v>
      </c>
      <c r="R7" s="226">
        <v>18.099112708137248</v>
      </c>
      <c r="S7" s="226">
        <v>18.794570407382139</v>
      </c>
      <c r="T7" s="226">
        <v>18.208110577607972</v>
      </c>
      <c r="U7" s="226">
        <v>17.7662031224476</v>
      </c>
      <c r="V7" s="226">
        <v>18.315801958324769</v>
      </c>
      <c r="W7" s="226">
        <v>19.627300244822649</v>
      </c>
      <c r="DA7" s="174" t="s">
        <v>2891</v>
      </c>
    </row>
    <row r="8" spans="1:105" ht="12" customHeight="1" x14ac:dyDescent="0.25">
      <c r="A8" s="202" t="s">
        <v>94</v>
      </c>
      <c r="B8" s="226">
        <v>38.677212095374443</v>
      </c>
      <c r="C8" s="226">
        <v>39.862683380533717</v>
      </c>
      <c r="D8" s="226">
        <v>39.313073019386977</v>
      </c>
      <c r="E8" s="226">
        <v>40.271306023756097</v>
      </c>
      <c r="F8" s="226">
        <v>43.203012331515431</v>
      </c>
      <c r="G8" s="226">
        <v>43.127419949854541</v>
      </c>
      <c r="H8" s="226">
        <v>44.355165805221013</v>
      </c>
      <c r="I8" s="226">
        <v>47.154566400711893</v>
      </c>
      <c r="J8" s="226">
        <v>45.266745338701043</v>
      </c>
      <c r="K8" s="226">
        <v>43.264332973556982</v>
      </c>
      <c r="L8" s="226">
        <v>43.956169030124443</v>
      </c>
      <c r="M8" s="226">
        <v>44.165406564720683</v>
      </c>
      <c r="N8" s="226">
        <v>42.095248420154</v>
      </c>
      <c r="O8" s="226">
        <v>42.041425025764639</v>
      </c>
      <c r="P8" s="226">
        <v>41.514066941938417</v>
      </c>
      <c r="Q8" s="226">
        <v>43.435005779230003</v>
      </c>
      <c r="R8" s="226">
        <v>44.885799516180377</v>
      </c>
      <c r="S8" s="226">
        <v>46.610534610307703</v>
      </c>
      <c r="T8" s="226">
        <v>45.156114232467793</v>
      </c>
      <c r="U8" s="226">
        <v>44.060183743670038</v>
      </c>
      <c r="V8" s="226">
        <v>45.423188856645432</v>
      </c>
      <c r="W8" s="226">
        <v>48.675704607160171</v>
      </c>
      <c r="DA8" s="174" t="s">
        <v>2892</v>
      </c>
    </row>
    <row r="9" spans="1:105" ht="12" customHeight="1" x14ac:dyDescent="0.25">
      <c r="A9" s="202" t="s">
        <v>95</v>
      </c>
      <c r="B9" s="226">
        <v>118.52694029227651</v>
      </c>
      <c r="C9" s="226">
        <v>122.15983616615181</v>
      </c>
      <c r="D9" s="226">
        <v>120.4755463497343</v>
      </c>
      <c r="E9" s="226">
        <v>123.41206684699451</v>
      </c>
      <c r="F9" s="226">
        <v>132.3963281127086</v>
      </c>
      <c r="G9" s="226">
        <v>132.16467403987679</v>
      </c>
      <c r="H9" s="226">
        <v>135.92712101599989</v>
      </c>
      <c r="I9" s="226">
        <v>144.50592929250419</v>
      </c>
      <c r="J9" s="226">
        <v>138.72067119924509</v>
      </c>
      <c r="K9" s="226">
        <v>132.5842462092875</v>
      </c>
      <c r="L9" s="226">
        <v>134.7043889632846</v>
      </c>
      <c r="M9" s="226">
        <v>135.34560076285371</v>
      </c>
      <c r="N9" s="226">
        <v>129.00156773918161</v>
      </c>
      <c r="O9" s="226">
        <v>128.8366250789561</v>
      </c>
      <c r="P9" s="226">
        <v>127.2205277252951</v>
      </c>
      <c r="Q9" s="226">
        <v>133.10727577505969</v>
      </c>
      <c r="R9" s="226">
        <v>137.5532565818431</v>
      </c>
      <c r="S9" s="226">
        <v>142.8387350961043</v>
      </c>
      <c r="T9" s="226">
        <v>138.3816403898206</v>
      </c>
      <c r="U9" s="226">
        <v>135.0231437306017</v>
      </c>
      <c r="V9" s="226">
        <v>139.20009488326821</v>
      </c>
      <c r="W9" s="226">
        <v>149.16748186065209</v>
      </c>
      <c r="DA9" s="174" t="s">
        <v>2893</v>
      </c>
    </row>
    <row r="10" spans="1:105" ht="12" customHeight="1" x14ac:dyDescent="0.25">
      <c r="A10" s="56" t="s">
        <v>96</v>
      </c>
      <c r="B10" s="262">
        <v>21.41121669556572</v>
      </c>
      <c r="C10" s="262">
        <v>21.9710647288878</v>
      </c>
      <c r="D10" s="262">
        <v>21.866175809144941</v>
      </c>
      <c r="E10" s="262">
        <v>24.160046873333119</v>
      </c>
      <c r="F10" s="262">
        <v>27.40066768383689</v>
      </c>
      <c r="G10" s="262">
        <v>28.038154072086929</v>
      </c>
      <c r="H10" s="262">
        <v>27.48925132574475</v>
      </c>
      <c r="I10" s="262">
        <v>29.91128278709115</v>
      </c>
      <c r="J10" s="262">
        <v>28.66957239603212</v>
      </c>
      <c r="K10" s="262">
        <v>28.16096331659454</v>
      </c>
      <c r="L10" s="262">
        <v>30.440970603711239</v>
      </c>
      <c r="M10" s="262">
        <v>30.517101383049781</v>
      </c>
      <c r="N10" s="262">
        <v>29.473077093057992</v>
      </c>
      <c r="O10" s="262">
        <v>29.4559386992313</v>
      </c>
      <c r="P10" s="262">
        <v>28.362398564381699</v>
      </c>
      <c r="Q10" s="262">
        <v>28.858513649393569</v>
      </c>
      <c r="R10" s="262">
        <v>30.0988892193377</v>
      </c>
      <c r="S10" s="262">
        <v>30.922749760725221</v>
      </c>
      <c r="T10" s="262">
        <v>30.061098875781571</v>
      </c>
      <c r="U10" s="262">
        <v>29.048587309131921</v>
      </c>
      <c r="V10" s="262">
        <v>29.807528099999121</v>
      </c>
      <c r="W10" s="262">
        <v>32.139939600574571</v>
      </c>
      <c r="DA10" s="68" t="s">
        <v>2894</v>
      </c>
    </row>
    <row r="11" spans="1:105" ht="12" customHeight="1" x14ac:dyDescent="0.25">
      <c r="A11" s="37" t="s">
        <v>160</v>
      </c>
      <c r="B11" s="228">
        <v>0.29352645738060618</v>
      </c>
      <c r="C11" s="228">
        <v>0.22523556315282009</v>
      </c>
      <c r="D11" s="228">
        <v>0.16071269952477379</v>
      </c>
      <c r="E11" s="228">
        <v>0.81862442068913222</v>
      </c>
      <c r="F11" s="228">
        <v>1.256331273599083</v>
      </c>
      <c r="G11" s="228">
        <v>1.4138510761277181</v>
      </c>
      <c r="H11" s="228">
        <v>0.93987723528258649</v>
      </c>
      <c r="I11" s="228">
        <v>1.254562138293509</v>
      </c>
      <c r="J11" s="228">
        <v>0.98527753220207426</v>
      </c>
      <c r="K11" s="228">
        <v>0.92361209947840228</v>
      </c>
      <c r="L11" s="228">
        <v>2.3931544649465608</v>
      </c>
      <c r="M11" s="228">
        <v>1.088543975893784</v>
      </c>
      <c r="N11" s="228">
        <v>1.177482701573328</v>
      </c>
      <c r="O11" s="228">
        <v>1.0204277279951139</v>
      </c>
      <c r="P11" s="228">
        <v>0.77723841836714147</v>
      </c>
      <c r="Q11" s="228">
        <v>0.55281264050712409</v>
      </c>
      <c r="R11" s="228">
        <v>0.703119724448102</v>
      </c>
      <c r="S11" s="228">
        <v>0.67055904802758126</v>
      </c>
      <c r="T11" s="228">
        <v>0.79410009776117574</v>
      </c>
      <c r="U11" s="228">
        <v>0.63846105337739534</v>
      </c>
      <c r="V11" s="228">
        <v>0.6174754017280083</v>
      </c>
      <c r="W11" s="228">
        <v>0.61790517813097046</v>
      </c>
      <c r="DA11" s="69" t="s">
        <v>2895</v>
      </c>
    </row>
    <row r="12" spans="1:105" ht="12" customHeight="1" x14ac:dyDescent="0.25">
      <c r="A12" s="37" t="s">
        <v>162</v>
      </c>
      <c r="B12" s="228">
        <v>0.85223732062444346</v>
      </c>
      <c r="C12" s="228">
        <v>0.83814690510099588</v>
      </c>
      <c r="D12" s="228">
        <v>0.74940302391254054</v>
      </c>
      <c r="E12" s="228">
        <v>5.1699899461740024</v>
      </c>
      <c r="F12" s="228">
        <v>7.3461918749110717</v>
      </c>
      <c r="G12" s="228">
        <v>8.5684710500419445</v>
      </c>
      <c r="H12" s="228">
        <v>6.0559469942925466</v>
      </c>
      <c r="I12" s="228">
        <v>5.5680571063126978</v>
      </c>
      <c r="J12" s="228">
        <v>4.7694210345282899</v>
      </c>
      <c r="K12" s="228">
        <v>5.0837503542883526</v>
      </c>
      <c r="L12" s="228">
        <v>8.5961354369148779</v>
      </c>
      <c r="M12" s="228">
        <v>8.1188697918909476</v>
      </c>
      <c r="N12" s="228">
        <v>8.5552443305340748</v>
      </c>
      <c r="O12" s="228">
        <v>9.5339060696448747</v>
      </c>
      <c r="P12" s="228">
        <v>7.6178610061016947</v>
      </c>
      <c r="Q12" s="228">
        <v>6.0345617917004271</v>
      </c>
      <c r="R12" s="228">
        <v>6.8140579913037884</v>
      </c>
      <c r="S12" s="228">
        <v>6.6459888304449368</v>
      </c>
      <c r="T12" s="228">
        <v>5.9484976236008924</v>
      </c>
      <c r="U12" s="228">
        <v>4.7599460859501743</v>
      </c>
      <c r="V12" s="228">
        <v>4.7555231617104514</v>
      </c>
      <c r="W12" s="228">
        <v>5.2929061411825566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0.33641956883009361</v>
      </c>
      <c r="U14" s="228">
        <v>0.34096046103507088</v>
      </c>
      <c r="V14" s="228">
        <v>0.33705075993774408</v>
      </c>
      <c r="W14" s="228">
        <v>0.40989811627415668</v>
      </c>
      <c r="DA14" s="69" t="s">
        <v>2898</v>
      </c>
    </row>
    <row r="15" spans="1:105" ht="12" customHeight="1" x14ac:dyDescent="0.25">
      <c r="A15" s="37" t="s">
        <v>38</v>
      </c>
      <c r="B15" s="228">
        <v>20.265452917560669</v>
      </c>
      <c r="C15" s="228">
        <v>20.90768226063398</v>
      </c>
      <c r="D15" s="228">
        <v>20.95606008570762</v>
      </c>
      <c r="E15" s="228">
        <v>18.17143250646998</v>
      </c>
      <c r="F15" s="228">
        <v>18.798144535326738</v>
      </c>
      <c r="G15" s="228">
        <v>18.055831945917269</v>
      </c>
      <c r="H15" s="228">
        <v>20.493427096169619</v>
      </c>
      <c r="I15" s="228">
        <v>23.088663542484941</v>
      </c>
      <c r="J15" s="228">
        <v>22.914873829301751</v>
      </c>
      <c r="K15" s="228">
        <v>22.15360086282778</v>
      </c>
      <c r="L15" s="228">
        <v>19.451680701849799</v>
      </c>
      <c r="M15" s="228">
        <v>21.309687615265052</v>
      </c>
      <c r="N15" s="228">
        <v>19.74035006095059</v>
      </c>
      <c r="O15" s="228">
        <v>18.901604901591309</v>
      </c>
      <c r="P15" s="228">
        <v>19.967299139912861</v>
      </c>
      <c r="Q15" s="228">
        <v>22.271139217186018</v>
      </c>
      <c r="R15" s="228">
        <v>22.581711503585812</v>
      </c>
      <c r="S15" s="228">
        <v>23.606201882252709</v>
      </c>
      <c r="T15" s="228">
        <v>22.98208158558942</v>
      </c>
      <c r="U15" s="228">
        <v>23.30921970876928</v>
      </c>
      <c r="V15" s="228">
        <v>24.097478776622921</v>
      </c>
      <c r="W15" s="228">
        <v>25.819230164986891</v>
      </c>
      <c r="DA15" s="69" t="s">
        <v>2899</v>
      </c>
    </row>
    <row r="16" spans="1:105" ht="12" customHeight="1" x14ac:dyDescent="0.25">
      <c r="A16" s="57" t="s">
        <v>2900</v>
      </c>
      <c r="B16" s="263">
        <v>238.6267232420104</v>
      </c>
      <c r="C16" s="263">
        <v>232.08275286299551</v>
      </c>
      <c r="D16" s="263">
        <v>219.03563051182559</v>
      </c>
      <c r="E16" s="263">
        <v>592.48351860517437</v>
      </c>
      <c r="F16" s="263">
        <v>795.38100440849826</v>
      </c>
      <c r="G16" s="263">
        <v>866.22861257535919</v>
      </c>
      <c r="H16" s="263">
        <v>734.64931860797901</v>
      </c>
      <c r="I16" s="263">
        <v>863.74069791318277</v>
      </c>
      <c r="J16" s="263">
        <v>816.85636144255193</v>
      </c>
      <c r="K16" s="263">
        <v>944.69757513585898</v>
      </c>
      <c r="L16" s="263">
        <v>1216.075519882829</v>
      </c>
      <c r="M16" s="263">
        <v>1403.1496976486339</v>
      </c>
      <c r="N16" s="263">
        <v>1428.162793771831</v>
      </c>
      <c r="O16" s="263">
        <v>1336.9991468400101</v>
      </c>
      <c r="P16" s="263">
        <v>1290.281899775079</v>
      </c>
      <c r="Q16" s="263">
        <v>1223.3193408808891</v>
      </c>
      <c r="R16" s="263">
        <v>1327.005102212541</v>
      </c>
      <c r="S16" s="263">
        <v>1260.9757302883929</v>
      </c>
      <c r="T16" s="263">
        <v>1225.725830537137</v>
      </c>
      <c r="U16" s="263">
        <v>1163.2066580020421</v>
      </c>
      <c r="V16" s="263">
        <v>1149.6028804701959</v>
      </c>
      <c r="W16" s="263">
        <v>1311.9437052339811</v>
      </c>
      <c r="DA16" s="70" t="s">
        <v>2901</v>
      </c>
    </row>
    <row r="17" spans="1:105" ht="12" customHeight="1" x14ac:dyDescent="0.25">
      <c r="A17" s="46" t="s">
        <v>30</v>
      </c>
      <c r="B17" s="231">
        <v>3.695244590663914</v>
      </c>
      <c r="C17" s="231">
        <v>1.0082323354481251</v>
      </c>
      <c r="D17" s="231">
        <v>1.048402287357554</v>
      </c>
      <c r="E17" s="231">
        <v>0.52035039580545872</v>
      </c>
      <c r="F17" s="231">
        <v>5.1857236703668823</v>
      </c>
      <c r="G17" s="231">
        <v>5.5529061609068</v>
      </c>
      <c r="H17" s="231">
        <v>2.73257878586847</v>
      </c>
      <c r="I17" s="231">
        <v>1.6591012765487201</v>
      </c>
      <c r="J17" s="231">
        <v>0.96455527933606822</v>
      </c>
      <c r="K17" s="231">
        <v>0.79970553668127198</v>
      </c>
      <c r="L17" s="231">
        <v>0.52721611588511286</v>
      </c>
      <c r="M17" s="231">
        <v>0.41547486668277273</v>
      </c>
      <c r="N17" s="231">
        <v>0.39520940121845832</v>
      </c>
      <c r="O17" s="231">
        <v>0.44719892245124632</v>
      </c>
      <c r="P17" s="231">
        <v>0.20295530375134299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7.6257677419655776</v>
      </c>
      <c r="C19" s="231">
        <v>8.584021431833877</v>
      </c>
      <c r="D19" s="231">
        <v>7.6293694839684294</v>
      </c>
      <c r="E19" s="231">
        <v>0.81614122404754119</v>
      </c>
      <c r="F19" s="231">
        <v>1.529188830185471</v>
      </c>
      <c r="G19" s="231">
        <v>1.506199496442354</v>
      </c>
      <c r="H19" s="231">
        <v>1.5425419326593499</v>
      </c>
      <c r="I19" s="231">
        <v>1.366834815304115</v>
      </c>
      <c r="J19" s="231">
        <v>1.352270231009115</v>
      </c>
      <c r="K19" s="231">
        <v>1.1582301460922111</v>
      </c>
      <c r="L19" s="231">
        <v>0.57773270977948699</v>
      </c>
      <c r="M19" s="231">
        <v>0.44977238552247362</v>
      </c>
      <c r="N19" s="231">
        <v>0</v>
      </c>
      <c r="O19" s="231">
        <v>0.47664933498346412</v>
      </c>
      <c r="P19" s="231">
        <v>0.43195219788571132</v>
      </c>
      <c r="Q19" s="231">
        <v>0.41415426018772927</v>
      </c>
      <c r="R19" s="231">
        <v>0.38825766138482981</v>
      </c>
      <c r="S19" s="231">
        <v>0.42230019854681849</v>
      </c>
      <c r="T19" s="231">
        <v>0.41084899494131222</v>
      </c>
      <c r="U19" s="231">
        <v>0.38449271636768467</v>
      </c>
      <c r="V19" s="231">
        <v>0.39839906334946129</v>
      </c>
      <c r="W19" s="231">
        <v>0.37170318173292127</v>
      </c>
      <c r="DA19" s="73" t="s">
        <v>2904</v>
      </c>
    </row>
    <row r="20" spans="1:105" ht="12" customHeight="1" x14ac:dyDescent="0.25">
      <c r="A20" s="46" t="s">
        <v>160</v>
      </c>
      <c r="B20" s="231">
        <v>43.08059177639997</v>
      </c>
      <c r="C20" s="231">
        <v>37.093971050852353</v>
      </c>
      <c r="D20" s="231">
        <v>28.474524199477511</v>
      </c>
      <c r="E20" s="231">
        <v>24.37033011905806</v>
      </c>
      <c r="F20" s="231">
        <v>24.77380816223009</v>
      </c>
      <c r="G20" s="231">
        <v>24.300449473760921</v>
      </c>
      <c r="H20" s="231">
        <v>21.643318259610151</v>
      </c>
      <c r="I20" s="231">
        <v>22.47952757978943</v>
      </c>
      <c r="J20" s="231">
        <v>17.659203801071438</v>
      </c>
      <c r="K20" s="231">
        <v>11.253596138727691</v>
      </c>
      <c r="L20" s="231">
        <v>20.816343637373372</v>
      </c>
      <c r="M20" s="231">
        <v>6.6810945320286992</v>
      </c>
      <c r="N20" s="231">
        <v>6.519276925882032</v>
      </c>
      <c r="O20" s="231">
        <v>6.6651288461719167</v>
      </c>
      <c r="P20" s="231">
        <v>5.005556129781989</v>
      </c>
      <c r="Q20" s="231">
        <v>4.0880327997904118</v>
      </c>
      <c r="R20" s="231">
        <v>4.8051377445366201</v>
      </c>
      <c r="S20" s="231">
        <v>5.424162749952667</v>
      </c>
      <c r="T20" s="231">
        <v>6.3577247795305647</v>
      </c>
      <c r="U20" s="231">
        <v>5.2234355138999842</v>
      </c>
      <c r="V20" s="231">
        <v>5.4767222024610156</v>
      </c>
      <c r="W20" s="231">
        <v>4.8432555759017228</v>
      </c>
      <c r="DA20" s="73" t="s">
        <v>2905</v>
      </c>
    </row>
    <row r="21" spans="1:105" ht="12" customHeight="1" x14ac:dyDescent="0.25">
      <c r="A21" s="46" t="s">
        <v>70</v>
      </c>
      <c r="B21" s="231">
        <v>39.894262235748009</v>
      </c>
      <c r="C21" s="231">
        <v>30.141856633986681</v>
      </c>
      <c r="D21" s="231">
        <v>32.582127829524062</v>
      </c>
      <c r="E21" s="231">
        <v>13.57320885910519</v>
      </c>
      <c r="F21" s="231">
        <v>14.788299772172261</v>
      </c>
      <c r="G21" s="231">
        <v>15.879009622606439</v>
      </c>
      <c r="H21" s="231">
        <v>19.62823905469946</v>
      </c>
      <c r="I21" s="231">
        <v>16.524417647896129</v>
      </c>
      <c r="J21" s="231">
        <v>14.843248966709989</v>
      </c>
      <c r="K21" s="231">
        <v>10.152279225254979</v>
      </c>
      <c r="L21" s="231">
        <v>11.647689675758359</v>
      </c>
      <c r="M21" s="231">
        <v>8.6736138644346781</v>
      </c>
      <c r="N21" s="231">
        <v>5.6287206798240899</v>
      </c>
      <c r="O21" s="231">
        <v>2.0890780606239892</v>
      </c>
      <c r="P21" s="231">
        <v>0.75797938138228649</v>
      </c>
      <c r="Q21" s="231">
        <v>0.37185807443454671</v>
      </c>
      <c r="R21" s="231">
        <v>0.36362852933375711</v>
      </c>
      <c r="S21" s="231">
        <v>0.3955115775107102</v>
      </c>
      <c r="T21" s="231">
        <v>0.38478678122125731</v>
      </c>
      <c r="U21" s="231">
        <v>0.36010241367457357</v>
      </c>
      <c r="V21" s="231">
        <v>0</v>
      </c>
      <c r="W21" s="231">
        <v>0.34812418340987172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125.0820400793634</v>
      </c>
      <c r="C23" s="231">
        <v>138.03413900975951</v>
      </c>
      <c r="D23" s="231">
        <v>132.77665425730629</v>
      </c>
      <c r="E23" s="231">
        <v>153.90984988501481</v>
      </c>
      <c r="F23" s="231">
        <v>144.8607959193869</v>
      </c>
      <c r="G23" s="231">
        <v>147.26989379192469</v>
      </c>
      <c r="H23" s="231">
        <v>139.45522164008469</v>
      </c>
      <c r="I23" s="231">
        <v>99.769704079747697</v>
      </c>
      <c r="J23" s="231">
        <v>85.482694275604558</v>
      </c>
      <c r="K23" s="231">
        <v>61.942100357481017</v>
      </c>
      <c r="L23" s="231">
        <v>74.771650484423887</v>
      </c>
      <c r="M23" s="231">
        <v>49.830725973489223</v>
      </c>
      <c r="N23" s="231">
        <v>47.367156124510203</v>
      </c>
      <c r="O23" s="231">
        <v>62.272624134129629</v>
      </c>
      <c r="P23" s="231">
        <v>49.060404058549032</v>
      </c>
      <c r="Q23" s="231">
        <v>44.625402404334899</v>
      </c>
      <c r="R23" s="231">
        <v>46.567442370039707</v>
      </c>
      <c r="S23" s="231">
        <v>53.759508810949882</v>
      </c>
      <c r="T23" s="231">
        <v>47.624865995067587</v>
      </c>
      <c r="U23" s="231">
        <v>38.942502910830861</v>
      </c>
      <c r="V23" s="231">
        <v>42.179298497026871</v>
      </c>
      <c r="W23" s="231">
        <v>41.486781610322353</v>
      </c>
      <c r="DA23" s="73" t="s">
        <v>2908</v>
      </c>
    </row>
    <row r="24" spans="1:105" ht="12" customHeight="1" x14ac:dyDescent="0.25">
      <c r="A24" s="46" t="s">
        <v>36</v>
      </c>
      <c r="B24" s="231">
        <v>19.248816817869582</v>
      </c>
      <c r="C24" s="231">
        <v>17.220532401115019</v>
      </c>
      <c r="D24" s="231">
        <v>16.524552454191809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370.96836785016819</v>
      </c>
      <c r="F25" s="231">
        <v>568.22896995024553</v>
      </c>
      <c r="G25" s="231">
        <v>630.53579917727939</v>
      </c>
      <c r="H25" s="231">
        <v>510.29695135757459</v>
      </c>
      <c r="I25" s="231">
        <v>665.29057196997849</v>
      </c>
      <c r="J25" s="231">
        <v>630.24849865605074</v>
      </c>
      <c r="K25" s="231">
        <v>773.35525901730364</v>
      </c>
      <c r="L25" s="231">
        <v>1015.291092302464</v>
      </c>
      <c r="M25" s="231">
        <v>1241.407261623322</v>
      </c>
      <c r="N25" s="231">
        <v>1263.2367720842831</v>
      </c>
      <c r="O25" s="231">
        <v>1131.265690873011</v>
      </c>
      <c r="P25" s="231">
        <v>1157.889667992353</v>
      </c>
      <c r="Q25" s="231">
        <v>1111.115440827956</v>
      </c>
      <c r="R25" s="231">
        <v>1228.990183964549</v>
      </c>
      <c r="S25" s="231">
        <v>1141.8711526151781</v>
      </c>
      <c r="T25" s="231">
        <v>1112.706252135263</v>
      </c>
      <c r="U25" s="231">
        <v>1069.091455767594</v>
      </c>
      <c r="V25" s="231">
        <v>1054.111342471173</v>
      </c>
      <c r="W25" s="231">
        <v>1213.8995092822761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28.325270271975011</v>
      </c>
      <c r="F26" s="231">
        <v>36.014218103911219</v>
      </c>
      <c r="G26" s="231">
        <v>41.184354852438673</v>
      </c>
      <c r="H26" s="231">
        <v>39.350467577482299</v>
      </c>
      <c r="I26" s="231">
        <v>56.650540543918133</v>
      </c>
      <c r="J26" s="231">
        <v>66.305890232770025</v>
      </c>
      <c r="K26" s="231">
        <v>86.036404714318238</v>
      </c>
      <c r="L26" s="231">
        <v>92.443794957144547</v>
      </c>
      <c r="M26" s="231">
        <v>95.691754403154263</v>
      </c>
      <c r="N26" s="231">
        <v>105.01565855611329</v>
      </c>
      <c r="O26" s="231">
        <v>133.7827766686388</v>
      </c>
      <c r="P26" s="231">
        <v>76.933384711375552</v>
      </c>
      <c r="Q26" s="231">
        <v>62.704452514185363</v>
      </c>
      <c r="R26" s="231">
        <v>45.890451942697887</v>
      </c>
      <c r="S26" s="231">
        <v>59.103094336255459</v>
      </c>
      <c r="T26" s="231">
        <v>58.241351851113542</v>
      </c>
      <c r="U26" s="231">
        <v>49.204668679675358</v>
      </c>
      <c r="V26" s="231">
        <v>47.437118236184922</v>
      </c>
      <c r="W26" s="231">
        <v>50.994331400337757</v>
      </c>
      <c r="DA26" s="73" t="s">
        <v>2911</v>
      </c>
    </row>
    <row r="27" spans="1:105" ht="12" customHeight="1" x14ac:dyDescent="0.25">
      <c r="A27" s="57" t="s">
        <v>2912</v>
      </c>
      <c r="B27" s="263">
        <v>72.987642179980824</v>
      </c>
      <c r="C27" s="263">
        <v>75.224741218103986</v>
      </c>
      <c r="D27" s="263">
        <v>74.187573278520617</v>
      </c>
      <c r="E27" s="263">
        <v>75.995851689991412</v>
      </c>
      <c r="F27" s="263">
        <v>81.528265206246871</v>
      </c>
      <c r="G27" s="263">
        <v>81.385615066661032</v>
      </c>
      <c r="H27" s="263">
        <v>83.702490309852564</v>
      </c>
      <c r="I27" s="263">
        <v>88.985230143278926</v>
      </c>
      <c r="J27" s="263">
        <v>85.422729106903617</v>
      </c>
      <c r="K27" s="263">
        <v>81.643983192034966</v>
      </c>
      <c r="L27" s="263">
        <v>82.949544782654229</v>
      </c>
      <c r="M27" s="263">
        <v>83.344396259231004</v>
      </c>
      <c r="N27" s="263">
        <v>79.437807502548708</v>
      </c>
      <c r="O27" s="263">
        <v>79.336237548620389</v>
      </c>
      <c r="P27" s="263">
        <v>78.34106180978705</v>
      </c>
      <c r="Q27" s="263">
        <v>81.966059293063097</v>
      </c>
      <c r="R27" s="263">
        <v>84.703847474082352</v>
      </c>
      <c r="S27" s="263">
        <v>87.958589506548435</v>
      </c>
      <c r="T27" s="263">
        <v>85.213957503205336</v>
      </c>
      <c r="U27" s="263">
        <v>83.145830613054784</v>
      </c>
      <c r="V27" s="263">
        <v>85.717953164959951</v>
      </c>
      <c r="W27" s="263">
        <v>91.855765145769979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48.422436796639346</v>
      </c>
      <c r="C28" s="263">
        <f t="shared" si="0"/>
        <v>47.464069197828479</v>
      </c>
      <c r="D28" s="263">
        <f t="shared" si="0"/>
        <v>45.067556947202696</v>
      </c>
      <c r="E28" s="263">
        <f t="shared" si="0"/>
        <v>107.07465771271245</v>
      </c>
      <c r="F28" s="263">
        <f t="shared" si="0"/>
        <v>139.54179396243643</v>
      </c>
      <c r="G28" s="263">
        <f t="shared" si="0"/>
        <v>150.64965795338463</v>
      </c>
      <c r="H28" s="263">
        <f t="shared" si="0"/>
        <v>130.03961263848578</v>
      </c>
      <c r="I28" s="263">
        <f t="shared" si="0"/>
        <v>148.02377139634481</v>
      </c>
      <c r="J28" s="263">
        <f t="shared" si="0"/>
        <v>139.07231513761073</v>
      </c>
      <c r="K28" s="263">
        <f t="shared" si="0"/>
        <v>153.24755724344354</v>
      </c>
      <c r="L28" s="263">
        <f t="shared" si="0"/>
        <v>194.65903075260894</v>
      </c>
      <c r="M28" s="263">
        <f t="shared" si="0"/>
        <v>210.84802655108595</v>
      </c>
      <c r="N28" s="263">
        <f t="shared" si="0"/>
        <v>211.58724261462598</v>
      </c>
      <c r="O28" s="263">
        <f t="shared" si="0"/>
        <v>203.27296616281552</v>
      </c>
      <c r="P28" s="263">
        <f t="shared" si="0"/>
        <v>192.2742780655631</v>
      </c>
      <c r="Q28" s="263">
        <f t="shared" si="0"/>
        <v>182.11131255091766</v>
      </c>
      <c r="R28" s="263">
        <f t="shared" si="0"/>
        <v>196.51865492200309</v>
      </c>
      <c r="S28" s="263">
        <f t="shared" si="0"/>
        <v>190.98814672804303</v>
      </c>
      <c r="T28" s="263">
        <f t="shared" si="0"/>
        <v>184.53889163829044</v>
      </c>
      <c r="U28" s="263">
        <f t="shared" si="0"/>
        <v>172.96358291698371</v>
      </c>
      <c r="V28" s="263">
        <f t="shared" si="0"/>
        <v>172.60676161159958</v>
      </c>
      <c r="W28" s="263">
        <f t="shared" si="0"/>
        <v>193.50130466171206</v>
      </c>
      <c r="DA28" s="70"/>
    </row>
    <row r="29" spans="1:105" ht="12" customHeight="1" x14ac:dyDescent="0.25">
      <c r="A29" s="60" t="s">
        <v>2915</v>
      </c>
      <c r="B29" s="331">
        <v>22.851897238736701</v>
      </c>
      <c r="C29" s="331">
        <v>22.23248258699498</v>
      </c>
      <c r="D29" s="331">
        <v>20.9816262627286</v>
      </c>
      <c r="E29" s="331">
        <v>52.579393513239602</v>
      </c>
      <c r="F29" s="331">
        <v>68.135988886800476</v>
      </c>
      <c r="G29" s="331">
        <v>73.516345354066004</v>
      </c>
      <c r="H29" s="331">
        <v>63.368137482005423</v>
      </c>
      <c r="I29" s="331">
        <v>70.442476781384954</v>
      </c>
      <c r="J29" s="331">
        <v>65.593829648812459</v>
      </c>
      <c r="K29" s="331">
        <v>69.735020087000265</v>
      </c>
      <c r="L29" s="331">
        <v>89.049296227122937</v>
      </c>
      <c r="M29" s="331">
        <v>90.048780043665516</v>
      </c>
      <c r="N29" s="331">
        <v>89.095463354478952</v>
      </c>
      <c r="O29" s="331">
        <v>88.175466332832627</v>
      </c>
      <c r="P29" s="331">
        <v>81.046621146050938</v>
      </c>
      <c r="Q29" s="331">
        <v>75.998780412315014</v>
      </c>
      <c r="R29" s="331">
        <v>81.772049839532514</v>
      </c>
      <c r="S29" s="331">
        <v>81.312710301136846</v>
      </c>
      <c r="T29" s="331">
        <v>77.953800252438242</v>
      </c>
      <c r="U29" s="331">
        <v>71.620228392880165</v>
      </c>
      <c r="V29" s="331">
        <v>72.145673916199812</v>
      </c>
      <c r="W29" s="331">
        <v>79.363619573468696</v>
      </c>
      <c r="DA29" s="72" t="s">
        <v>2916</v>
      </c>
    </row>
    <row r="30" spans="1:105" ht="12" customHeight="1" x14ac:dyDescent="0.25">
      <c r="A30" s="59" t="s">
        <v>30</v>
      </c>
      <c r="B30" s="232">
        <v>0.38492185030970433</v>
      </c>
      <c r="C30" s="232">
        <v>0.1043250311446564</v>
      </c>
      <c r="D30" s="232">
        <v>0.1086221315757635</v>
      </c>
      <c r="E30" s="232">
        <v>0.1416208144930674</v>
      </c>
      <c r="F30" s="232">
        <v>1.8485845298091379</v>
      </c>
      <c r="G30" s="232">
        <v>2.0987743674301682</v>
      </c>
      <c r="H30" s="232">
        <v>0.93598189256144693</v>
      </c>
      <c r="I30" s="232">
        <v>0.82419989326596266</v>
      </c>
      <c r="J30" s="232">
        <v>0.52591718437014512</v>
      </c>
      <c r="K30" s="232">
        <v>0.65373525405396316</v>
      </c>
      <c r="L30" s="232">
        <v>0.43333902472620739</v>
      </c>
      <c r="M30" s="232">
        <v>0.56642874781533536</v>
      </c>
      <c r="N30" s="232">
        <v>0.58773412283207183</v>
      </c>
      <c r="O30" s="232">
        <v>0.54804171295124293</v>
      </c>
      <c r="P30" s="232">
        <v>0.29659544836109919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0.79435191832377827</v>
      </c>
      <c r="C31" s="297">
        <v>0.88821620943592883</v>
      </c>
      <c r="D31" s="297">
        <v>0.79045838216976483</v>
      </c>
      <c r="E31" s="297">
        <v>0.22212452574782721</v>
      </c>
      <c r="F31" s="297">
        <v>0.54511867471677311</v>
      </c>
      <c r="G31" s="297">
        <v>0.56928260693914101</v>
      </c>
      <c r="H31" s="297">
        <v>0.5283621921360353</v>
      </c>
      <c r="I31" s="297">
        <v>0.67900924724095424</v>
      </c>
      <c r="J31" s="297">
        <v>0.73731611617885362</v>
      </c>
      <c r="K31" s="297">
        <v>0.94681835260361324</v>
      </c>
      <c r="L31" s="297">
        <v>0.47486053909404269</v>
      </c>
      <c r="M31" s="297">
        <v>0.61318753446506502</v>
      </c>
      <c r="N31" s="297">
        <v>0</v>
      </c>
      <c r="O31" s="297">
        <v>0.58413315620161654</v>
      </c>
      <c r="P31" s="297">
        <v>0.63124763647191462</v>
      </c>
      <c r="Q31" s="297">
        <v>0.63587010041260728</v>
      </c>
      <c r="R31" s="297">
        <v>0.60909256415955948</v>
      </c>
      <c r="S31" s="297">
        <v>0.57229208004259569</v>
      </c>
      <c r="T31" s="297">
        <v>0.58467099981580684</v>
      </c>
      <c r="U31" s="297">
        <v>0.61316252518059366</v>
      </c>
      <c r="V31" s="297">
        <v>0.59812955925352251</v>
      </c>
      <c r="W31" s="297">
        <v>0.62698820050997284</v>
      </c>
      <c r="DA31" s="122" t="s">
        <v>2918</v>
      </c>
    </row>
    <row r="32" spans="1:105" ht="12" customHeight="1" x14ac:dyDescent="0.25">
      <c r="A32" s="59" t="s">
        <v>160</v>
      </c>
      <c r="B32" s="297">
        <v>4.4875679247065872</v>
      </c>
      <c r="C32" s="297">
        <v>3.8382320712211109</v>
      </c>
      <c r="D32" s="297">
        <v>2.950168605553662</v>
      </c>
      <c r="E32" s="297">
        <v>6.6327344588323758</v>
      </c>
      <c r="F32" s="297">
        <v>8.8312608662231096</v>
      </c>
      <c r="G32" s="297">
        <v>9.184588933199759</v>
      </c>
      <c r="H32" s="297">
        <v>7.4134199133443479</v>
      </c>
      <c r="I32" s="297">
        <v>11.167265370606589</v>
      </c>
      <c r="J32" s="297">
        <v>9.6285603741350787</v>
      </c>
      <c r="K32" s="297">
        <v>9.1994767990508137</v>
      </c>
      <c r="L32" s="297">
        <v>17.1097464178251</v>
      </c>
      <c r="M32" s="297">
        <v>9.1085269249327983</v>
      </c>
      <c r="N32" s="297">
        <v>9.6951173067228318</v>
      </c>
      <c r="O32" s="297">
        <v>8.1681069575811129</v>
      </c>
      <c r="P32" s="297">
        <v>7.3150350701269273</v>
      </c>
      <c r="Q32" s="297">
        <v>6.2765449417675176</v>
      </c>
      <c r="R32" s="297">
        <v>7.5382251557394442</v>
      </c>
      <c r="S32" s="297">
        <v>7.3507078456081478</v>
      </c>
      <c r="T32" s="297">
        <v>9.0475511664154062</v>
      </c>
      <c r="U32" s="297">
        <v>8.3299755066311914</v>
      </c>
      <c r="V32" s="297">
        <v>8.2223823760313071</v>
      </c>
      <c r="W32" s="297">
        <v>8.169594040027448</v>
      </c>
      <c r="DA32" s="122" t="s">
        <v>2919</v>
      </c>
    </row>
    <row r="33" spans="1:105" ht="12" customHeight="1" x14ac:dyDescent="0.25">
      <c r="A33" s="59" t="s">
        <v>70</v>
      </c>
      <c r="B33" s="297">
        <v>4.1556581329750841</v>
      </c>
      <c r="C33" s="297">
        <v>3.1188745109040621</v>
      </c>
      <c r="D33" s="297">
        <v>3.3757463321041881</v>
      </c>
      <c r="E33" s="297">
        <v>3.694143233878997</v>
      </c>
      <c r="F33" s="297">
        <v>5.2716696682535682</v>
      </c>
      <c r="G33" s="297">
        <v>6.0016246286901271</v>
      </c>
      <c r="H33" s="297">
        <v>6.7232009679191069</v>
      </c>
      <c r="I33" s="297">
        <v>8.2089161488739588</v>
      </c>
      <c r="J33" s="297">
        <v>8.0931802154983821</v>
      </c>
      <c r="K33" s="297">
        <v>8.2991833045092704</v>
      </c>
      <c r="L33" s="297">
        <v>9.5736801898266268</v>
      </c>
      <c r="M33" s="297">
        <v>11.824985418472201</v>
      </c>
      <c r="N33" s="297">
        <v>8.3707300515214698</v>
      </c>
      <c r="O33" s="297">
        <v>2.5601625168451729</v>
      </c>
      <c r="P33" s="297">
        <v>1.107698248403425</v>
      </c>
      <c r="Q33" s="297">
        <v>0.57093081940713009</v>
      </c>
      <c r="R33" s="297">
        <v>0.57045476589820487</v>
      </c>
      <c r="S33" s="297">
        <v>0.53598872118322827</v>
      </c>
      <c r="T33" s="297">
        <v>0.5475823839478422</v>
      </c>
      <c r="U33" s="297">
        <v>0.57426654886533501</v>
      </c>
      <c r="V33" s="297">
        <v>0</v>
      </c>
      <c r="W33" s="297">
        <v>0.58721519222020513</v>
      </c>
      <c r="DA33" s="122" t="s">
        <v>2920</v>
      </c>
    </row>
    <row r="34" spans="1:105" ht="12" customHeight="1" x14ac:dyDescent="0.25">
      <c r="A34" s="59" t="s">
        <v>162</v>
      </c>
      <c r="B34" s="297">
        <v>13.029397412421551</v>
      </c>
      <c r="C34" s="297">
        <v>14.28283476428922</v>
      </c>
      <c r="D34" s="297">
        <v>13.75663081132523</v>
      </c>
      <c r="E34" s="297">
        <v>41.888770480287327</v>
      </c>
      <c r="F34" s="297">
        <v>51.639355147797893</v>
      </c>
      <c r="G34" s="297">
        <v>55.662074817806818</v>
      </c>
      <c r="H34" s="297">
        <v>47.767172516044489</v>
      </c>
      <c r="I34" s="297">
        <v>49.563086121397482</v>
      </c>
      <c r="J34" s="297">
        <v>46.60885575863</v>
      </c>
      <c r="K34" s="297">
        <v>50.635806376782611</v>
      </c>
      <c r="L34" s="297">
        <v>61.457670055650972</v>
      </c>
      <c r="M34" s="297">
        <v>67.935651417980111</v>
      </c>
      <c r="N34" s="297">
        <v>70.441881873402579</v>
      </c>
      <c r="O34" s="297">
        <v>76.315021989253481</v>
      </c>
      <c r="P34" s="297">
        <v>71.696044742687576</v>
      </c>
      <c r="Q34" s="297">
        <v>68.515434550727761</v>
      </c>
      <c r="R34" s="297">
        <v>73.054277353735301</v>
      </c>
      <c r="S34" s="297">
        <v>72.853721654302873</v>
      </c>
      <c r="T34" s="297">
        <v>67.773995702259185</v>
      </c>
      <c r="U34" s="297">
        <v>62.102823812203042</v>
      </c>
      <c r="V34" s="297">
        <v>63.325161980914977</v>
      </c>
      <c r="W34" s="297">
        <v>69.979822140711079</v>
      </c>
      <c r="DA34" s="122" t="s">
        <v>2921</v>
      </c>
    </row>
    <row r="35" spans="1:105" ht="12" customHeight="1" x14ac:dyDescent="0.25">
      <c r="A35" s="60" t="s">
        <v>2922</v>
      </c>
      <c r="B35" s="331">
        <v>19.332279542519672</v>
      </c>
      <c r="C35" s="331">
        <v>18.802121549457091</v>
      </c>
      <c r="D35" s="331">
        <v>17.74511245554071</v>
      </c>
      <c r="E35" s="331">
        <v>47.999892260157353</v>
      </c>
      <c r="F35" s="331">
        <v>64.437577280230229</v>
      </c>
      <c r="G35" s="331">
        <v>70.17727712353566</v>
      </c>
      <c r="H35" s="331">
        <v>59.517416155638251</v>
      </c>
      <c r="I35" s="331">
        <v>69.975719389038559</v>
      </c>
      <c r="J35" s="331">
        <v>66.177397530943267</v>
      </c>
      <c r="K35" s="331">
        <v>76.534418934901822</v>
      </c>
      <c r="L35" s="331">
        <v>98.520029843207894</v>
      </c>
      <c r="M35" s="331">
        <v>113.67579383569129</v>
      </c>
      <c r="N35" s="331">
        <v>115.702223063348</v>
      </c>
      <c r="O35" s="331">
        <v>108.3166248258273</v>
      </c>
      <c r="P35" s="331">
        <v>104.5318396708124</v>
      </c>
      <c r="Q35" s="331">
        <v>99.106886045178456</v>
      </c>
      <c r="R35" s="331">
        <v>107.5069599992157</v>
      </c>
      <c r="S35" s="331">
        <v>102.15760826395331</v>
      </c>
      <c r="T35" s="331">
        <v>99.301847154808982</v>
      </c>
      <c r="U35" s="331">
        <v>94.236873275124509</v>
      </c>
      <c r="V35" s="331">
        <v>93.13476691206985</v>
      </c>
      <c r="W35" s="331">
        <v>106.2867649903143</v>
      </c>
      <c r="DA35" s="72" t="s">
        <v>2923</v>
      </c>
    </row>
    <row r="36" spans="1:105" ht="12" customHeight="1" x14ac:dyDescent="0.25">
      <c r="A36" s="64" t="s">
        <v>30</v>
      </c>
      <c r="B36" s="231">
        <v>0.29936924261516168</v>
      </c>
      <c r="C36" s="231">
        <v>8.168167038409524E-2</v>
      </c>
      <c r="D36" s="231">
        <v>8.4936028190178328E-2</v>
      </c>
      <c r="E36" s="231">
        <v>4.2156046796023257E-2</v>
      </c>
      <c r="F36" s="231">
        <v>0.42012000275476391</v>
      </c>
      <c r="G36" s="231">
        <v>0.44986719306855399</v>
      </c>
      <c r="H36" s="231">
        <v>0.22137913240669271</v>
      </c>
      <c r="I36" s="231">
        <v>0.1344116418807883</v>
      </c>
      <c r="J36" s="231">
        <v>7.8143185478126667E-2</v>
      </c>
      <c r="K36" s="231">
        <v>6.4787928094472924E-2</v>
      </c>
      <c r="L36" s="231">
        <v>4.2712271254194911E-2</v>
      </c>
      <c r="M36" s="231">
        <v>3.3659584125691089E-2</v>
      </c>
      <c r="N36" s="231">
        <v>3.2017782913770353E-2</v>
      </c>
      <c r="O36" s="231">
        <v>3.6229699936721267E-2</v>
      </c>
      <c r="P36" s="231">
        <v>1.6442369125517969E-2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0.61779951428362723</v>
      </c>
      <c r="C38" s="231">
        <v>0.69543217819276115</v>
      </c>
      <c r="D38" s="231">
        <v>0.6180913084393409</v>
      </c>
      <c r="E38" s="231">
        <v>6.6119460868008684E-2</v>
      </c>
      <c r="F38" s="231">
        <v>0.12388682012140879</v>
      </c>
      <c r="G38" s="231">
        <v>0.1220243454564592</v>
      </c>
      <c r="H38" s="231">
        <v>0.12496861811233689</v>
      </c>
      <c r="I38" s="231">
        <v>0.11073375344935139</v>
      </c>
      <c r="J38" s="231">
        <v>0.10955380758584481</v>
      </c>
      <c r="K38" s="231">
        <v>9.3833702506652114E-2</v>
      </c>
      <c r="L38" s="231">
        <v>4.6804859466586933E-2</v>
      </c>
      <c r="M38" s="231">
        <v>3.6438188352475358E-2</v>
      </c>
      <c r="N38" s="231">
        <v>0</v>
      </c>
      <c r="O38" s="231">
        <v>3.8615617154961493E-2</v>
      </c>
      <c r="P38" s="231">
        <v>3.4994490663408692E-2</v>
      </c>
      <c r="Q38" s="231">
        <v>3.3552595547123747E-2</v>
      </c>
      <c r="R38" s="231">
        <v>3.1454589588460043E-2</v>
      </c>
      <c r="S38" s="231">
        <v>3.4212536543482018E-2</v>
      </c>
      <c r="T38" s="231">
        <v>3.3284820375769159E-2</v>
      </c>
      <c r="U38" s="231">
        <v>3.1149573584616012E-2</v>
      </c>
      <c r="V38" s="231">
        <v>3.2276192529948171E-2</v>
      </c>
      <c r="W38" s="231">
        <v>3.0113432889982979E-2</v>
      </c>
      <c r="DA38" s="73" t="s">
        <v>2926</v>
      </c>
    </row>
    <row r="39" spans="1:105" ht="12" customHeight="1" x14ac:dyDescent="0.25">
      <c r="A39" s="64" t="s">
        <v>160</v>
      </c>
      <c r="B39" s="231">
        <v>3.4901625088900139</v>
      </c>
      <c r="C39" s="231">
        <v>3.005158047491312</v>
      </c>
      <c r="D39" s="231">
        <v>2.3068558885010431</v>
      </c>
      <c r="E39" s="231">
        <v>1.974355713409778</v>
      </c>
      <c r="F39" s="231">
        <v>2.0070433781184769</v>
      </c>
      <c r="G39" s="231">
        <v>1.9686943518022351</v>
      </c>
      <c r="H39" s="231">
        <v>1.753427584043703</v>
      </c>
      <c r="I39" s="231">
        <v>1.8211728563004539</v>
      </c>
      <c r="J39" s="231">
        <v>1.430655627091713</v>
      </c>
      <c r="K39" s="231">
        <v>0.91170705215551606</v>
      </c>
      <c r="L39" s="231">
        <v>1.6864304583469429</v>
      </c>
      <c r="M39" s="231">
        <v>0.54126706928874091</v>
      </c>
      <c r="N39" s="231">
        <v>0.52815745962546745</v>
      </c>
      <c r="O39" s="231">
        <v>0.53997361356057283</v>
      </c>
      <c r="P39" s="231">
        <v>0.40552377810836082</v>
      </c>
      <c r="Q39" s="231">
        <v>0.33119087330544261</v>
      </c>
      <c r="R39" s="231">
        <v>0.38928693675051168</v>
      </c>
      <c r="S39" s="231">
        <v>0.43943708039714741</v>
      </c>
      <c r="T39" s="231">
        <v>0.51506935611581495</v>
      </c>
      <c r="U39" s="231">
        <v>0.42317521757454862</v>
      </c>
      <c r="V39" s="231">
        <v>0.44369517024847838</v>
      </c>
      <c r="W39" s="231">
        <v>0.39237504256486938</v>
      </c>
      <c r="DA39" s="73" t="s">
        <v>2927</v>
      </c>
    </row>
    <row r="40" spans="1:105" ht="12" customHeight="1" x14ac:dyDescent="0.25">
      <c r="A40" s="64" t="s">
        <v>70</v>
      </c>
      <c r="B40" s="231">
        <v>3.2320228816195211</v>
      </c>
      <c r="C40" s="231">
        <v>2.4419343754211802</v>
      </c>
      <c r="D40" s="231">
        <v>2.6396322873346012</v>
      </c>
      <c r="E40" s="231">
        <v>1.099629850287573</v>
      </c>
      <c r="F40" s="231">
        <v>1.1980701124754951</v>
      </c>
      <c r="G40" s="231">
        <v>1.2864336764632061</v>
      </c>
      <c r="H40" s="231">
        <v>1.5901764864281891</v>
      </c>
      <c r="I40" s="231">
        <v>1.338721233340195</v>
      </c>
      <c r="J40" s="231">
        <v>1.202521806631988</v>
      </c>
      <c r="K40" s="231">
        <v>0.82248415982016587</v>
      </c>
      <c r="L40" s="231">
        <v>0.94363443363345145</v>
      </c>
      <c r="M40" s="231">
        <v>0.70269048492555908</v>
      </c>
      <c r="N40" s="231">
        <v>0.45600928584499573</v>
      </c>
      <c r="O40" s="231">
        <v>0.16924609492780271</v>
      </c>
      <c r="P40" s="231">
        <v>6.1407494891036307E-2</v>
      </c>
      <c r="Q40" s="231">
        <v>3.0125981480376551E-2</v>
      </c>
      <c r="R40" s="231">
        <v>2.945926710641731E-2</v>
      </c>
      <c r="S40" s="231">
        <v>3.204226364448471E-2</v>
      </c>
      <c r="T40" s="231">
        <v>3.1173397169316261E-2</v>
      </c>
      <c r="U40" s="231">
        <v>2.917359979851292E-2</v>
      </c>
      <c r="V40" s="231">
        <v>0</v>
      </c>
      <c r="W40" s="231">
        <v>2.8203186708328391E-2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10.1334876987373</v>
      </c>
      <c r="C42" s="231">
        <v>11.182798495880681</v>
      </c>
      <c r="D42" s="231">
        <v>10.75686478843971</v>
      </c>
      <c r="E42" s="231">
        <v>12.46896492521806</v>
      </c>
      <c r="F42" s="231">
        <v>11.735858261881591</v>
      </c>
      <c r="G42" s="231">
        <v>11.93103067545052</v>
      </c>
      <c r="H42" s="231">
        <v>11.297927121414389</v>
      </c>
      <c r="I42" s="231">
        <v>8.0828156333019852</v>
      </c>
      <c r="J42" s="231">
        <v>6.9253573922134626</v>
      </c>
      <c r="K42" s="231">
        <v>5.0182225330528798</v>
      </c>
      <c r="L42" s="231">
        <v>6.0576050719786956</v>
      </c>
      <c r="M42" s="231">
        <v>4.0370228079995369</v>
      </c>
      <c r="N42" s="231">
        <v>3.8374373619693189</v>
      </c>
      <c r="O42" s="231">
        <v>5.0449998275604209</v>
      </c>
      <c r="P42" s="231">
        <v>3.9746153860853961</v>
      </c>
      <c r="Q42" s="231">
        <v>3.615314924737445</v>
      </c>
      <c r="R42" s="231">
        <v>3.7726487681128749</v>
      </c>
      <c r="S42" s="231">
        <v>4.355312088612143</v>
      </c>
      <c r="T42" s="231">
        <v>3.8583156575382089</v>
      </c>
      <c r="U42" s="231">
        <v>3.1549163569331049</v>
      </c>
      <c r="V42" s="231">
        <v>3.4171444772550408</v>
      </c>
      <c r="W42" s="231">
        <v>3.3610404086922352</v>
      </c>
      <c r="DA42" s="73" t="s">
        <v>2930</v>
      </c>
    </row>
    <row r="43" spans="1:105" ht="12" customHeight="1" x14ac:dyDescent="0.25">
      <c r="A43" s="64" t="s">
        <v>36</v>
      </c>
      <c r="B43" s="231">
        <v>1.5594376963740499</v>
      </c>
      <c r="C43" s="231">
        <v>1.39511678208706</v>
      </c>
      <c r="D43" s="231">
        <v>1.3387321546358339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30.053902141707589</v>
      </c>
      <c r="F44" s="231">
        <v>46.034916550797313</v>
      </c>
      <c r="G44" s="231">
        <v>51.082687494722308</v>
      </c>
      <c r="H44" s="231">
        <v>41.341569709001547</v>
      </c>
      <c r="I44" s="231">
        <v>53.898336027027753</v>
      </c>
      <c r="J44" s="231">
        <v>51.059411920580231</v>
      </c>
      <c r="K44" s="231">
        <v>62.653167465395278</v>
      </c>
      <c r="L44" s="231">
        <v>82.253533664438564</v>
      </c>
      <c r="M44" s="231">
        <v>100.5722740594999</v>
      </c>
      <c r="N44" s="231">
        <v>102.340785954455</v>
      </c>
      <c r="O44" s="231">
        <v>91.649184448795509</v>
      </c>
      <c r="P44" s="231">
        <v>93.806118765337899</v>
      </c>
      <c r="Q44" s="231">
        <v>90.016717382952308</v>
      </c>
      <c r="R44" s="231">
        <v>99.566307866195032</v>
      </c>
      <c r="S44" s="231">
        <v>92.508383067841748</v>
      </c>
      <c r="T44" s="231">
        <v>90.145596531416544</v>
      </c>
      <c r="U44" s="231">
        <v>86.612155581826315</v>
      </c>
      <c r="V44" s="231">
        <v>85.398545748482931</v>
      </c>
      <c r="W44" s="231">
        <v>98.343740932033782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2.2947641218703172</v>
      </c>
      <c r="F45" s="231">
        <v>2.9176821540811879</v>
      </c>
      <c r="G45" s="231">
        <v>3.3365393865723632</v>
      </c>
      <c r="H45" s="231">
        <v>3.187967504231382</v>
      </c>
      <c r="I45" s="231">
        <v>4.5895282437380498</v>
      </c>
      <c r="J45" s="231">
        <v>5.3717537913618942</v>
      </c>
      <c r="K45" s="231">
        <v>6.9702160938768447</v>
      </c>
      <c r="L45" s="231">
        <v>7.4893090840894532</v>
      </c>
      <c r="M45" s="231">
        <v>7.752441641499404</v>
      </c>
      <c r="N45" s="231">
        <v>8.5078152185394558</v>
      </c>
      <c r="O45" s="231">
        <v>10.83837552389136</v>
      </c>
      <c r="P45" s="231">
        <v>6.2327373866008022</v>
      </c>
      <c r="Q45" s="231">
        <v>5.0799842871557734</v>
      </c>
      <c r="R45" s="231">
        <v>3.7178025714624319</v>
      </c>
      <c r="S45" s="231">
        <v>4.7882212269143123</v>
      </c>
      <c r="T45" s="231">
        <v>4.7184073921933232</v>
      </c>
      <c r="U45" s="231">
        <v>3.9863029454074139</v>
      </c>
      <c r="V45" s="231">
        <v>3.8431053235534418</v>
      </c>
      <c r="W45" s="231">
        <v>4.1312919874250706</v>
      </c>
      <c r="DA45" s="73" t="s">
        <v>2933</v>
      </c>
    </row>
    <row r="46" spans="1:105" ht="12" customHeight="1" x14ac:dyDescent="0.25">
      <c r="A46" s="60" t="s">
        <v>2934</v>
      </c>
      <c r="B46" s="331">
        <v>6.2382600153829753</v>
      </c>
      <c r="C46" s="331">
        <v>6.4294650613764057</v>
      </c>
      <c r="D46" s="331">
        <v>6.3408182289333856</v>
      </c>
      <c r="E46" s="331">
        <v>6.4953719393154996</v>
      </c>
      <c r="F46" s="331">
        <v>6.9682277954057152</v>
      </c>
      <c r="G46" s="331">
        <v>6.9560354757829916</v>
      </c>
      <c r="H46" s="331">
        <v>7.154059000842099</v>
      </c>
      <c r="I46" s="331">
        <v>7.6055752259212737</v>
      </c>
      <c r="J46" s="331">
        <v>7.3010879578550067</v>
      </c>
      <c r="K46" s="331">
        <v>6.9781182215414468</v>
      </c>
      <c r="L46" s="331">
        <v>7.0897046822781364</v>
      </c>
      <c r="M46" s="331">
        <v>7.123452671729142</v>
      </c>
      <c r="N46" s="331">
        <v>6.7895561967990323</v>
      </c>
      <c r="O46" s="331">
        <v>6.780875004155587</v>
      </c>
      <c r="P46" s="331">
        <v>6.6958172486997443</v>
      </c>
      <c r="Q46" s="331">
        <v>7.0056460934241951</v>
      </c>
      <c r="R46" s="331">
        <v>7.2396450832548984</v>
      </c>
      <c r="S46" s="331">
        <v>7.5178281629528572</v>
      </c>
      <c r="T46" s="331">
        <v>7.2832442310431889</v>
      </c>
      <c r="U46" s="331">
        <v>7.1064812489790388</v>
      </c>
      <c r="V46" s="331">
        <v>7.3263207833299084</v>
      </c>
      <c r="W46" s="331">
        <v>7.850920097929059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57.728858182354102</v>
      </c>
      <c r="C48" s="318">
        <v>59.498269677977312</v>
      </c>
      <c r="D48" s="318">
        <v>58.677931890549601</v>
      </c>
      <c r="E48" s="318">
        <v>60.108171926425698</v>
      </c>
      <c r="F48" s="318">
        <v>64.483980018684534</v>
      </c>
      <c r="G48" s="318">
        <v>64.371152292895843</v>
      </c>
      <c r="H48" s="318">
        <v>66.203661993792835</v>
      </c>
      <c r="I48" s="318">
        <v>70.381993140675519</v>
      </c>
      <c r="J48" s="318">
        <v>67.564267961990268</v>
      </c>
      <c r="K48" s="318">
        <v>64.575506022144594</v>
      </c>
      <c r="L48" s="318">
        <v>65.608127129801915</v>
      </c>
      <c r="M48" s="318">
        <v>65.920431024181525</v>
      </c>
      <c r="N48" s="318">
        <v>62.830553045178291</v>
      </c>
      <c r="O48" s="318">
        <v>62.750217288455843</v>
      </c>
      <c r="P48" s="318">
        <v>61.963092819467477</v>
      </c>
      <c r="Q48" s="318">
        <v>64.830248948547535</v>
      </c>
      <c r="R48" s="318">
        <v>66.995675600440904</v>
      </c>
      <c r="S48" s="318">
        <v>69.569981819965776</v>
      </c>
      <c r="T48" s="318">
        <v>67.39914211407374</v>
      </c>
      <c r="U48" s="318">
        <v>65.763377478052092</v>
      </c>
      <c r="V48" s="318">
        <v>67.797772528935013</v>
      </c>
      <c r="W48" s="318">
        <v>72.652414586235551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1.0000000000000002</v>
      </c>
      <c r="D52" s="234">
        <f t="shared" si="1"/>
        <v>0.99999999999999989</v>
      </c>
      <c r="E52" s="234">
        <f t="shared" si="1"/>
        <v>1.0000000000000002</v>
      </c>
      <c r="F52" s="234">
        <f t="shared" si="1"/>
        <v>0.99999999999999967</v>
      </c>
      <c r="G52" s="234">
        <f t="shared" si="1"/>
        <v>1.0000000000000002</v>
      </c>
      <c r="H52" s="234">
        <f t="shared" si="1"/>
        <v>1</v>
      </c>
      <c r="I52" s="234">
        <f t="shared" si="1"/>
        <v>1.0000000000000002</v>
      </c>
      <c r="J52" s="234">
        <f t="shared" si="1"/>
        <v>0.99999999999999989</v>
      </c>
      <c r="K52" s="234">
        <f t="shared" si="1"/>
        <v>1</v>
      </c>
      <c r="L52" s="234">
        <f t="shared" si="1"/>
        <v>1.0000000000000002</v>
      </c>
      <c r="M52" s="234">
        <f t="shared" si="1"/>
        <v>0.99999999999999967</v>
      </c>
      <c r="N52" s="234">
        <f t="shared" si="1"/>
        <v>0.99999999999999989</v>
      </c>
      <c r="O52" s="234">
        <f t="shared" si="1"/>
        <v>0.99999999999999978</v>
      </c>
      <c r="P52" s="234">
        <f t="shared" si="1"/>
        <v>1.0000000000000004</v>
      </c>
      <c r="Q52" s="234">
        <f t="shared" si="1"/>
        <v>0.99999999999999989</v>
      </c>
      <c r="R52" s="234">
        <f t="shared" si="1"/>
        <v>1.0000000000000002</v>
      </c>
      <c r="S52" s="234">
        <f t="shared" si="1"/>
        <v>0.99999999999999956</v>
      </c>
      <c r="T52" s="234">
        <f t="shared" si="1"/>
        <v>0.99999999999999989</v>
      </c>
      <c r="U52" s="234">
        <f t="shared" si="1"/>
        <v>0.99999999999999989</v>
      </c>
      <c r="V52" s="234">
        <f t="shared" si="1"/>
        <v>0.99999999999999967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2.2908243199552442E-2</v>
      </c>
      <c r="C53" s="301">
        <f t="shared" si="2"/>
        <v>2.3505302091121887E-2</v>
      </c>
      <c r="D53" s="301">
        <f t="shared" si="2"/>
        <v>2.3944924846515541E-2</v>
      </c>
      <c r="E53" s="301">
        <f t="shared" si="2"/>
        <v>1.416477721161105E-2</v>
      </c>
      <c r="F53" s="301">
        <f t="shared" si="2"/>
        <v>1.2165732716389623E-2</v>
      </c>
      <c r="G53" s="301">
        <f t="shared" si="2"/>
        <v>1.1433046008920669E-2</v>
      </c>
      <c r="H53" s="301">
        <f t="shared" si="2"/>
        <v>1.3093224929651716E-2</v>
      </c>
      <c r="I53" s="301">
        <f t="shared" si="2"/>
        <v>1.223950306681159E-2</v>
      </c>
      <c r="J53" s="301">
        <f t="shared" si="2"/>
        <v>1.2378210910716824E-2</v>
      </c>
      <c r="K53" s="301">
        <f t="shared" si="2"/>
        <v>1.0832156496833426E-2</v>
      </c>
      <c r="L53" s="301">
        <f t="shared" si="2"/>
        <v>9.0468822824259464E-3</v>
      </c>
      <c r="M53" s="301">
        <f t="shared" si="2"/>
        <v>8.1614336177270874E-3</v>
      </c>
      <c r="N53" s="301">
        <f t="shared" si="2"/>
        <v>7.7491804760184638E-3</v>
      </c>
      <c r="O53" s="301">
        <f t="shared" si="2"/>
        <v>8.1431080950495633E-3</v>
      </c>
      <c r="P53" s="301">
        <f t="shared" si="2"/>
        <v>8.3151031537471356E-3</v>
      </c>
      <c r="Q53" s="301">
        <f t="shared" si="2"/>
        <v>8.9953620735673048E-3</v>
      </c>
      <c r="R53" s="301">
        <f t="shared" si="2"/>
        <v>8.6611619756663E-3</v>
      </c>
      <c r="S53" s="301">
        <f t="shared" si="2"/>
        <v>9.2665957696613822E-3</v>
      </c>
      <c r="T53" s="301">
        <f t="shared" si="2"/>
        <v>9.2476131873785779E-3</v>
      </c>
      <c r="U53" s="301">
        <f t="shared" si="2"/>
        <v>9.4625682932275891E-3</v>
      </c>
      <c r="V53" s="301">
        <f t="shared" si="2"/>
        <v>9.7666016715281627E-3</v>
      </c>
      <c r="W53" s="301">
        <f t="shared" si="2"/>
        <v>9.3192212105668668E-3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2.4900264347339621E-2</v>
      </c>
      <c r="C54" s="235">
        <f t="shared" si="3"/>
        <v>2.554924140339335E-2</v>
      </c>
      <c r="D54" s="235">
        <f t="shared" si="3"/>
        <v>2.6027092224473403E-2</v>
      </c>
      <c r="E54" s="235">
        <f t="shared" si="3"/>
        <v>1.5396496969142455E-2</v>
      </c>
      <c r="F54" s="235">
        <f t="shared" si="3"/>
        <v>1.3223622517814814E-2</v>
      </c>
      <c r="G54" s="235">
        <f t="shared" si="3"/>
        <v>1.242722392273986E-2</v>
      </c>
      <c r="H54" s="235">
        <f t="shared" si="3"/>
        <v>1.4231766227882308E-2</v>
      </c>
      <c r="I54" s="235">
        <f t="shared" si="3"/>
        <v>1.3303807681316945E-2</v>
      </c>
      <c r="J54" s="235">
        <f t="shared" si="3"/>
        <v>1.345457707686611E-2</v>
      </c>
      <c r="K54" s="235">
        <f t="shared" si="3"/>
        <v>1.1774083148731983E-2</v>
      </c>
      <c r="L54" s="235">
        <f t="shared" si="3"/>
        <v>9.8335676982890738E-3</v>
      </c>
      <c r="M54" s="235">
        <f t="shared" si="3"/>
        <v>8.8711234975294376E-3</v>
      </c>
      <c r="N54" s="235">
        <f t="shared" si="3"/>
        <v>8.4230222565418109E-3</v>
      </c>
      <c r="O54" s="235">
        <f t="shared" si="3"/>
        <v>8.8512044511408327E-3</v>
      </c>
      <c r="P54" s="235">
        <f t="shared" si="3"/>
        <v>9.0381556018990609E-3</v>
      </c>
      <c r="Q54" s="235">
        <f t="shared" si="3"/>
        <v>9.7775674712688148E-3</v>
      </c>
      <c r="R54" s="235">
        <f t="shared" si="3"/>
        <v>9.414306495289456E-3</v>
      </c>
      <c r="S54" s="235">
        <f t="shared" si="3"/>
        <v>1.0072386706153675E-2</v>
      </c>
      <c r="T54" s="235">
        <f t="shared" si="3"/>
        <v>1.0051753464541935E-2</v>
      </c>
      <c r="U54" s="235">
        <f t="shared" si="3"/>
        <v>1.0285400318725641E-2</v>
      </c>
      <c r="V54" s="235">
        <f t="shared" si="3"/>
        <v>1.0615871382095828E-2</v>
      </c>
      <c r="W54" s="235">
        <f t="shared" si="3"/>
        <v>1.0129588272355288E-2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6.1752655581402242E-2</v>
      </c>
      <c r="C55" s="235">
        <f t="shared" si="4"/>
        <v>6.3362118680415497E-2</v>
      </c>
      <c r="D55" s="235">
        <f t="shared" si="4"/>
        <v>6.4547188716694029E-2</v>
      </c>
      <c r="E55" s="235">
        <f t="shared" si="4"/>
        <v>3.8183312483473258E-2</v>
      </c>
      <c r="F55" s="235">
        <f t="shared" si="4"/>
        <v>3.2794583844180734E-2</v>
      </c>
      <c r="G55" s="235">
        <f t="shared" si="4"/>
        <v>3.0819515328394845E-2</v>
      </c>
      <c r="H55" s="235">
        <f t="shared" si="4"/>
        <v>3.5294780245148115E-2</v>
      </c>
      <c r="I55" s="235">
        <f t="shared" si="4"/>
        <v>3.2993443049666026E-2</v>
      </c>
      <c r="J55" s="235">
        <f t="shared" si="4"/>
        <v>3.3367351150627951E-2</v>
      </c>
      <c r="K55" s="235">
        <f t="shared" si="4"/>
        <v>2.9199726208855321E-2</v>
      </c>
      <c r="L55" s="235">
        <f t="shared" si="4"/>
        <v>2.4387247891756902E-2</v>
      </c>
      <c r="M55" s="235">
        <f t="shared" si="4"/>
        <v>2.2000386273873015E-2</v>
      </c>
      <c r="N55" s="235">
        <f t="shared" si="4"/>
        <v>2.088909519622369E-2</v>
      </c>
      <c r="O55" s="235">
        <f t="shared" si="4"/>
        <v>2.1950987038829257E-2</v>
      </c>
      <c r="P55" s="235">
        <f t="shared" si="4"/>
        <v>2.2414625892709671E-2</v>
      </c>
      <c r="Q55" s="235">
        <f t="shared" si="4"/>
        <v>2.4248367328746658E-2</v>
      </c>
      <c r="R55" s="235">
        <f t="shared" si="4"/>
        <v>2.3347480108317852E-2</v>
      </c>
      <c r="S55" s="235">
        <f t="shared" si="4"/>
        <v>2.4979519031261114E-2</v>
      </c>
      <c r="T55" s="235">
        <f t="shared" si="4"/>
        <v>2.4928348592064012E-2</v>
      </c>
      <c r="U55" s="235">
        <f t="shared" si="4"/>
        <v>2.5507792790439583E-2</v>
      </c>
      <c r="V55" s="235">
        <f t="shared" si="4"/>
        <v>2.6327361027597657E-2</v>
      </c>
      <c r="W55" s="235">
        <f t="shared" si="4"/>
        <v>2.5121378915441115E-2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0.18924200903978106</v>
      </c>
      <c r="C56" s="235">
        <f t="shared" si="5"/>
        <v>0.19417423466578956</v>
      </c>
      <c r="D56" s="235">
        <f t="shared" si="5"/>
        <v>0.19780590090599787</v>
      </c>
      <c r="E56" s="235">
        <f t="shared" si="5"/>
        <v>0.11701337696548259</v>
      </c>
      <c r="F56" s="235">
        <f t="shared" si="5"/>
        <v>0.10049953113539259</v>
      </c>
      <c r="G56" s="235">
        <f t="shared" si="5"/>
        <v>9.4446901812822878E-2</v>
      </c>
      <c r="H56" s="235">
        <f t="shared" si="5"/>
        <v>0.10816142333190552</v>
      </c>
      <c r="I56" s="235">
        <f t="shared" si="5"/>
        <v>0.10110893837800879</v>
      </c>
      <c r="J56" s="235">
        <f t="shared" si="5"/>
        <v>0.1022547857841824</v>
      </c>
      <c r="K56" s="235">
        <f t="shared" si="5"/>
        <v>8.9483031930363069E-2</v>
      </c>
      <c r="L56" s="235">
        <f t="shared" si="5"/>
        <v>7.4735114506996964E-2</v>
      </c>
      <c r="M56" s="235">
        <f t="shared" si="5"/>
        <v>6.7420538581223752E-2</v>
      </c>
      <c r="N56" s="235">
        <f t="shared" si="5"/>
        <v>6.4014969149717757E-2</v>
      </c>
      <c r="O56" s="235">
        <f t="shared" si="5"/>
        <v>6.7269153828670283E-2</v>
      </c>
      <c r="P56" s="235">
        <f t="shared" si="5"/>
        <v>6.8689982574432845E-2</v>
      </c>
      <c r="Q56" s="235">
        <f t="shared" si="5"/>
        <v>7.4309512781642981E-2</v>
      </c>
      <c r="R56" s="235">
        <f t="shared" si="5"/>
        <v>7.154872936419987E-2</v>
      </c>
      <c r="S56" s="235">
        <f t="shared" si="5"/>
        <v>7.6550138966767961E-2</v>
      </c>
      <c r="T56" s="235">
        <f t="shared" si="5"/>
        <v>7.6393326330518707E-2</v>
      </c>
      <c r="U56" s="235">
        <f t="shared" si="5"/>
        <v>7.8169042422314844E-2</v>
      </c>
      <c r="V56" s="235">
        <f t="shared" si="5"/>
        <v>8.0680622503928268E-2</v>
      </c>
      <c r="W56" s="235">
        <f t="shared" si="5"/>
        <v>7.6984870869900163E-2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3.4185491108294393E-2</v>
      </c>
      <c r="C57" s="302">
        <f t="shared" si="6"/>
        <v>3.4923218730596166E-2</v>
      </c>
      <c r="D57" s="302">
        <f t="shared" si="6"/>
        <v>3.590154796012171E-2</v>
      </c>
      <c r="E57" s="302">
        <f t="shared" si="6"/>
        <v>2.2907392644173234E-2</v>
      </c>
      <c r="F57" s="302">
        <f t="shared" si="6"/>
        <v>2.0799324983379056E-2</v>
      </c>
      <c r="G57" s="302">
        <f t="shared" si="6"/>
        <v>2.0036494652574132E-2</v>
      </c>
      <c r="H57" s="302">
        <f t="shared" si="6"/>
        <v>2.1874049325086794E-2</v>
      </c>
      <c r="I57" s="302">
        <f t="shared" si="6"/>
        <v>2.0928539492697965E-2</v>
      </c>
      <c r="J57" s="302">
        <f t="shared" si="6"/>
        <v>2.113312283264332E-2</v>
      </c>
      <c r="K57" s="302">
        <f t="shared" si="6"/>
        <v>1.9006242835750208E-2</v>
      </c>
      <c r="L57" s="302">
        <f t="shared" si="6"/>
        <v>1.688890348177572E-2</v>
      </c>
      <c r="M57" s="302">
        <f t="shared" si="6"/>
        <v>1.5201671865109562E-2</v>
      </c>
      <c r="N57" s="302">
        <f t="shared" si="6"/>
        <v>1.462554412264176E-2</v>
      </c>
      <c r="O57" s="302">
        <f t="shared" si="6"/>
        <v>1.5379757660619772E-2</v>
      </c>
      <c r="P57" s="302">
        <f t="shared" si="6"/>
        <v>1.5313665946766366E-2</v>
      </c>
      <c r="Q57" s="302">
        <f t="shared" si="6"/>
        <v>1.6110780394249777E-2</v>
      </c>
      <c r="R57" s="302">
        <f t="shared" si="6"/>
        <v>1.5656025400140845E-2</v>
      </c>
      <c r="S57" s="302">
        <f t="shared" si="6"/>
        <v>1.657212092942054E-2</v>
      </c>
      <c r="T57" s="302">
        <f t="shared" si="6"/>
        <v>1.6595173534599172E-2</v>
      </c>
      <c r="U57" s="302">
        <f t="shared" si="6"/>
        <v>1.6817118835614972E-2</v>
      </c>
      <c r="V57" s="302">
        <f t="shared" si="6"/>
        <v>1.7276496287074946E-2</v>
      </c>
      <c r="W57" s="302">
        <f t="shared" si="6"/>
        <v>1.6587322310823969E-2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0.3809952438284655</v>
      </c>
      <c r="C58" s="303">
        <f t="shared" si="7"/>
        <v>0.36889776812575864</v>
      </c>
      <c r="D58" s="303">
        <f t="shared" si="7"/>
        <v>0.35962933173284994</v>
      </c>
      <c r="E58" s="303">
        <f t="shared" si="7"/>
        <v>0.56176433212431176</v>
      </c>
      <c r="F58" s="303">
        <f t="shared" si="7"/>
        <v>0.60375857213353323</v>
      </c>
      <c r="G58" s="303">
        <f t="shared" si="7"/>
        <v>0.61902024359911945</v>
      </c>
      <c r="H58" s="303">
        <f t="shared" si="7"/>
        <v>0.5845832336955058</v>
      </c>
      <c r="I58" s="303">
        <f t="shared" si="7"/>
        <v>0.60434824665988551</v>
      </c>
      <c r="J58" s="303">
        <f t="shared" si="7"/>
        <v>0.60212707690682921</v>
      </c>
      <c r="K58" s="303">
        <f t="shared" si="7"/>
        <v>0.63759010363100754</v>
      </c>
      <c r="L58" s="303">
        <f t="shared" si="7"/>
        <v>0.67468880507204976</v>
      </c>
      <c r="M58" s="303">
        <f t="shared" si="7"/>
        <v>0.69895961000836548</v>
      </c>
      <c r="N58" s="303">
        <f t="shared" si="7"/>
        <v>0.70870299319866614</v>
      </c>
      <c r="O58" s="303">
        <f t="shared" si="7"/>
        <v>0.69808411406666049</v>
      </c>
      <c r="P58" s="303">
        <f t="shared" si="7"/>
        <v>0.69665990855683424</v>
      </c>
      <c r="Q58" s="303">
        <f t="shared" si="7"/>
        <v>0.68293985935705126</v>
      </c>
      <c r="R58" s="303">
        <f t="shared" si="7"/>
        <v>0.69024559128940466</v>
      </c>
      <c r="S58" s="303">
        <f t="shared" si="7"/>
        <v>0.675782149165299</v>
      </c>
      <c r="T58" s="303">
        <f t="shared" si="7"/>
        <v>0.67665965730853972</v>
      </c>
      <c r="U58" s="303">
        <f t="shared" si="7"/>
        <v>0.67341603878441636</v>
      </c>
      <c r="V58" s="303">
        <f t="shared" si="7"/>
        <v>0.66631187361204192</v>
      </c>
      <c r="W58" s="303">
        <f t="shared" si="7"/>
        <v>0.67709004319297605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0.11653323714554943</v>
      </c>
      <c r="C59" s="303">
        <f t="shared" si="8"/>
        <v>0.11957044976788091</v>
      </c>
      <c r="D59" s="303">
        <f t="shared" si="8"/>
        <v>0.12180679161053556</v>
      </c>
      <c r="E59" s="303">
        <f t="shared" si="8"/>
        <v>7.2055605815586704E-2</v>
      </c>
      <c r="F59" s="303">
        <f t="shared" si="8"/>
        <v>6.188655338337333E-2</v>
      </c>
      <c r="G59" s="303">
        <f t="shared" si="8"/>
        <v>5.815940795842256E-2</v>
      </c>
      <c r="H59" s="303">
        <f t="shared" si="8"/>
        <v>6.66046659464892E-2</v>
      </c>
      <c r="I59" s="303">
        <f t="shared" si="8"/>
        <v>6.2261819948563328E-2</v>
      </c>
      <c r="J59" s="303">
        <f t="shared" si="8"/>
        <v>6.2967420719733408E-2</v>
      </c>
      <c r="K59" s="303">
        <f t="shared" si="8"/>
        <v>5.51027091360657E-2</v>
      </c>
      <c r="L59" s="303">
        <f t="shared" si="8"/>
        <v>4.6021096827992887E-2</v>
      </c>
      <c r="M59" s="303">
        <f t="shared" si="8"/>
        <v>4.1516857968437806E-2</v>
      </c>
      <c r="N59" s="303">
        <f t="shared" si="8"/>
        <v>3.9419744160615694E-2</v>
      </c>
      <c r="O59" s="303">
        <f t="shared" si="8"/>
        <v>4.1423636831339095E-2</v>
      </c>
      <c r="P59" s="303">
        <f t="shared" si="8"/>
        <v>4.2298568216887628E-2</v>
      </c>
      <c r="Q59" s="303">
        <f t="shared" si="8"/>
        <v>4.5759015765538064E-2</v>
      </c>
      <c r="R59" s="303">
        <f t="shared" si="8"/>
        <v>4.4058954397954667E-2</v>
      </c>
      <c r="S59" s="303">
        <f t="shared" si="8"/>
        <v>4.7138769784799216E-2</v>
      </c>
      <c r="T59" s="303">
        <f t="shared" si="8"/>
        <v>4.7042206214056269E-2</v>
      </c>
      <c r="U59" s="303">
        <f t="shared" si="8"/>
        <v>4.8135673491636013E-2</v>
      </c>
      <c r="V59" s="303">
        <f t="shared" si="8"/>
        <v>4.9682278068208491E-2</v>
      </c>
      <c r="W59" s="303">
        <f t="shared" si="8"/>
        <v>4.7406473114622739E-2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7.7312037241502707E-2</v>
      </c>
      <c r="C60" s="303">
        <f t="shared" si="9"/>
        <v>7.5444594556243222E-2</v>
      </c>
      <c r="D60" s="303">
        <f t="shared" si="9"/>
        <v>7.3995337424700991E-2</v>
      </c>
      <c r="E60" s="303">
        <f t="shared" si="9"/>
        <v>0.10152303260524129</v>
      </c>
      <c r="F60" s="303">
        <f t="shared" si="9"/>
        <v>0.10592351817399291</v>
      </c>
      <c r="G60" s="303">
        <f t="shared" si="9"/>
        <v>0.1076565546445919</v>
      </c>
      <c r="H60" s="303">
        <f t="shared" si="9"/>
        <v>0.10347655042920138</v>
      </c>
      <c r="I60" s="303">
        <f t="shared" si="9"/>
        <v>0.10357032720988724</v>
      </c>
      <c r="J60" s="303">
        <f t="shared" si="9"/>
        <v>0.10251399211067312</v>
      </c>
      <c r="K60" s="303">
        <f t="shared" si="9"/>
        <v>0.10342900042904647</v>
      </c>
      <c r="L60" s="303">
        <f t="shared" si="9"/>
        <v>0.10799844804672608</v>
      </c>
      <c r="M60" s="303">
        <f t="shared" si="9"/>
        <v>0.10503102744927853</v>
      </c>
      <c r="N60" s="303">
        <f t="shared" si="9"/>
        <v>0.10499679225475944</v>
      </c>
      <c r="O60" s="303">
        <f t="shared" si="9"/>
        <v>0.10613441963134758</v>
      </c>
      <c r="P60" s="303">
        <f t="shared" si="9"/>
        <v>0.10381435328073386</v>
      </c>
      <c r="Q60" s="303">
        <f t="shared" si="9"/>
        <v>0.10166689107628631</v>
      </c>
      <c r="R60" s="303">
        <f t="shared" si="9"/>
        <v>0.1022197540460629</v>
      </c>
      <c r="S60" s="303">
        <f t="shared" si="9"/>
        <v>0.10235437301513814</v>
      </c>
      <c r="T60" s="303">
        <f t="shared" si="9"/>
        <v>0.10187435074395297</v>
      </c>
      <c r="U60" s="303">
        <f t="shared" si="9"/>
        <v>0.10013392724383</v>
      </c>
      <c r="V60" s="303">
        <f t="shared" si="9"/>
        <v>0.10004318593955862</v>
      </c>
      <c r="W60" s="303">
        <f t="shared" si="9"/>
        <v>9.9865418164363409E-2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3.6485704711226356E-2</v>
      </c>
      <c r="C61" s="304">
        <f t="shared" si="10"/>
        <v>3.5338744930687754E-2</v>
      </c>
      <c r="D61" s="304">
        <f t="shared" si="10"/>
        <v>3.4449227342152069E-2</v>
      </c>
      <c r="E61" s="304">
        <f t="shared" si="10"/>
        <v>4.9853248154485386E-2</v>
      </c>
      <c r="F61" s="304">
        <f t="shared" si="10"/>
        <v>5.1720731489927702E-2</v>
      </c>
      <c r="G61" s="304">
        <f t="shared" si="10"/>
        <v>5.2535907206172856E-2</v>
      </c>
      <c r="H61" s="304">
        <f t="shared" si="10"/>
        <v>5.0423991126383086E-2</v>
      </c>
      <c r="I61" s="304">
        <f t="shared" si="10"/>
        <v>4.9287694137909795E-2</v>
      </c>
      <c r="J61" s="304">
        <f t="shared" si="10"/>
        <v>4.8350998748195005E-2</v>
      </c>
      <c r="K61" s="304">
        <f t="shared" si="10"/>
        <v>4.7065177104521162E-2</v>
      </c>
      <c r="L61" s="304">
        <f t="shared" si="10"/>
        <v>4.9405289623602841E-2</v>
      </c>
      <c r="M61" s="304">
        <f t="shared" si="10"/>
        <v>4.4856553998852522E-2</v>
      </c>
      <c r="N61" s="304">
        <f t="shared" si="10"/>
        <v>4.4212201742758153E-2</v>
      </c>
      <c r="O61" s="304">
        <f t="shared" si="10"/>
        <v>4.6038841866767377E-2</v>
      </c>
      <c r="P61" s="304">
        <f t="shared" si="10"/>
        <v>4.3759376680623539E-2</v>
      </c>
      <c r="Q61" s="304">
        <f t="shared" si="10"/>
        <v>4.242767580926151E-2</v>
      </c>
      <c r="R61" s="304">
        <f t="shared" si="10"/>
        <v>4.2533971269836594E-2</v>
      </c>
      <c r="S61" s="304">
        <f t="shared" si="10"/>
        <v>4.3577110012411005E-2</v>
      </c>
      <c r="T61" s="304">
        <f t="shared" si="10"/>
        <v>4.3034249952616184E-2</v>
      </c>
      <c r="U61" s="304">
        <f t="shared" si="10"/>
        <v>4.1463148589615341E-2</v>
      </c>
      <c r="V61" s="304">
        <f t="shared" si="10"/>
        <v>4.1815760882962398E-2</v>
      </c>
      <c r="W61" s="304">
        <f t="shared" si="10"/>
        <v>4.0959315853699024E-2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3.0866226791340507E-2</v>
      </c>
      <c r="C62" s="304">
        <f t="shared" si="11"/>
        <v>2.9886153064198135E-2</v>
      </c>
      <c r="D62" s="304">
        <f t="shared" si="11"/>
        <v>2.9135273192759548E-2</v>
      </c>
      <c r="E62" s="304">
        <f t="shared" si="11"/>
        <v>4.5511185663098926E-2</v>
      </c>
      <c r="F62" s="304">
        <f t="shared" si="11"/>
        <v>4.8913337676939277E-2</v>
      </c>
      <c r="G62" s="304">
        <f t="shared" si="11"/>
        <v>5.0149757869323103E-2</v>
      </c>
      <c r="H62" s="304">
        <f t="shared" si="11"/>
        <v>4.7359852811665375E-2</v>
      </c>
      <c r="I62" s="304">
        <f t="shared" si="11"/>
        <v>4.8961109999450643E-2</v>
      </c>
      <c r="J62" s="304">
        <f t="shared" si="11"/>
        <v>4.8781162531731682E-2</v>
      </c>
      <c r="K62" s="304">
        <f t="shared" si="11"/>
        <v>5.1654190065032517E-2</v>
      </c>
      <c r="L62" s="304">
        <f t="shared" si="11"/>
        <v>5.4659731343807624E-2</v>
      </c>
      <c r="M62" s="304">
        <f t="shared" si="11"/>
        <v>5.6626024051414231E-2</v>
      </c>
      <c r="N62" s="304">
        <f t="shared" si="11"/>
        <v>5.7415381609384565E-2</v>
      </c>
      <c r="O62" s="304">
        <f t="shared" si="11"/>
        <v>5.6555095984123872E-2</v>
      </c>
      <c r="P62" s="304">
        <f t="shared" si="11"/>
        <v>5.6439714359350697E-2</v>
      </c>
      <c r="Q62" s="304">
        <f t="shared" si="11"/>
        <v>5.5328188278517272E-2</v>
      </c>
      <c r="R62" s="304">
        <f t="shared" si="11"/>
        <v>5.5920060178110534E-2</v>
      </c>
      <c r="S62" s="304">
        <f t="shared" si="11"/>
        <v>5.474830832026565E-2</v>
      </c>
      <c r="T62" s="304">
        <f t="shared" si="11"/>
        <v>5.4819399405519997E-2</v>
      </c>
      <c r="U62" s="304">
        <f t="shared" si="11"/>
        <v>5.4556618526724394E-2</v>
      </c>
      <c r="V62" s="304">
        <f t="shared" si="11"/>
        <v>5.3981076503757879E-2</v>
      </c>
      <c r="W62" s="304">
        <f t="shared" si="11"/>
        <v>5.4854267001722259E-2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9.9601057389358469E-3</v>
      </c>
      <c r="C63" s="304">
        <f t="shared" si="12"/>
        <v>1.0219696561357338E-2</v>
      </c>
      <c r="D63" s="304">
        <f t="shared" si="12"/>
        <v>1.0410836889789363E-2</v>
      </c>
      <c r="E63" s="304">
        <f t="shared" si="12"/>
        <v>6.1585987876569773E-3</v>
      </c>
      <c r="F63" s="304">
        <f t="shared" si="12"/>
        <v>5.2894490071259256E-3</v>
      </c>
      <c r="G63" s="304">
        <f t="shared" si="12"/>
        <v>4.9708895690959432E-3</v>
      </c>
      <c r="H63" s="304">
        <f t="shared" si="12"/>
        <v>5.6927064911529218E-3</v>
      </c>
      <c r="I63" s="304">
        <f t="shared" si="12"/>
        <v>5.3215230725267787E-3</v>
      </c>
      <c r="J63" s="304">
        <f t="shared" si="12"/>
        <v>5.3818308307464436E-3</v>
      </c>
      <c r="K63" s="304">
        <f t="shared" si="12"/>
        <v>4.7096332594927922E-3</v>
      </c>
      <c r="L63" s="304">
        <f t="shared" si="12"/>
        <v>3.9334270793156302E-3</v>
      </c>
      <c r="M63" s="304">
        <f t="shared" si="12"/>
        <v>3.5484493990117763E-3</v>
      </c>
      <c r="N63" s="304">
        <f t="shared" si="12"/>
        <v>3.3692089026167243E-3</v>
      </c>
      <c r="O63" s="304">
        <f t="shared" si="12"/>
        <v>3.5404817804563322E-3</v>
      </c>
      <c r="P63" s="304">
        <f t="shared" si="12"/>
        <v>3.6152622407596242E-3</v>
      </c>
      <c r="Q63" s="304">
        <f t="shared" si="12"/>
        <v>3.9110269885075256E-3</v>
      </c>
      <c r="R63" s="304">
        <f t="shared" si="12"/>
        <v>3.7657225981157817E-3</v>
      </c>
      <c r="S63" s="304">
        <f t="shared" si="12"/>
        <v>4.0289546824614705E-3</v>
      </c>
      <c r="T63" s="304">
        <f t="shared" si="12"/>
        <v>4.0207013858167742E-3</v>
      </c>
      <c r="U63" s="304">
        <f t="shared" si="12"/>
        <v>4.1141601274902557E-3</v>
      </c>
      <c r="V63" s="304">
        <f t="shared" si="12"/>
        <v>4.246348552838332E-3</v>
      </c>
      <c r="W63" s="304">
        <f t="shared" si="12"/>
        <v>4.0518353089421151E-3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9.2170818508112401E-2</v>
      </c>
      <c r="C65" s="237">
        <f t="shared" si="14"/>
        <v>9.4573071978800882E-2</v>
      </c>
      <c r="D65" s="237">
        <f t="shared" si="14"/>
        <v>9.6341884578110853E-2</v>
      </c>
      <c r="E65" s="237">
        <f t="shared" si="14"/>
        <v>5.6991673180977732E-2</v>
      </c>
      <c r="F65" s="237">
        <f t="shared" si="14"/>
        <v>4.8948561111943345E-2</v>
      </c>
      <c r="G65" s="237">
        <f t="shared" si="14"/>
        <v>4.6000612072413891E-2</v>
      </c>
      <c r="H65" s="237">
        <f t="shared" si="14"/>
        <v>5.2680305869129182E-2</v>
      </c>
      <c r="I65" s="237">
        <f t="shared" si="14"/>
        <v>4.9245374513162847E-2</v>
      </c>
      <c r="J65" s="237">
        <f t="shared" si="14"/>
        <v>4.980346250772761E-2</v>
      </c>
      <c r="K65" s="237">
        <f t="shared" si="14"/>
        <v>4.3582946183346336E-2</v>
      </c>
      <c r="L65" s="237">
        <f t="shared" si="14"/>
        <v>3.6399934191986859E-2</v>
      </c>
      <c r="M65" s="237">
        <f t="shared" si="14"/>
        <v>3.2837350738455E-2</v>
      </c>
      <c r="N65" s="237">
        <f t="shared" si="14"/>
        <v>3.1178659184815192E-2</v>
      </c>
      <c r="O65" s="237">
        <f t="shared" si="14"/>
        <v>3.2763618396342918E-2</v>
      </c>
      <c r="P65" s="237">
        <f t="shared" si="14"/>
        <v>3.3455636775989589E-2</v>
      </c>
      <c r="Q65" s="237">
        <f t="shared" si="14"/>
        <v>3.6192643751648663E-2</v>
      </c>
      <c r="R65" s="237">
        <f t="shared" si="14"/>
        <v>3.4847996922963483E-2</v>
      </c>
      <c r="S65" s="237">
        <f t="shared" si="14"/>
        <v>3.728394663149847E-2</v>
      </c>
      <c r="T65" s="237">
        <f t="shared" si="14"/>
        <v>3.7207570624348464E-2</v>
      </c>
      <c r="U65" s="237">
        <f t="shared" si="14"/>
        <v>3.8072437819794865E-2</v>
      </c>
      <c r="V65" s="237">
        <f t="shared" si="14"/>
        <v>3.9295709507965945E-2</v>
      </c>
      <c r="W65" s="237">
        <f t="shared" si="14"/>
        <v>3.7495683948950351E-2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149.36469369023814</v>
      </c>
      <c r="D69" s="324">
        <f t="shared" si="15"/>
        <v>157.39943783723885</v>
      </c>
      <c r="E69" s="324">
        <f t="shared" si="15"/>
        <v>173.26695378119371</v>
      </c>
      <c r="F69" s="324">
        <f t="shared" si="15"/>
        <v>189.65978100374764</v>
      </c>
      <c r="G69" s="324">
        <f t="shared" si="15"/>
        <v>184.05304269981883</v>
      </c>
      <c r="H69" s="324">
        <f t="shared" si="15"/>
        <v>169.82600109922586</v>
      </c>
      <c r="I69" s="324">
        <f t="shared" si="15"/>
        <v>174.80696134967081</v>
      </c>
      <c r="J69" s="324">
        <f t="shared" si="15"/>
        <v>191.41379190462476</v>
      </c>
      <c r="K69" s="324">
        <f t="shared" si="15"/>
        <v>214.43137637246662</v>
      </c>
      <c r="L69" s="324">
        <f t="shared" si="15"/>
        <v>218.63781843627658</v>
      </c>
      <c r="M69" s="324">
        <f t="shared" si="15"/>
        <v>224.95346932596357</v>
      </c>
      <c r="N69" s="324">
        <f t="shared" si="15"/>
        <v>243.72357443584235</v>
      </c>
      <c r="O69" s="324">
        <f t="shared" si="15"/>
        <v>254.45298575628092</v>
      </c>
      <c r="P69" s="324">
        <f t="shared" si="15"/>
        <v>245.03830676914367</v>
      </c>
      <c r="Q69" s="324">
        <f t="shared" si="15"/>
        <v>242.40479735048893</v>
      </c>
      <c r="R69" s="324">
        <f t="shared" si="15"/>
        <v>254.09199055431409</v>
      </c>
      <c r="S69" s="324">
        <f t="shared" si="15"/>
        <v>249.53256376627635</v>
      </c>
      <c r="T69" s="324">
        <f t="shared" si="15"/>
        <v>249.15069649026793</v>
      </c>
      <c r="U69" s="324">
        <f t="shared" si="15"/>
        <v>238.33551895150288</v>
      </c>
      <c r="V69" s="324">
        <f t="shared" si="15"/>
        <v>241.5549398022693</v>
      </c>
      <c r="W69" s="324">
        <f t="shared" si="15"/>
        <v>213.08249425425731</v>
      </c>
      <c r="DA69" s="95"/>
    </row>
    <row r="70" spans="1:105" ht="12" customHeight="1" x14ac:dyDescent="0.25">
      <c r="A70" s="55" t="s">
        <v>92</v>
      </c>
      <c r="B70" s="336">
        <f>IF(B$6=0,0,B$6/WWP!B$5*1000)</f>
        <v>3.5672703136564166</v>
      </c>
      <c r="C70" s="336">
        <f>IF(C$6=0,0,C$6/WWP!C$5*1000)</f>
        <v>3.5108622469369335</v>
      </c>
      <c r="D70" s="336">
        <f>IF(D$6=0,0,D$6/WWP!D$5*1000)</f>
        <v>3.7689177098964786</v>
      </c>
      <c r="E70" s="336">
        <f>IF(E$6=0,0,E$6/WWP!E$5*1000)</f>
        <v>2.454287798445117</v>
      </c>
      <c r="F70" s="336">
        <f>IF(F$6=0,0,F$6/WWP!F$5*1000)</f>
        <v>2.3073502027405843</v>
      </c>
      <c r="G70" s="336">
        <f>IF(G$6=0,0,G$6/WWP!G$5*1000)</f>
        <v>2.1042869052688689</v>
      </c>
      <c r="H70" s="336">
        <f>IF(H$6=0,0,H$6/WWP!H$5*1000)</f>
        <v>2.2235700312954436</v>
      </c>
      <c r="I70" s="336">
        <f>IF(I$6=0,0,I$6/WWP!I$5*1000)</f>
        <v>2.1395503395393107</v>
      </c>
      <c r="J70" s="336">
        <f>IF(J$6=0,0,J$6/WWP!J$5*1000)</f>
        <v>2.3693602874155055</v>
      </c>
      <c r="K70" s="336">
        <f>IF(K$6=0,0,K$6/WWP!K$5*1000)</f>
        <v>2.3227542266979482</v>
      </c>
      <c r="L70" s="336">
        <f>IF(L$6=0,0,L$6/WWP!L$5*1000)</f>
        <v>1.977990605879411</v>
      </c>
      <c r="M70" s="336">
        <f>IF(M$6=0,0,M$6/WWP!M$5*1000)</f>
        <v>1.8359428069812587</v>
      </c>
      <c r="N70" s="336">
        <f>IF(N$6=0,0,N$6/WWP!N$5*1000)</f>
        <v>1.8886579645636623</v>
      </c>
      <c r="O70" s="336">
        <f>IF(O$6=0,0,O$6/WWP!O$5*1000)</f>
        <v>2.072038168121503</v>
      </c>
      <c r="P70" s="336">
        <f>IF(P$6=0,0,P$6/WWP!P$5*1000)</f>
        <v>2.0375187974049638</v>
      </c>
      <c r="Q70" s="336">
        <f>IF(Q$6=0,0,Q$6/WWP!Q$5*1000)</f>
        <v>2.1805189205373572</v>
      </c>
      <c r="R70" s="336">
        <f>IF(R$6=0,0,R$6/WWP!R$5*1000)</f>
        <v>2.2007318869103858</v>
      </c>
      <c r="S70" s="336">
        <f>IF(S$6=0,0,S$6/WWP!S$5*1000)</f>
        <v>2.3123173997893369</v>
      </c>
      <c r="T70" s="336">
        <f>IF(T$6=0,0,T$6/WWP!T$5*1000)</f>
        <v>2.3040492665079602</v>
      </c>
      <c r="U70" s="336">
        <f>IF(U$6=0,0,U$6/WWP!U$5*1000)</f>
        <v>2.2552661247804346</v>
      </c>
      <c r="V70" s="336">
        <f>IF(V$6=0,0,V$6/WWP!V$5*1000)</f>
        <v>2.3591708788387278</v>
      </c>
      <c r="W70" s="336">
        <f>IF(W$6=0,0,W$6/WWP!W$5*1000)</f>
        <v>1.9857629000547672</v>
      </c>
      <c r="DA70" s="67"/>
    </row>
    <row r="71" spans="1:105" ht="12" customHeight="1" x14ac:dyDescent="0.25">
      <c r="A71" s="202" t="s">
        <v>93</v>
      </c>
      <c r="B71" s="337">
        <f>IF(B$7=0,0,B$7/WWP!B$5*1000)</f>
        <v>3.8774677322352367</v>
      </c>
      <c r="C71" s="337">
        <f>IF(C$7=0,0,C$7/WWP!C$5*1000)</f>
        <v>3.8161546162357971</v>
      </c>
      <c r="D71" s="337">
        <f>IF(D$7=0,0,D$7/WWP!D$5*1000)</f>
        <v>4.0966496846700835</v>
      </c>
      <c r="E71" s="337">
        <f>IF(E$7=0,0,E$7/WWP!E$5*1000)</f>
        <v>2.6677041287446941</v>
      </c>
      <c r="F71" s="337">
        <f>IF(F$7=0,0,F$7/WWP!F$5*1000)</f>
        <v>2.5079893508049844</v>
      </c>
      <c r="G71" s="337">
        <f>IF(G$7=0,0,G$7/WWP!G$5*1000)</f>
        <v>2.2872683752922494</v>
      </c>
      <c r="H71" s="337">
        <f>IF(H$7=0,0,H$7/WWP!H$5*1000)</f>
        <v>2.4169239470602664</v>
      </c>
      <c r="I71" s="337">
        <f>IF(I$7=0,0,I$7/WWP!I$5*1000)</f>
        <v>2.3255981951514251</v>
      </c>
      <c r="J71" s="337">
        <f>IF(J$7=0,0,J$7/WWP!J$5*1000)</f>
        <v>2.5753916167559838</v>
      </c>
      <c r="K71" s="337">
        <f>IF(K$7=0,0,K$7/WWP!K$5*1000)</f>
        <v>2.5247328551064649</v>
      </c>
      <c r="L71" s="337">
        <f>IF(L$7=0,0,L$7/WWP!L$5*1000)</f>
        <v>2.1499897889993602</v>
      </c>
      <c r="M71" s="337">
        <f>IF(M$7=0,0,M$7/WWP!M$5*1000)</f>
        <v>1.9955900075883239</v>
      </c>
      <c r="N71" s="337">
        <f>IF(N$7=0,0,N$7/WWP!N$5*1000)</f>
        <v>2.0528890919170246</v>
      </c>
      <c r="O71" s="337">
        <f>IF(O$7=0,0,O$7/WWP!O$5*1000)</f>
        <v>2.2522154001320684</v>
      </c>
      <c r="P71" s="337">
        <f>IF(P$7=0,0,P$7/WWP!P$5*1000)</f>
        <v>2.2146943450053955</v>
      </c>
      <c r="Q71" s="337">
        <f>IF(Q$7=0,0,Q$7/WWP!Q$5*1000)</f>
        <v>2.3701292614536502</v>
      </c>
      <c r="R71" s="337">
        <f>IF(R$7=0,0,R$7/WWP!R$5*1000)</f>
        <v>2.3920998770765061</v>
      </c>
      <c r="S71" s="337">
        <f>IF(S$7=0,0,S$7/WWP!S$5*1000)</f>
        <v>2.5133884780318878</v>
      </c>
      <c r="T71" s="337">
        <f>IF(T$7=0,0,T$7/WWP!T$5*1000)</f>
        <v>2.5044013766390876</v>
      </c>
      <c r="U71" s="337">
        <f>IF(U$7=0,0,U$7/WWP!U$5*1000)</f>
        <v>2.4513762225874292</v>
      </c>
      <c r="V71" s="337">
        <f>IF(V$7=0,0,V$7/WWP!V$5*1000)</f>
        <v>2.5643161726507913</v>
      </c>
      <c r="W71" s="337">
        <f>IF(W$7=0,0,W$7/WWP!W$5*1000)</f>
        <v>2.1584379348421376</v>
      </c>
      <c r="DA71" s="174"/>
    </row>
    <row r="72" spans="1:105" ht="12" customHeight="1" x14ac:dyDescent="0.25">
      <c r="A72" s="202" t="s">
        <v>94</v>
      </c>
      <c r="B72" s="337">
        <f>IF(B$8=0,0,B$8/WWP!B$5*1000)</f>
        <v>9.6161199759433842</v>
      </c>
      <c r="C72" s="337">
        <f>IF(C$8=0,0,C$8/WWP!C$5*1000)</f>
        <v>9.4640634482647741</v>
      </c>
      <c r="D72" s="337">
        <f>IF(D$8=0,0,D$8/WWP!D$5*1000)</f>
        <v>10.159691217981807</v>
      </c>
      <c r="E72" s="337">
        <f>IF(E$8=0,0,E$8/WWP!E$5*1000)</f>
        <v>6.6159062392868373</v>
      </c>
      <c r="F72" s="337">
        <f>IF(F$8=0,0,F$8/WWP!F$5*1000)</f>
        <v>6.2198135899963605</v>
      </c>
      <c r="G72" s="337">
        <f>IF(G$8=0,0,G$8/WWP!G$5*1000)</f>
        <v>5.6724255707247764</v>
      </c>
      <c r="H72" s="337">
        <f>IF(H$8=0,0,H$8/WWP!H$5*1000)</f>
        <v>5.9939713887094594</v>
      </c>
      <c r="I72" s="337">
        <f>IF(I$8=0,0,I$8/WWP!I$5*1000)</f>
        <v>5.7674835239755335</v>
      </c>
      <c r="J72" s="337">
        <f>IF(J$8=0,0,J$8/WWP!J$5*1000)</f>
        <v>6.3869712095548392</v>
      </c>
      <c r="K72" s="337">
        <f>IF(K$8=0,0,K$8/WWP!K$5*1000)</f>
        <v>6.2613374806640341</v>
      </c>
      <c r="L72" s="337">
        <f>IF(L$8=0,0,L$8/WWP!L$5*1000)</f>
        <v>5.3319746767184126</v>
      </c>
      <c r="M72" s="337">
        <f>IF(M$8=0,0,M$8/WWP!M$5*1000)</f>
        <v>4.9490632188190444</v>
      </c>
      <c r="N72" s="337">
        <f>IF(N$8=0,0,N$8/WWP!N$5*1000)</f>
        <v>5.0911649479542218</v>
      </c>
      <c r="O72" s="337">
        <f>IF(O$8=0,0,O$8/WWP!O$5*1000)</f>
        <v>5.5854941923275296</v>
      </c>
      <c r="P72" s="337">
        <f>IF(P$8=0,0,P$8/WWP!P$5*1000)</f>
        <v>5.4924419756133807</v>
      </c>
      <c r="Q72" s="337">
        <f>IF(Q$8=0,0,Q$8/WWP!Q$5*1000)</f>
        <v>5.8779205684050515</v>
      </c>
      <c r="R72" s="337">
        <f>IF(R$8=0,0,R$8/WWP!R$5*1000)</f>
        <v>5.9324076951497346</v>
      </c>
      <c r="S72" s="337">
        <f>IF(S$8=0,0,S$8/WWP!S$5*1000)</f>
        <v>6.2332034255190809</v>
      </c>
      <c r="T72" s="337">
        <f>IF(T$8=0,0,T$8/WWP!T$5*1000)</f>
        <v>6.2109154140649396</v>
      </c>
      <c r="U72" s="337">
        <f>IF(U$8=0,0,U$8/WWP!U$5*1000)</f>
        <v>6.0794130320168236</v>
      </c>
      <c r="V72" s="337">
        <f>IF(V$8=0,0,V$8/WWP!V$5*1000)</f>
        <v>6.3595041081739625</v>
      </c>
      <c r="W72" s="337">
        <f>IF(W$8=0,0,W$8/WWP!W$5*1000)</f>
        <v>5.352926078408502</v>
      </c>
      <c r="DA72" s="174"/>
    </row>
    <row r="73" spans="1:105" ht="12" customHeight="1" x14ac:dyDescent="0.25">
      <c r="A73" s="202" t="s">
        <v>95</v>
      </c>
      <c r="B73" s="337">
        <f>IF(B$9=0,0,B$9/WWP!B$5*1000)</f>
        <v>29.468754764987789</v>
      </c>
      <c r="C73" s="337">
        <f>IF(C$9=0,0,C$9/WWP!C$5*1000)</f>
        <v>29.002775083392073</v>
      </c>
      <c r="D73" s="337">
        <f>IF(D$9=0,0,D$9/WWP!D$5*1000)</f>
        <v>31.134537603492639</v>
      </c>
      <c r="E73" s="337">
        <f>IF(E$9=0,0,E$9/WWP!E$5*1000)</f>
        <v>20.274551378459666</v>
      </c>
      <c r="F73" s="337">
        <f>IF(F$9=0,0,F$9/WWP!F$5*1000)</f>
        <v>19.060719066117883</v>
      </c>
      <c r="G73" s="337">
        <f>IF(G$9=0,0,G$9/WWP!G$5*1000)</f>
        <v>17.383239652221086</v>
      </c>
      <c r="H73" s="337">
        <f>IF(H$9=0,0,H$9/WWP!H$5*1000)</f>
        <v>18.368621997658021</v>
      </c>
      <c r="I73" s="337">
        <f>IF(I$9=0,0,I$9/WWP!I$5*1000)</f>
        <v>17.674546283150828</v>
      </c>
      <c r="J73" s="337">
        <f>IF(J$9=0,0,J$9/WWP!J$5*1000)</f>
        <v>19.572976287345469</v>
      </c>
      <c r="K73" s="337">
        <f>IF(K$9=0,0,K$9/WWP!K$5*1000)</f>
        <v>19.18796969880913</v>
      </c>
      <c r="L73" s="337">
        <f>IF(L$9=0,0,L$9/WWP!L$5*1000)</f>
        <v>16.339922396395139</v>
      </c>
      <c r="M73" s="337">
        <f>IF(M$9=0,0,M$9/WWP!M$5*1000)</f>
        <v>15.166484057671264</v>
      </c>
      <c r="N73" s="337">
        <f>IF(N$9=0,0,N$9/WWP!N$5*1000)</f>
        <v>15.601957098569388</v>
      </c>
      <c r="O73" s="337">
        <f>IF(O$9=0,0,O$9/WWP!O$5*1000)</f>
        <v>17.116837041003713</v>
      </c>
      <c r="P73" s="337">
        <f>IF(P$9=0,0,P$9/WWP!P$5*1000)</f>
        <v>16.831677022040999</v>
      </c>
      <c r="Q73" s="337">
        <f>IF(Q$9=0,0,Q$9/WWP!Q$5*1000)</f>
        <v>18.012982387047739</v>
      </c>
      <c r="R73" s="337">
        <f>IF(R$9=0,0,R$9/WWP!R$5*1000)</f>
        <v>18.179959065781446</v>
      </c>
      <c r="S73" s="337">
        <f>IF(S$9=0,0,S$9/WWP!S$5*1000)</f>
        <v>19.10175243304235</v>
      </c>
      <c r="T73" s="337">
        <f>IF(T$9=0,0,T$9/WWP!T$5*1000)</f>
        <v>19.033450462457065</v>
      </c>
      <c r="U73" s="337">
        <f>IF(U$9=0,0,U$9/WWP!U$5*1000)</f>
        <v>18.630459291664454</v>
      </c>
      <c r="V73" s="337">
        <f>IF(V$9=0,0,V$9/WWP!V$5*1000)</f>
        <v>19.488802912146006</v>
      </c>
      <c r="W73" s="337">
        <f>IF(W$9=0,0,W$9/WWP!W$5*1000)</f>
        <v>16.404128304800246</v>
      </c>
      <c r="DA73" s="174"/>
    </row>
    <row r="74" spans="1:105" ht="12" customHeight="1" x14ac:dyDescent="0.25">
      <c r="A74" s="56" t="s">
        <v>96</v>
      </c>
      <c r="B74" s="338">
        <f>IF(B$10=0,0,B$10/WWP!B$5*1000)</f>
        <v>5.3233627094881939</v>
      </c>
      <c r="C74" s="338">
        <f>IF(C$10=0,0,C$10/WWP!C$5*1000)</f>
        <v>5.2162958683726828</v>
      </c>
      <c r="D74" s="338">
        <f>IF(D$10=0,0,D$10/WWP!D$5*1000)</f>
        <v>5.6508834664098266</v>
      </c>
      <c r="E74" s="338">
        <f>IF(E$10=0,0,E$10/WWP!E$5*1000)</f>
        <v>3.969094142525619</v>
      </c>
      <c r="F74" s="338">
        <f>IF(F$10=0,0,F$10/WWP!F$5*1000)</f>
        <v>3.94479542137345</v>
      </c>
      <c r="G74" s="338">
        <f>IF(G$10=0,0,G$10/WWP!G$5*1000)</f>
        <v>3.687777805844918</v>
      </c>
      <c r="H74" s="338">
        <f>IF(H$10=0,0,H$10/WWP!H$5*1000)</f>
        <v>3.71478232472671</v>
      </c>
      <c r="I74" s="338">
        <f>IF(I$10=0,0,I$10/WWP!I$5*1000)</f>
        <v>3.6584543942051129</v>
      </c>
      <c r="J74" s="338">
        <f>IF(J$10=0,0,J$10/WWP!J$5*1000)</f>
        <v>4.0451711761824631</v>
      </c>
      <c r="K74" s="338">
        <f>IF(K$10=0,0,K$10/WWP!K$5*1000)</f>
        <v>4.0755348109392502</v>
      </c>
      <c r="L74" s="338">
        <f>IF(L$10=0,0,L$10/WWP!L$5*1000)</f>
        <v>3.6925530130362785</v>
      </c>
      <c r="M74" s="338">
        <f>IF(M$10=0,0,M$10/WWP!M$5*1000)</f>
        <v>3.4196688256112884</v>
      </c>
      <c r="N74" s="338">
        <f>IF(N$10=0,0,N$10/WWP!N$5*1000)</f>
        <v>3.5645898916393759</v>
      </c>
      <c r="O74" s="338">
        <f>IF(O$10=0,0,O$10/WWP!O$5*1000)</f>
        <v>3.9134252569527357</v>
      </c>
      <c r="P74" s="338">
        <f>IF(P$10=0,0,P$10/WWP!P$5*1000)</f>
        <v>3.7524347740239241</v>
      </c>
      <c r="Q74" s="338">
        <f>IF(Q$10=0,0,Q$10/WWP!Q$5*1000)</f>
        <v>3.905330456626348</v>
      </c>
      <c r="R74" s="338">
        <f>IF(R$10=0,0,R$10/WWP!R$5*1000)</f>
        <v>3.9780706580906879</v>
      </c>
      <c r="S74" s="338">
        <f>IF(S$10=0,0,S$10/WWP!S$5*1000)</f>
        <v>4.1352838225630757</v>
      </c>
      <c r="T74" s="338">
        <f>IF(T$10=0,0,T$10/WWP!T$5*1000)</f>
        <v>4.1346990445222467</v>
      </c>
      <c r="U74" s="338">
        <f>IF(U$10=0,0,U$10/WWP!U$5*1000)</f>
        <v>4.0081167449553892</v>
      </c>
      <c r="V74" s="338">
        <f>IF(V$10=0,0,V$10/WWP!V$5*1000)</f>
        <v>4.1732230206185177</v>
      </c>
      <c r="W74" s="338">
        <f>IF(W$10=0,0,W$10/WWP!W$5*1000)</f>
        <v>3.5344680109896625</v>
      </c>
      <c r="DA74" s="68"/>
    </row>
    <row r="75" spans="1:105" ht="12" customHeight="1" x14ac:dyDescent="0.25">
      <c r="A75" s="203" t="s">
        <v>2900</v>
      </c>
      <c r="B75" s="351">
        <f>IF(B$16=0,0,B$16/WWP!B$5*1000)</f>
        <v>59.32855745918247</v>
      </c>
      <c r="C75" s="351">
        <f>IF(C$16=0,0,C$16/WWP!C$5*1000)</f>
        <v>55.100302139116422</v>
      </c>
      <c r="D75" s="351">
        <f>IF(D$16=0,0,D$16/WWP!D$5*1000)</f>
        <v>56.605454644532465</v>
      </c>
      <c r="E75" s="351">
        <f>IF(E$16=0,0,E$16/WWP!E$5*1000)</f>
        <v>97.335194570106253</v>
      </c>
      <c r="F75" s="351">
        <f>IF(F$16=0,0,F$16/WWP!F$5*1000)</f>
        <v>114.50871856998131</v>
      </c>
      <c r="G75" s="351">
        <f>IF(G$16=0,0,G$16/WWP!G$5*1000)</f>
        <v>113.93255932720098</v>
      </c>
      <c r="H75" s="351">
        <f>IF(H$16=0,0,H$16/WWP!H$5*1000)</f>
        <v>99.277432888161968</v>
      </c>
      <c r="I75" s="351">
        <f>IF(I$16=0,0,I$16/WWP!I$5*1000)</f>
        <v>105.64428059561592</v>
      </c>
      <c r="J75" s="351">
        <f>IF(J$16=0,0,J$16/WWP!J$5*1000)</f>
        <v>115.25542699918378</v>
      </c>
      <c r="K75" s="351">
        <f>IF(K$16=0,0,K$16/WWP!K$5*1000)</f>
        <v>136.71932348306058</v>
      </c>
      <c r="L75" s="351">
        <f>IF(L$16=0,0,L$16/WWP!L$5*1000)</f>
        <v>147.51248846433117</v>
      </c>
      <c r="M75" s="351">
        <f>IF(M$16=0,0,M$16/WWP!M$5*1000)</f>
        <v>157.23338919010436</v>
      </c>
      <c r="N75" s="351">
        <f>IF(N$16=0,0,N$16/WWP!N$5*1000)</f>
        <v>172.72762671575938</v>
      </c>
      <c r="O75" s="351">
        <f>IF(O$16=0,0,O$16/WWP!O$5*1000)</f>
        <v>177.62958713328999</v>
      </c>
      <c r="P75" s="351">
        <f>IF(P$16=0,0,P$16/WWP!P$5*1000)</f>
        <v>170.70836438671304</v>
      </c>
      <c r="Q75" s="351">
        <f>IF(Q$16=0,0,Q$16/WWP!Q$5*1000)</f>
        <v>165.54789821001745</v>
      </c>
      <c r="R75" s="351">
        <f>IF(R$16=0,0,R$16/WWP!R$5*1000)</f>
        <v>175.38587626206433</v>
      </c>
      <c r="S75" s="351">
        <f>IF(S$16=0,0,S$16/WWP!S$5*1000)</f>
        <v>168.62965222870136</v>
      </c>
      <c r="T75" s="351">
        <f>IF(T$16=0,0,T$16/WWP!T$5*1000)</f>
        <v>168.59022490528872</v>
      </c>
      <c r="U75" s="351">
        <f>IF(U$16=0,0,U$16/WWP!U$5*1000)</f>
        <v>160.49896107394929</v>
      </c>
      <c r="V75" s="351">
        <f>IF(V$16=0,0,V$16/WWP!V$5*1000)</f>
        <v>160.95092451989407</v>
      </c>
      <c r="W75" s="351">
        <f>IF(W$16=0,0,W$16/WWP!W$5*1000)</f>
        <v>144.27603523828216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18.146548986860907</v>
      </c>
      <c r="C76" s="351">
        <f>IF(C$27=0,0,C$27/WWP!C$5*1000)</f>
        <v>17.859603603983533</v>
      </c>
      <c r="D76" s="351">
        <f>IF(D$27=0,0,D$27/WWP!D$5*1000)</f>
        <v>19.172320524255998</v>
      </c>
      <c r="E76" s="351">
        <f>IF(E$27=0,0,E$27/WWP!E$5*1000)</f>
        <v>12.484855322525171</v>
      </c>
      <c r="F76" s="351">
        <f>IF(F$27=0,0,F$27/WWP!F$5*1000)</f>
        <v>11.737390161767326</v>
      </c>
      <c r="G76" s="351">
        <f>IF(G$27=0,0,G$27/WWP!G$5*1000)</f>
        <v>10.704415996367731</v>
      </c>
      <c r="H76" s="351">
        <f>IF(H$27=0,0,H$27/WWP!H$5*1000)</f>
        <v>11.311204072242043</v>
      </c>
      <c r="I76" s="351">
        <f>IF(I$27=0,0,I$27/WWP!I$5*1000)</f>
        <v>10.883799553308673</v>
      </c>
      <c r="J76" s="351">
        <f>IF(J$27=0,0,J$27/WWP!J$5*1000)</f>
        <v>12.052832766418009</v>
      </c>
      <c r="K76" s="351">
        <f>IF(K$27=0,0,K$27/WWP!K$5*1000)</f>
        <v>11.81574976189826</v>
      </c>
      <c r="L76" s="351">
        <f>IF(L$27=0,0,L$27/WWP!L$5*1000)</f>
        <v>10.06195221251701</v>
      </c>
      <c r="M76" s="351">
        <f>IF(M$27=0,0,M$27/WWP!M$5*1000)</f>
        <v>9.3393612355133637</v>
      </c>
      <c r="N76" s="351">
        <f>IF(N$27=0,0,N$27/WWP!N$5*1000)</f>
        <v>9.607520950171681</v>
      </c>
      <c r="O76" s="351">
        <f>IF(O$27=0,0,O$27/WWP!O$5*1000)</f>
        <v>10.540368072618083</v>
      </c>
      <c r="P76" s="351">
        <f>IF(P$27=0,0,P$27/WWP!P$5*1000)</f>
        <v>10.364769534625257</v>
      </c>
      <c r="Q76" s="351">
        <f>IF(Q$27=0,0,Q$27/WWP!Q$5*1000)</f>
        <v>11.092204943603084</v>
      </c>
      <c r="R76" s="351">
        <f>IF(R$27=0,0,R$27/WWP!R$5*1000)</f>
        <v>11.195027424718052</v>
      </c>
      <c r="S76" s="351">
        <f>IF(S$27=0,0,S$27/WWP!S$5*1000)</f>
        <v>11.762658077189236</v>
      </c>
      <c r="T76" s="351">
        <f>IF(T$27=0,0,T$27/WWP!T$5*1000)</f>
        <v>11.720598442670932</v>
      </c>
      <c r="U76" s="351">
        <f>IF(U$27=0,0,U$27/WWP!U$5*1000)</f>
        <v>11.472440721709171</v>
      </c>
      <c r="V76" s="351">
        <f>IF(V$27=0,0,V$27/WWP!V$5*1000)</f>
        <v>12.000999688005706</v>
      </c>
      <c r="W76" s="351">
        <f>IF(W$27=0,0,W$27/WWP!W$5*1000)</f>
        <v>10.101489535061203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12.03902599328525</v>
      </c>
      <c r="C77" s="351">
        <f>IF(C$28=0,0,C$28/WWP!C$5*1000)</f>
        <v>11.268758756477474</v>
      </c>
      <c r="D77" s="351">
        <f>IF(D$28=0,0,D$28/WWP!D$5*1000)</f>
        <v>11.646824513224736</v>
      </c>
      <c r="E77" s="351">
        <f>IF(E$28=0,0,E$28/WWP!E$5*1000)</f>
        <v>17.590586598138959</v>
      </c>
      <c r="F77" s="351">
        <f>IF(F$28=0,0,F$28/WWP!F$5*1000)</f>
        <v>20.089431260025986</v>
      </c>
      <c r="G77" s="351">
        <f>IF(G$28=0,0,G$28/WWP!G$5*1000)</f>
        <v>19.81451644891645</v>
      </c>
      <c r="H77" s="351">
        <f>IF(H$28=0,0,H$28/WWP!H$5*1000)</f>
        <v>17.573008766933654</v>
      </c>
      <c r="I77" s="351">
        <f>IF(I$28=0,0,I$28/WWP!I$5*1000)</f>
        <v>18.104814185551515</v>
      </c>
      <c r="J77" s="351">
        <f>IF(J$28=0,0,J$28/WWP!J$5*1000)</f>
        <v>19.622591953184731</v>
      </c>
      <c r="K77" s="351">
        <f>IF(K$28=0,0,K$28/WWP!K$5*1000)</f>
        <v>22.178422918828879</v>
      </c>
      <c r="L77" s="351">
        <f>IF(L$28=0,0,L$28/WWP!L$5*1000)</f>
        <v>23.612545075439741</v>
      </c>
      <c r="M77" s="351">
        <f>IF(M$28=0,0,M$28/WWP!M$5*1000)</f>
        <v>23.627094011585722</v>
      </c>
      <c r="N77" s="351">
        <f>IF(N$28=0,0,N$28/WWP!N$5*1000)</f>
        <v>25.59019351262754</v>
      </c>
      <c r="O77" s="351">
        <f>IF(O$28=0,0,O$28/WWP!O$5*1000)</f>
        <v>27.006219966706432</v>
      </c>
      <c r="P77" s="351">
        <f>IF(P$28=0,0,P$28/WWP!P$5*1000)</f>
        <v>25.438493346244709</v>
      </c>
      <c r="Q77" s="351">
        <f>IF(Q$28=0,0,Q$28/WWP!Q$5*1000)</f>
        <v>24.644542128601419</v>
      </c>
      <c r="R77" s="351">
        <f>IF(R$28=0,0,R$28/WWP!R$5*1000)</f>
        <v>25.973220779536522</v>
      </c>
      <c r="S77" s="351">
        <f>IF(S$28=0,0,S$28/WWP!S$5*1000)</f>
        <v>25.540749111157208</v>
      </c>
      <c r="T77" s="351">
        <f>IF(T$28=0,0,T$28/WWP!T$5*1000)</f>
        <v>25.382065442349731</v>
      </c>
      <c r="U77" s="351">
        <f>IF(U$28=0,0,U$28/WWP!U$5*1000)</f>
        <v>23.865471514310258</v>
      </c>
      <c r="V77" s="351">
        <f>IF(V$28=0,0,V$28/WWP!V$5*1000)</f>
        <v>24.165925757257316</v>
      </c>
      <c r="W77" s="351">
        <f>IF(W$28=0,0,W$28/WWP!W$5*1000)</f>
        <v>21.279572392206969</v>
      </c>
      <c r="DA77" s="175"/>
    </row>
    <row r="78" spans="1:105" ht="12" customHeight="1" x14ac:dyDescent="0.25">
      <c r="A78" s="41" t="s">
        <v>2938</v>
      </c>
      <c r="B78" s="339">
        <f>IF(B$48=0,0,B$48/WWP!B$5*1000)</f>
        <v>14.352834557641962</v>
      </c>
      <c r="C78" s="339">
        <f>IF(C$48=0,0,C$48/WWP!C$5*1000)</f>
        <v>14.125877927458435</v>
      </c>
      <c r="D78" s="339">
        <f>IF(D$48=0,0,D$48/WWP!D$5*1000)</f>
        <v>15.164158472774799</v>
      </c>
      <c r="E78" s="339">
        <f>IF(E$48=0,0,E$48/WWP!E$5*1000)</f>
        <v>9.8747736029613655</v>
      </c>
      <c r="F78" s="339">
        <f>IF(F$48=0,0,F$48/WWP!F$5*1000)</f>
        <v>9.2835733809397354</v>
      </c>
      <c r="G78" s="339">
        <f>IF(G$48=0,0,G$48/WWP!G$5*1000)</f>
        <v>8.4665526179817938</v>
      </c>
      <c r="H78" s="339">
        <f>IF(H$48=0,0,H$48/WWP!H$5*1000)</f>
        <v>8.9464856824382863</v>
      </c>
      <c r="I78" s="339">
        <f>IF(I$48=0,0,I$48/WWP!I$5*1000)</f>
        <v>8.6084342791725224</v>
      </c>
      <c r="J78" s="339">
        <f>IF(J$48=0,0,J$48/WWP!J$5*1000)</f>
        <v>9.5330696085839541</v>
      </c>
      <c r="K78" s="339">
        <f>IF(K$48=0,0,K$48/WWP!K$5*1000)</f>
        <v>9.3455511364620953</v>
      </c>
      <c r="L78" s="339">
        <f>IF(L$48=0,0,L$48/WWP!L$5*1000)</f>
        <v>7.9584022029600376</v>
      </c>
      <c r="M78" s="339">
        <f>IF(M$48=0,0,M$48/WWP!M$5*1000)</f>
        <v>7.3868759720889461</v>
      </c>
      <c r="N78" s="339">
        <f>IF(N$48=0,0,N$48/WWP!N$5*1000)</f>
        <v>7.5989742626400654</v>
      </c>
      <c r="O78" s="339">
        <f>IF(O$48=0,0,O$48/WWP!O$5*1000)</f>
        <v>8.3368005251288686</v>
      </c>
      <c r="P78" s="339">
        <f>IF(P$48=0,0,P$48/WWP!P$5*1000)</f>
        <v>8.1979125874719774</v>
      </c>
      <c r="Q78" s="339">
        <f>IF(Q$48=0,0,Q$48/WWP!Q$5*1000)</f>
        <v>8.7732704741968366</v>
      </c>
      <c r="R78" s="339">
        <f>IF(R$48=0,0,R$48/WWP!R$5*1000)</f>
        <v>8.8545969049864031</v>
      </c>
      <c r="S78" s="339">
        <f>IF(S$48=0,0,S$48/WWP!S$5*1000)</f>
        <v>9.3035587902828407</v>
      </c>
      <c r="T78" s="339">
        <f>IF(T$48=0,0,T$48/WWP!T$5*1000)</f>
        <v>9.2702921357672565</v>
      </c>
      <c r="U78" s="339">
        <f>IF(U$48=0,0,U$48/WWP!U$5*1000)</f>
        <v>9.0740142255296359</v>
      </c>
      <c r="V78" s="339">
        <f>IF(V$48=0,0,V$48/WWP!V$5*1000)</f>
        <v>9.4920727446841742</v>
      </c>
      <c r="W78" s="339">
        <f>IF(W$48=0,0,W$48/WWP!W$5*1000)</f>
        <v>7.9896738596116608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305.38451905648179</v>
      </c>
      <c r="C5" s="225">
        <v>308.46686868999529</v>
      </c>
      <c r="D5" s="225">
        <v>299.00890842483369</v>
      </c>
      <c r="E5" s="225">
        <v>480.57934401812741</v>
      </c>
      <c r="F5" s="225">
        <v>588.94557343744816</v>
      </c>
      <c r="G5" s="225">
        <v>622.34459550434372</v>
      </c>
      <c r="H5" s="225">
        <v>565.60947839142545</v>
      </c>
      <c r="I5" s="225">
        <v>636.31116142901021</v>
      </c>
      <c r="J5" s="225">
        <v>604.83083554856205</v>
      </c>
      <c r="K5" s="225">
        <v>652.75128494555338</v>
      </c>
      <c r="L5" s="225">
        <v>783.9133579366237</v>
      </c>
      <c r="M5" s="225">
        <v>865.06217330025743</v>
      </c>
      <c r="N5" s="225">
        <v>866.7655607076864</v>
      </c>
      <c r="O5" s="225">
        <v>830.08597965727665</v>
      </c>
      <c r="P5" s="225">
        <v>798.6686948368656</v>
      </c>
      <c r="Q5" s="225">
        <v>774.82542612584894</v>
      </c>
      <c r="R5" s="225">
        <v>827.91369351601134</v>
      </c>
      <c r="S5" s="225">
        <v>808.47158784664964</v>
      </c>
      <c r="T5" s="225">
        <v>784.65443103841653</v>
      </c>
      <c r="U5" s="225">
        <v>748.41651431924242</v>
      </c>
      <c r="V5" s="225">
        <v>749.12146326179413</v>
      </c>
      <c r="W5" s="225">
        <v>838.30845877589172</v>
      </c>
      <c r="DA5" s="89" t="s">
        <v>2940</v>
      </c>
    </row>
    <row r="6" spans="1:105" ht="12" customHeight="1" x14ac:dyDescent="0.25">
      <c r="A6" s="55" t="s">
        <v>92</v>
      </c>
      <c r="B6" s="261">
        <v>6.913904341858383</v>
      </c>
      <c r="C6" s="261">
        <v>7.1258181438511432</v>
      </c>
      <c r="D6" s="261">
        <v>7.0275702801506146</v>
      </c>
      <c r="E6" s="261">
        <v>7.1988631673701651</v>
      </c>
      <c r="F6" s="261">
        <v>7.7229324027713098</v>
      </c>
      <c r="G6" s="261">
        <v>7.7094195752570656</v>
      </c>
      <c r="H6" s="261">
        <v>7.9288903421568344</v>
      </c>
      <c r="I6" s="261">
        <v>8.4293087250547103</v>
      </c>
      <c r="J6" s="261">
        <v>8.0918434960432997</v>
      </c>
      <c r="K6" s="261">
        <v>7.7338940266911296</v>
      </c>
      <c r="L6" s="261">
        <v>7.8575660303391928</v>
      </c>
      <c r="M6" s="261">
        <v>7.8949691475896637</v>
      </c>
      <c r="N6" s="261">
        <v>7.5249095024229229</v>
      </c>
      <c r="O6" s="261">
        <v>7.515288079884904</v>
      </c>
      <c r="P6" s="261">
        <v>7.4210180136637574</v>
      </c>
      <c r="Q6" s="261">
        <v>7.7644033469924496</v>
      </c>
      <c r="R6" s="261">
        <v>8.0237459565969775</v>
      </c>
      <c r="S6" s="261">
        <v>8.3320580817428453</v>
      </c>
      <c r="T6" s="261">
        <v>8.0720671770096324</v>
      </c>
      <c r="U6" s="261">
        <v>7.8761596088480772</v>
      </c>
      <c r="V6" s="261">
        <v>8.119809201412755</v>
      </c>
      <c r="W6" s="261">
        <v>8.7012260500210363</v>
      </c>
      <c r="DA6" s="67" t="s">
        <v>2941</v>
      </c>
    </row>
    <row r="7" spans="1:105" ht="12" customHeight="1" x14ac:dyDescent="0.25">
      <c r="A7" s="202" t="s">
        <v>93</v>
      </c>
      <c r="B7" s="226">
        <v>1.9496658429439859</v>
      </c>
      <c r="C7" s="226">
        <v>2.0094238437731708</v>
      </c>
      <c r="D7" s="226">
        <v>1.981718730348409</v>
      </c>
      <c r="E7" s="226">
        <v>2.0300219574164098</v>
      </c>
      <c r="F7" s="226">
        <v>2.177805299082479</v>
      </c>
      <c r="G7" s="226">
        <v>2.1739947895724461</v>
      </c>
      <c r="H7" s="226">
        <v>2.2358837941915328</v>
      </c>
      <c r="I7" s="226">
        <v>2.3769977842145722</v>
      </c>
      <c r="J7" s="226">
        <v>2.2818352830209312</v>
      </c>
      <c r="K7" s="226">
        <v>2.180896389540627</v>
      </c>
      <c r="L7" s="226">
        <v>2.2157709075146879</v>
      </c>
      <c r="M7" s="226">
        <v>2.2263182880564418</v>
      </c>
      <c r="N7" s="226">
        <v>2.121964421650528</v>
      </c>
      <c r="O7" s="226">
        <v>2.1192512572855908</v>
      </c>
      <c r="P7" s="226">
        <v>2.0926678510022998</v>
      </c>
      <c r="Q7" s="226">
        <v>2.1894997743636999</v>
      </c>
      <c r="R7" s="226">
        <v>2.2626323203991872</v>
      </c>
      <c r="S7" s="226">
        <v>2.3495738789803702</v>
      </c>
      <c r="T7" s="226">
        <v>2.276258518892786</v>
      </c>
      <c r="U7" s="226">
        <v>2.221014148254568</v>
      </c>
      <c r="V7" s="226">
        <v>2.2897213887343941</v>
      </c>
      <c r="W7" s="226">
        <v>2.45367629962039</v>
      </c>
      <c r="DA7" s="174" t="s">
        <v>2942</v>
      </c>
    </row>
    <row r="8" spans="1:105" ht="12" customHeight="1" x14ac:dyDescent="0.25">
      <c r="A8" s="202" t="s">
        <v>94</v>
      </c>
      <c r="B8" s="226">
        <v>26.4491554460202</v>
      </c>
      <c r="C8" s="226">
        <v>27.259832136487269</v>
      </c>
      <c r="D8" s="226">
        <v>26.883984729469741</v>
      </c>
      <c r="E8" s="226">
        <v>27.539266025949139</v>
      </c>
      <c r="F8" s="226">
        <v>29.544093976443481</v>
      </c>
      <c r="G8" s="226">
        <v>29.492400626670658</v>
      </c>
      <c r="H8" s="226">
        <v>30.331986502113789</v>
      </c>
      <c r="I8" s="226">
        <v>32.246338067144897</v>
      </c>
      <c r="J8" s="226">
        <v>30.955364131374399</v>
      </c>
      <c r="K8" s="226">
        <v>29.586027691557359</v>
      </c>
      <c r="L8" s="226">
        <v>30.05913519884594</v>
      </c>
      <c r="M8" s="226">
        <v>30.202220901714899</v>
      </c>
      <c r="N8" s="226">
        <v>28.78655695912072</v>
      </c>
      <c r="O8" s="226">
        <v>28.749750187181569</v>
      </c>
      <c r="P8" s="226">
        <v>28.3891198526983</v>
      </c>
      <c r="Q8" s="226">
        <v>29.702741159852931</v>
      </c>
      <c r="R8" s="226">
        <v>30.694856852527231</v>
      </c>
      <c r="S8" s="226">
        <v>31.874305528799191</v>
      </c>
      <c r="T8" s="226">
        <v>30.879709781761171</v>
      </c>
      <c r="U8" s="226">
        <v>30.130264972120631</v>
      </c>
      <c r="V8" s="226">
        <v>31.062346995455449</v>
      </c>
      <c r="W8" s="226">
        <v>33.286558359600839</v>
      </c>
      <c r="DA8" s="174" t="s">
        <v>2943</v>
      </c>
    </row>
    <row r="9" spans="1:105" ht="12" customHeight="1" x14ac:dyDescent="0.25">
      <c r="A9" s="202" t="s">
        <v>95</v>
      </c>
      <c r="B9" s="226">
        <v>60.339298820142297</v>
      </c>
      <c r="C9" s="226">
        <v>62.188721315784861</v>
      </c>
      <c r="D9" s="226">
        <v>61.331288682478643</v>
      </c>
      <c r="E9" s="226">
        <v>62.826202727663038</v>
      </c>
      <c r="F9" s="226">
        <v>67.399880440538908</v>
      </c>
      <c r="G9" s="226">
        <v>67.281950758991144</v>
      </c>
      <c r="H9" s="226">
        <v>69.197324696995537</v>
      </c>
      <c r="I9" s="226">
        <v>73.564595756555946</v>
      </c>
      <c r="J9" s="226">
        <v>70.619455892319067</v>
      </c>
      <c r="K9" s="226">
        <v>67.495545157397572</v>
      </c>
      <c r="L9" s="226">
        <v>68.574860348183179</v>
      </c>
      <c r="M9" s="226">
        <v>68.90128630911488</v>
      </c>
      <c r="N9" s="226">
        <v>65.671687169912715</v>
      </c>
      <c r="O9" s="226">
        <v>65.587718711442506</v>
      </c>
      <c r="P9" s="226">
        <v>64.765001269276766</v>
      </c>
      <c r="Q9" s="226">
        <v>67.761807301540301</v>
      </c>
      <c r="R9" s="226">
        <v>70.025152358685958</v>
      </c>
      <c r="S9" s="226">
        <v>72.715866104379657</v>
      </c>
      <c r="T9" s="226">
        <v>70.446863220402847</v>
      </c>
      <c r="U9" s="226">
        <v>68.737130960316293</v>
      </c>
      <c r="V9" s="226">
        <v>70.863519299848107</v>
      </c>
      <c r="W9" s="226">
        <v>75.937683365851186</v>
      </c>
      <c r="DA9" s="174" t="s">
        <v>2944</v>
      </c>
    </row>
    <row r="10" spans="1:105" ht="12" customHeight="1" x14ac:dyDescent="0.25">
      <c r="A10" s="56" t="s">
        <v>96</v>
      </c>
      <c r="B10" s="262">
        <v>17.946864712048001</v>
      </c>
      <c r="C10" s="262">
        <v>18.440039093322451</v>
      </c>
      <c r="D10" s="262">
        <v>18.381079919510501</v>
      </c>
      <c r="E10" s="262">
        <v>19.431934342438051</v>
      </c>
      <c r="F10" s="262">
        <v>21.713172148276961</v>
      </c>
      <c r="G10" s="262">
        <v>22.01219766177412</v>
      </c>
      <c r="H10" s="262">
        <v>22.078574144116509</v>
      </c>
      <c r="I10" s="262">
        <v>24.140527988785781</v>
      </c>
      <c r="J10" s="262">
        <v>23.284352609188669</v>
      </c>
      <c r="K10" s="262">
        <v>22.814843855975472</v>
      </c>
      <c r="L10" s="262">
        <v>23.815627380894679</v>
      </c>
      <c r="M10" s="262">
        <v>24.266134367449151</v>
      </c>
      <c r="N10" s="262">
        <v>23.286787303202232</v>
      </c>
      <c r="O10" s="262">
        <v>23.145221929851839</v>
      </c>
      <c r="P10" s="262">
        <v>22.595689478982539</v>
      </c>
      <c r="Q10" s="262">
        <v>23.334193644166351</v>
      </c>
      <c r="R10" s="262">
        <v>24.220350779453899</v>
      </c>
      <c r="S10" s="262">
        <v>24.954830383413778</v>
      </c>
      <c r="T10" s="262">
        <v>24.351260507841911</v>
      </c>
      <c r="U10" s="262">
        <v>23.72862639706333</v>
      </c>
      <c r="V10" s="262">
        <v>24.377474515390169</v>
      </c>
      <c r="W10" s="262">
        <v>26.273987442382019</v>
      </c>
      <c r="DA10" s="68" t="s">
        <v>2945</v>
      </c>
    </row>
    <row r="11" spans="1:105" ht="12" customHeight="1" x14ac:dyDescent="0.25">
      <c r="A11" s="37" t="s">
        <v>160</v>
      </c>
      <c r="B11" s="228">
        <v>0.18008045537433151</v>
      </c>
      <c r="C11" s="228">
        <v>0.13818353255447879</v>
      </c>
      <c r="D11" s="228">
        <v>9.8598321845080703E-2</v>
      </c>
      <c r="E11" s="228">
        <v>0.5022315868006908</v>
      </c>
      <c r="F11" s="228">
        <v>0.77076768435009479</v>
      </c>
      <c r="G11" s="228">
        <v>0.86740714241792349</v>
      </c>
      <c r="H11" s="228">
        <v>0.57662100389877391</v>
      </c>
      <c r="I11" s="228">
        <v>0.76968230794386017</v>
      </c>
      <c r="J11" s="228">
        <v>0.60447439134585512</v>
      </c>
      <c r="K11" s="228">
        <v>0.56664223371062405</v>
      </c>
      <c r="L11" s="228">
        <v>1.468216356626002</v>
      </c>
      <c r="M11" s="228">
        <v>0.66782904894926742</v>
      </c>
      <c r="N11" s="228">
        <v>0.7223935552077867</v>
      </c>
      <c r="O11" s="228">
        <v>0.62603927282670835</v>
      </c>
      <c r="P11" s="228">
        <v>0.47684099608265063</v>
      </c>
      <c r="Q11" s="228">
        <v>0.33915427225057698</v>
      </c>
      <c r="R11" s="228">
        <v>0.43136867896411479</v>
      </c>
      <c r="S11" s="228">
        <v>0.41139248503110742</v>
      </c>
      <c r="T11" s="228">
        <v>0.48718574977453472</v>
      </c>
      <c r="U11" s="228">
        <v>0.3917001494754293</v>
      </c>
      <c r="V11" s="228">
        <v>0.37882531107389988</v>
      </c>
      <c r="W11" s="228">
        <v>0.37908898178707928</v>
      </c>
      <c r="DA11" s="69" t="s">
        <v>2946</v>
      </c>
    </row>
    <row r="12" spans="1:105" ht="12" customHeight="1" x14ac:dyDescent="0.25">
      <c r="A12" s="37" t="s">
        <v>162</v>
      </c>
      <c r="B12" s="228">
        <v>0.58006281927623526</v>
      </c>
      <c r="C12" s="228">
        <v>0.57047238483326113</v>
      </c>
      <c r="D12" s="228">
        <v>0.51007016508774128</v>
      </c>
      <c r="E12" s="228">
        <v>3.5188777482898108</v>
      </c>
      <c r="F12" s="228">
        <v>5.0000776389173183</v>
      </c>
      <c r="G12" s="228">
        <v>5.8320040133097866</v>
      </c>
      <c r="H12" s="228">
        <v>4.1218914049937281</v>
      </c>
      <c r="I12" s="228">
        <v>3.789816316202034</v>
      </c>
      <c r="J12" s="228">
        <v>3.2462363999463988</v>
      </c>
      <c r="K12" s="228">
        <v>3.4601800362889228</v>
      </c>
      <c r="L12" s="228">
        <v>5.8508333720514392</v>
      </c>
      <c r="M12" s="228">
        <v>5.5259895182368401</v>
      </c>
      <c r="N12" s="228">
        <v>5.8230014408785662</v>
      </c>
      <c r="O12" s="228">
        <v>6.4891131843662189</v>
      </c>
      <c r="P12" s="228">
        <v>5.1849852442698907</v>
      </c>
      <c r="Q12" s="228">
        <v>4.1073358808384501</v>
      </c>
      <c r="R12" s="228">
        <v>4.6378885241159544</v>
      </c>
      <c r="S12" s="228">
        <v>4.5234947174592079</v>
      </c>
      <c r="T12" s="228">
        <v>4.0487575684619141</v>
      </c>
      <c r="U12" s="228">
        <v>3.2397874153129971</v>
      </c>
      <c r="V12" s="228">
        <v>3.2367770168689818</v>
      </c>
      <c r="W12" s="228">
        <v>3.6025388517006869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0.32467783060066763</v>
      </c>
      <c r="U14" s="228">
        <v>0.32906023628304371</v>
      </c>
      <c r="V14" s="228">
        <v>0.32528699183418042</v>
      </c>
      <c r="W14" s="228">
        <v>0.39559182488105188</v>
      </c>
      <c r="DA14" s="69" t="s">
        <v>2949</v>
      </c>
    </row>
    <row r="15" spans="1:105" ht="12" customHeight="1" x14ac:dyDescent="0.25">
      <c r="A15" s="37" t="s">
        <v>38</v>
      </c>
      <c r="B15" s="228">
        <v>17.186721437397441</v>
      </c>
      <c r="C15" s="228">
        <v>17.73138317593471</v>
      </c>
      <c r="D15" s="228">
        <v>17.77241143257768</v>
      </c>
      <c r="E15" s="228">
        <v>15.410825007347549</v>
      </c>
      <c r="F15" s="228">
        <v>15.94232682500955</v>
      </c>
      <c r="G15" s="228">
        <v>15.312786506046409</v>
      </c>
      <c r="H15" s="228">
        <v>17.380061735224011</v>
      </c>
      <c r="I15" s="228">
        <v>19.581029364639889</v>
      </c>
      <c r="J15" s="228">
        <v>19.433641817896419</v>
      </c>
      <c r="K15" s="228">
        <v>18.788021585975919</v>
      </c>
      <c r="L15" s="228">
        <v>16.49657765221724</v>
      </c>
      <c r="M15" s="228">
        <v>18.072315800263041</v>
      </c>
      <c r="N15" s="228">
        <v>16.741392307115881</v>
      </c>
      <c r="O15" s="228">
        <v>16.030069472658909</v>
      </c>
      <c r="P15" s="228">
        <v>16.93386323863</v>
      </c>
      <c r="Q15" s="228">
        <v>18.887703491077321</v>
      </c>
      <c r="R15" s="228">
        <v>19.151093576373832</v>
      </c>
      <c r="S15" s="228">
        <v>20.01994318092347</v>
      </c>
      <c r="T15" s="228">
        <v>19.490639359004788</v>
      </c>
      <c r="U15" s="228">
        <v>19.768078595991859</v>
      </c>
      <c r="V15" s="228">
        <v>20.436585195613109</v>
      </c>
      <c r="W15" s="228">
        <v>21.8967677840132</v>
      </c>
      <c r="DA15" s="69" t="s">
        <v>2950</v>
      </c>
    </row>
    <row r="16" spans="1:105" ht="12" customHeight="1" x14ac:dyDescent="0.25">
      <c r="A16" s="57" t="s">
        <v>2900</v>
      </c>
      <c r="B16" s="263">
        <v>113.1209767262778</v>
      </c>
      <c r="C16" s="263">
        <v>111.0159040519974</v>
      </c>
      <c r="D16" s="263">
        <v>104.65064255843799</v>
      </c>
      <c r="E16" s="263">
        <v>262.3015304902296</v>
      </c>
      <c r="F16" s="263">
        <v>346.71692101914368</v>
      </c>
      <c r="G16" s="263">
        <v>376.78915117308202</v>
      </c>
      <c r="H16" s="263">
        <v>321.15669798391173</v>
      </c>
      <c r="I16" s="263">
        <v>373.18797897071192</v>
      </c>
      <c r="J16" s="263">
        <v>353.06118471900947</v>
      </c>
      <c r="K16" s="263">
        <v>405.64534294179589</v>
      </c>
      <c r="L16" s="263">
        <v>520.60355311350088</v>
      </c>
      <c r="M16" s="263">
        <v>596.07268888175997</v>
      </c>
      <c r="N16" s="263">
        <v>606.9755192162927</v>
      </c>
      <c r="O16" s="263">
        <v>572.45895481035188</v>
      </c>
      <c r="P16" s="263">
        <v>547.4173477014001</v>
      </c>
      <c r="Q16" s="263">
        <v>518.02303399393668</v>
      </c>
      <c r="R16" s="263">
        <v>560.06215546198598</v>
      </c>
      <c r="S16" s="263">
        <v>534.20164716040188</v>
      </c>
      <c r="T16" s="263">
        <v>519.02272267027001</v>
      </c>
      <c r="U16" s="263">
        <v>491.54321858246698</v>
      </c>
      <c r="V16" s="263">
        <v>486.00468357486801</v>
      </c>
      <c r="W16" s="263">
        <v>553.79519611181013</v>
      </c>
      <c r="DA16" s="70" t="s">
        <v>2951</v>
      </c>
    </row>
    <row r="17" spans="1:105" ht="12" customHeight="1" x14ac:dyDescent="0.25">
      <c r="A17" s="46" t="s">
        <v>30</v>
      </c>
      <c r="B17" s="231">
        <v>1.5097943172067261</v>
      </c>
      <c r="C17" s="231">
        <v>0.41194118904322657</v>
      </c>
      <c r="D17" s="231">
        <v>0.42835373322732562</v>
      </c>
      <c r="E17" s="231">
        <v>0.21260353713208499</v>
      </c>
      <c r="F17" s="231">
        <v>2.1187707433238239</v>
      </c>
      <c r="G17" s="231">
        <v>2.2687932990690118</v>
      </c>
      <c r="H17" s="231">
        <v>1.116470593759161</v>
      </c>
      <c r="I17" s="231">
        <v>0.67787168549880294</v>
      </c>
      <c r="J17" s="231">
        <v>0.39409572049781311</v>
      </c>
      <c r="K17" s="231">
        <v>0.32674180154965338</v>
      </c>
      <c r="L17" s="231">
        <v>0.2154087168449472</v>
      </c>
      <c r="M17" s="231">
        <v>0.1697537408605394</v>
      </c>
      <c r="N17" s="231">
        <v>0.16147372479045999</v>
      </c>
      <c r="O17" s="231">
        <v>0.1827154807245264</v>
      </c>
      <c r="P17" s="231">
        <v>8.2922999204144379E-2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3.6523082191925882</v>
      </c>
      <c r="C19" s="231">
        <v>4.111257133715327</v>
      </c>
      <c r="D19" s="231">
        <v>3.654033248378572</v>
      </c>
      <c r="E19" s="231">
        <v>0.39088514120447349</v>
      </c>
      <c r="F19" s="231">
        <v>0.73239431387983966</v>
      </c>
      <c r="G19" s="231">
        <v>0.72138373298820313</v>
      </c>
      <c r="H19" s="231">
        <v>0.73878968908235021</v>
      </c>
      <c r="I19" s="231">
        <v>0.65463599195942246</v>
      </c>
      <c r="J19" s="231">
        <v>0.64766038599688891</v>
      </c>
      <c r="K19" s="231">
        <v>0.55472624205557797</v>
      </c>
      <c r="L19" s="231">
        <v>0.27670104779248739</v>
      </c>
      <c r="M19" s="231">
        <v>0.215415343870173</v>
      </c>
      <c r="N19" s="231">
        <v>0</v>
      </c>
      <c r="O19" s="231">
        <v>0.2282878711677192</v>
      </c>
      <c r="P19" s="231">
        <v>0.2068804894167478</v>
      </c>
      <c r="Q19" s="231">
        <v>0.19835629141615899</v>
      </c>
      <c r="R19" s="231">
        <v>0.18595329622179141</v>
      </c>
      <c r="S19" s="231">
        <v>0.2022577317207479</v>
      </c>
      <c r="T19" s="231">
        <v>0.19677325770275761</v>
      </c>
      <c r="U19" s="231">
        <v>0.184150102091546</v>
      </c>
      <c r="V19" s="231">
        <v>0.19081044988852669</v>
      </c>
      <c r="W19" s="231">
        <v>0.17802464377091859</v>
      </c>
      <c r="DA19" s="73" t="s">
        <v>2954</v>
      </c>
    </row>
    <row r="20" spans="1:105" ht="12" customHeight="1" x14ac:dyDescent="0.25">
      <c r="A20" s="46" t="s">
        <v>160</v>
      </c>
      <c r="B20" s="231">
        <v>20.09869175200787</v>
      </c>
      <c r="C20" s="231">
        <v>17.305711441443108</v>
      </c>
      <c r="D20" s="231">
        <v>13.284420224327089</v>
      </c>
      <c r="E20" s="231">
        <v>11.36966166806338</v>
      </c>
      <c r="F20" s="231">
        <v>11.55789911987249</v>
      </c>
      <c r="G20" s="231">
        <v>11.33705975868042</v>
      </c>
      <c r="H20" s="231">
        <v>10.097409628175241</v>
      </c>
      <c r="I20" s="231">
        <v>10.48753224890595</v>
      </c>
      <c r="J20" s="231">
        <v>8.2386726632212515</v>
      </c>
      <c r="K20" s="231">
        <v>5.2502194275283633</v>
      </c>
      <c r="L20" s="231">
        <v>9.7115953360843044</v>
      </c>
      <c r="M20" s="231">
        <v>3.1169780643271219</v>
      </c>
      <c r="N20" s="231">
        <v>3.0414841573986822</v>
      </c>
      <c r="O20" s="231">
        <v>3.1095294805121561</v>
      </c>
      <c r="P20" s="231">
        <v>2.3352773383900991</v>
      </c>
      <c r="Q20" s="231">
        <v>1.907218720242734</v>
      </c>
      <c r="R20" s="231">
        <v>2.241774738254311</v>
      </c>
      <c r="S20" s="231">
        <v>2.5305728317256682</v>
      </c>
      <c r="T20" s="231">
        <v>2.9661140972972291</v>
      </c>
      <c r="U20" s="231">
        <v>2.4369261412485548</v>
      </c>
      <c r="V20" s="231">
        <v>2.5550937631024349</v>
      </c>
      <c r="W20" s="231">
        <v>2.2595581184557392</v>
      </c>
      <c r="DA20" s="73" t="s">
        <v>2955</v>
      </c>
    </row>
    <row r="21" spans="1:105" ht="12" customHeight="1" x14ac:dyDescent="0.25">
      <c r="A21" s="46" t="s">
        <v>70</v>
      </c>
      <c r="B21" s="231">
        <v>16.820464051091921</v>
      </c>
      <c r="C21" s="231">
        <v>12.70859485880735</v>
      </c>
      <c r="D21" s="231">
        <v>13.73747699922381</v>
      </c>
      <c r="E21" s="231">
        <v>5.722819745942358</v>
      </c>
      <c r="F21" s="231">
        <v>6.2351338451798908</v>
      </c>
      <c r="G21" s="231">
        <v>6.6950056362907571</v>
      </c>
      <c r="H21" s="231">
        <v>8.2757787938228411</v>
      </c>
      <c r="I21" s="231">
        <v>6.9671265348680862</v>
      </c>
      <c r="J21" s="231">
        <v>6.2583018623222193</v>
      </c>
      <c r="K21" s="231">
        <v>4.280466367216853</v>
      </c>
      <c r="L21" s="231">
        <v>4.9109705127924519</v>
      </c>
      <c r="M21" s="231">
        <v>3.6570223892759381</v>
      </c>
      <c r="N21" s="231">
        <v>2.3732158095602292</v>
      </c>
      <c r="O21" s="231">
        <v>0.88080993229054982</v>
      </c>
      <c r="P21" s="231">
        <v>0.31958392564495541</v>
      </c>
      <c r="Q21" s="231">
        <v>0.15678508694239751</v>
      </c>
      <c r="R21" s="231">
        <v>0.15331529555468679</v>
      </c>
      <c r="S21" s="231">
        <v>0.16675802229395009</v>
      </c>
      <c r="T21" s="231">
        <v>0.1622361677631905</v>
      </c>
      <c r="U21" s="231">
        <v>0.15182859299744181</v>
      </c>
      <c r="V21" s="231">
        <v>0</v>
      </c>
      <c r="W21" s="231">
        <v>0.14677825792989471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61.862081080856662</v>
      </c>
      <c r="C23" s="231">
        <v>68.267827211084935</v>
      </c>
      <c r="D23" s="231">
        <v>65.66762219499094</v>
      </c>
      <c r="E23" s="231">
        <v>76.119510096638663</v>
      </c>
      <c r="F23" s="231">
        <v>71.644100919017788</v>
      </c>
      <c r="G23" s="231">
        <v>72.83557339442747</v>
      </c>
      <c r="H23" s="231">
        <v>68.970654961927465</v>
      </c>
      <c r="I23" s="231">
        <v>49.343307154875113</v>
      </c>
      <c r="J23" s="231">
        <v>42.277351416176593</v>
      </c>
      <c r="K23" s="231">
        <v>30.634831604935179</v>
      </c>
      <c r="L23" s="231">
        <v>36.979968522115954</v>
      </c>
      <c r="M23" s="231">
        <v>24.644884337783729</v>
      </c>
      <c r="N23" s="231">
        <v>23.42647154527414</v>
      </c>
      <c r="O23" s="231">
        <v>30.798299426991921</v>
      </c>
      <c r="P23" s="231">
        <v>24.26390464853214</v>
      </c>
      <c r="Q23" s="231">
        <v>22.070476785086271</v>
      </c>
      <c r="R23" s="231">
        <v>23.030955473669131</v>
      </c>
      <c r="S23" s="231">
        <v>26.587950522872021</v>
      </c>
      <c r="T23" s="231">
        <v>23.55392764446826</v>
      </c>
      <c r="U23" s="231">
        <v>19.25987352806834</v>
      </c>
      <c r="V23" s="231">
        <v>20.860702159168131</v>
      </c>
      <c r="W23" s="231">
        <v>20.518202662293959</v>
      </c>
      <c r="DA23" s="73" t="s">
        <v>2958</v>
      </c>
    </row>
    <row r="24" spans="1:105" ht="12" customHeight="1" x14ac:dyDescent="0.25">
      <c r="A24" s="46" t="s">
        <v>36</v>
      </c>
      <c r="B24" s="231">
        <v>9.1776373059220031</v>
      </c>
      <c r="C24" s="231">
        <v>8.2105722179034064</v>
      </c>
      <c r="D24" s="231">
        <v>7.8787361582903142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154.46703048771559</v>
      </c>
      <c r="F25" s="231">
        <v>236.6041129974688</v>
      </c>
      <c r="G25" s="231">
        <v>262.54797162234308</v>
      </c>
      <c r="H25" s="231">
        <v>212.48187601530299</v>
      </c>
      <c r="I25" s="231">
        <v>277.01946572755418</v>
      </c>
      <c r="J25" s="231">
        <v>262.42834293640158</v>
      </c>
      <c r="K25" s="231">
        <v>322.01637855200983</v>
      </c>
      <c r="L25" s="231">
        <v>422.75572178146717</v>
      </c>
      <c r="M25" s="231">
        <v>516.90793595180708</v>
      </c>
      <c r="N25" s="231">
        <v>525.99749708459626</v>
      </c>
      <c r="O25" s="231">
        <v>471.04623225548357</v>
      </c>
      <c r="P25" s="231">
        <v>482.13215505054683</v>
      </c>
      <c r="Q25" s="231">
        <v>462.65589615733478</v>
      </c>
      <c r="R25" s="231">
        <v>511.73760532658042</v>
      </c>
      <c r="S25" s="231">
        <v>475.46222651331522</v>
      </c>
      <c r="T25" s="231">
        <v>463.3182919840462</v>
      </c>
      <c r="U25" s="231">
        <v>445.15758432241279</v>
      </c>
      <c r="V25" s="231">
        <v>438.92003466102977</v>
      </c>
      <c r="W25" s="231">
        <v>505.4540191552432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14.01901981353306</v>
      </c>
      <c r="F26" s="231">
        <v>17.82450908040105</v>
      </c>
      <c r="G26" s="231">
        <v>20.383363729283019</v>
      </c>
      <c r="H26" s="231">
        <v>19.475718301841638</v>
      </c>
      <c r="I26" s="231">
        <v>28.038039627050331</v>
      </c>
      <c r="J26" s="231">
        <v>32.816759734393088</v>
      </c>
      <c r="K26" s="231">
        <v>42.581978946500513</v>
      </c>
      <c r="L26" s="231">
        <v>45.753187196403537</v>
      </c>
      <c r="M26" s="231">
        <v>47.360699053835397</v>
      </c>
      <c r="N26" s="231">
        <v>51.975376894672877</v>
      </c>
      <c r="O26" s="231">
        <v>66.213080363181433</v>
      </c>
      <c r="P26" s="231">
        <v>38.076623249665239</v>
      </c>
      <c r="Q26" s="231">
        <v>31.03430095291424</v>
      </c>
      <c r="R26" s="231">
        <v>22.71255133170564</v>
      </c>
      <c r="S26" s="231">
        <v>29.25188153847423</v>
      </c>
      <c r="T26" s="231">
        <v>28.825379518992339</v>
      </c>
      <c r="U26" s="231">
        <v>24.352855895648311</v>
      </c>
      <c r="V26" s="231">
        <v>23.47804254167907</v>
      </c>
      <c r="W26" s="231">
        <v>25.23861327411651</v>
      </c>
      <c r="DA26" s="73" t="s">
        <v>2961</v>
      </c>
    </row>
    <row r="27" spans="1:105" ht="12" customHeight="1" x14ac:dyDescent="0.25">
      <c r="A27" s="57" t="s">
        <v>2912</v>
      </c>
      <c r="B27" s="263">
        <v>32.537553349094587</v>
      </c>
      <c r="C27" s="263">
        <v>33.534841754721498</v>
      </c>
      <c r="D27" s="263">
        <v>33.072477083686529</v>
      </c>
      <c r="E27" s="263">
        <v>33.878599237052732</v>
      </c>
      <c r="F27" s="263">
        <v>36.344923597696173</v>
      </c>
      <c r="G27" s="263">
        <v>36.281330825161</v>
      </c>
      <c r="H27" s="263">
        <v>37.314183094078622</v>
      </c>
      <c r="I27" s="263">
        <v>39.669204081544407</v>
      </c>
      <c r="J27" s="263">
        <v>38.08105759447978</v>
      </c>
      <c r="K27" s="263">
        <v>36.396510140617309</v>
      </c>
      <c r="L27" s="263">
        <v>36.978523460085157</v>
      </c>
      <c r="M27" s="263">
        <v>37.1545464223341</v>
      </c>
      <c r="N27" s="263">
        <v>35.413007220806257</v>
      </c>
      <c r="O27" s="263">
        <v>35.367727805059992</v>
      </c>
      <c r="P27" s="263">
        <v>34.924083062924502</v>
      </c>
      <c r="Q27" s="263">
        <v>36.540090176999747</v>
      </c>
      <c r="R27" s="263">
        <v>37.760583487069553</v>
      </c>
      <c r="S27" s="263">
        <v>39.211532433437263</v>
      </c>
      <c r="T27" s="263">
        <v>37.987988179025074</v>
      </c>
      <c r="U27" s="263">
        <v>37.066026775544792</v>
      </c>
      <c r="V27" s="263">
        <v>38.212667114283917</v>
      </c>
      <c r="W27" s="263">
        <v>40.948875310732483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16.102632142204126</v>
      </c>
      <c r="C28" s="263">
        <f t="shared" si="0"/>
        <v>15.947559301804617</v>
      </c>
      <c r="D28" s="263">
        <f t="shared" si="0"/>
        <v>15.16207064976769</v>
      </c>
      <c r="E28" s="263">
        <f t="shared" si="0"/>
        <v>34.11099015294559</v>
      </c>
      <c r="F28" s="263">
        <f t="shared" si="0"/>
        <v>43.788074456464265</v>
      </c>
      <c r="G28" s="263">
        <f t="shared" si="0"/>
        <v>47.125061088247428</v>
      </c>
      <c r="H28" s="263">
        <f t="shared" si="0"/>
        <v>40.93377041978345</v>
      </c>
      <c r="I28" s="263">
        <f t="shared" si="0"/>
        <v>46.090915154794523</v>
      </c>
      <c r="J28" s="263">
        <f t="shared" si="0"/>
        <v>43.315930585872579</v>
      </c>
      <c r="K28" s="263">
        <f t="shared" si="0"/>
        <v>47.31285246435813</v>
      </c>
      <c r="L28" s="263">
        <f t="shared" si="0"/>
        <v>59.685888552852703</v>
      </c>
      <c r="M28" s="263">
        <f t="shared" si="0"/>
        <v>64.05914846733873</v>
      </c>
      <c r="N28" s="263">
        <f t="shared" si="0"/>
        <v>64.307297265426826</v>
      </c>
      <c r="O28" s="263">
        <f t="shared" si="0"/>
        <v>62.506017421002277</v>
      </c>
      <c r="P28" s="263">
        <f t="shared" si="0"/>
        <v>58.837097341246128</v>
      </c>
      <c r="Q28" s="263">
        <f t="shared" si="0"/>
        <v>55.791794028770497</v>
      </c>
      <c r="R28" s="263">
        <f t="shared" si="0"/>
        <v>60.020126881551867</v>
      </c>
      <c r="S28" s="263">
        <f t="shared" si="0"/>
        <v>58.648802082144236</v>
      </c>
      <c r="T28" s="263">
        <f t="shared" si="0"/>
        <v>56.563630808556667</v>
      </c>
      <c r="U28" s="263">
        <f t="shared" si="0"/>
        <v>52.910895061718385</v>
      </c>
      <c r="V28" s="263">
        <f t="shared" si="0"/>
        <v>52.929985469107599</v>
      </c>
      <c r="W28" s="263">
        <f t="shared" si="0"/>
        <v>59.125126991448532</v>
      </c>
      <c r="DA28" s="70"/>
    </row>
    <row r="29" spans="1:105" ht="12" customHeight="1" x14ac:dyDescent="0.25">
      <c r="A29" s="60" t="s">
        <v>2915</v>
      </c>
      <c r="B29" s="331">
        <v>7.4573729504617869</v>
      </c>
      <c r="C29" s="331">
        <v>7.3270596151778662</v>
      </c>
      <c r="D29" s="331">
        <v>6.9118112807326044</v>
      </c>
      <c r="E29" s="331">
        <v>17.594938575194011</v>
      </c>
      <c r="F29" s="331">
        <v>22.67323970176669</v>
      </c>
      <c r="G29" s="331">
        <v>24.451969587826401</v>
      </c>
      <c r="H29" s="331">
        <v>21.065666642733621</v>
      </c>
      <c r="I29" s="331">
        <v>23.317348629811612</v>
      </c>
      <c r="J29" s="331">
        <v>21.723769065647591</v>
      </c>
      <c r="K29" s="331">
        <v>23.12955153637116</v>
      </c>
      <c r="L29" s="331">
        <v>29.475707954483401</v>
      </c>
      <c r="M29" s="331">
        <v>29.909870623297259</v>
      </c>
      <c r="N29" s="331">
        <v>29.73901280388343</v>
      </c>
      <c r="O29" s="331">
        <v>29.73632680012707</v>
      </c>
      <c r="P29" s="331">
        <v>27.407166036266361</v>
      </c>
      <c r="Q29" s="331">
        <v>25.753027096142599</v>
      </c>
      <c r="R29" s="331">
        <v>27.691809583734852</v>
      </c>
      <c r="S29" s="331">
        <v>27.541920848912081</v>
      </c>
      <c r="T29" s="331">
        <v>26.349916729349701</v>
      </c>
      <c r="U29" s="331">
        <v>24.20432528217702</v>
      </c>
      <c r="V29" s="331">
        <v>24.414019885082979</v>
      </c>
      <c r="W29" s="331">
        <v>26.851896861382741</v>
      </c>
      <c r="DA29" s="72" t="s">
        <v>2963</v>
      </c>
    </row>
    <row r="30" spans="1:105" ht="12" customHeight="1" x14ac:dyDescent="0.25">
      <c r="A30" s="59" t="s">
        <v>30</v>
      </c>
      <c r="B30" s="232">
        <v>0.1094048120715046</v>
      </c>
      <c r="C30" s="232">
        <v>2.965189016303358E-2</v>
      </c>
      <c r="D30" s="232">
        <v>3.087323798919463E-2</v>
      </c>
      <c r="E30" s="232">
        <v>4.025232286127986E-2</v>
      </c>
      <c r="F30" s="232">
        <v>0.52541585498286469</v>
      </c>
      <c r="G30" s="232">
        <v>0.59652632102968906</v>
      </c>
      <c r="H30" s="232">
        <v>0.2660304240344516</v>
      </c>
      <c r="I30" s="232">
        <v>0.23425906936580959</v>
      </c>
      <c r="J30" s="232">
        <v>0.14947935710819271</v>
      </c>
      <c r="K30" s="232">
        <v>0.18580858051249999</v>
      </c>
      <c r="L30" s="232">
        <v>0.12316623367905639</v>
      </c>
      <c r="M30" s="232">
        <v>0.16099379823923729</v>
      </c>
      <c r="N30" s="232">
        <v>0.1670493405472242</v>
      </c>
      <c r="O30" s="232">
        <v>0.15576772418747931</v>
      </c>
      <c r="P30" s="232">
        <v>8.4300148882433174E-2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0.26204664993312349</v>
      </c>
      <c r="C31" s="297">
        <v>0.29301129226216849</v>
      </c>
      <c r="D31" s="297">
        <v>0.2607622216060595</v>
      </c>
      <c r="E31" s="297">
        <v>7.3276071345089594E-2</v>
      </c>
      <c r="F31" s="297">
        <v>0.1798277554700764</v>
      </c>
      <c r="G31" s="297">
        <v>0.1877991310556536</v>
      </c>
      <c r="H31" s="297">
        <v>0.17430000382290869</v>
      </c>
      <c r="I31" s="297">
        <v>0.22399656173622889</v>
      </c>
      <c r="J31" s="297">
        <v>0.2432312602631839</v>
      </c>
      <c r="K31" s="297">
        <v>0.31234339802254468</v>
      </c>
      <c r="L31" s="297">
        <v>0.15665048523784261</v>
      </c>
      <c r="M31" s="297">
        <v>0.20228281128393691</v>
      </c>
      <c r="N31" s="297">
        <v>0</v>
      </c>
      <c r="O31" s="297">
        <v>0.1926981394096717</v>
      </c>
      <c r="P31" s="297">
        <v>0.20824061049002679</v>
      </c>
      <c r="Q31" s="297">
        <v>0.2097655028735578</v>
      </c>
      <c r="R31" s="297">
        <v>0.20093193237827789</v>
      </c>
      <c r="S31" s="297">
        <v>0.18879191816503491</v>
      </c>
      <c r="T31" s="297">
        <v>0.19287556721469781</v>
      </c>
      <c r="U31" s="297">
        <v>0.20227456103733729</v>
      </c>
      <c r="V31" s="297">
        <v>0.19731537573309529</v>
      </c>
      <c r="W31" s="297">
        <v>0.2068354764446696</v>
      </c>
      <c r="DA31" s="122" t="s">
        <v>2965</v>
      </c>
    </row>
    <row r="32" spans="1:105" ht="12" customHeight="1" x14ac:dyDescent="0.25">
      <c r="A32" s="59" t="s">
        <v>160</v>
      </c>
      <c r="B32" s="297">
        <v>1.4151341707053191</v>
      </c>
      <c r="C32" s="297">
        <v>1.2103690574081249</v>
      </c>
      <c r="D32" s="297">
        <v>0.9303222754748649</v>
      </c>
      <c r="E32" s="297">
        <v>2.0916026978069762</v>
      </c>
      <c r="F32" s="297">
        <v>2.7848980186794838</v>
      </c>
      <c r="G32" s="297">
        <v>2.8963184204287469</v>
      </c>
      <c r="H32" s="297">
        <v>2.3377883114374902</v>
      </c>
      <c r="I32" s="297">
        <v>3.5215464332638171</v>
      </c>
      <c r="J32" s="297">
        <v>3.0363227986189498</v>
      </c>
      <c r="K32" s="297">
        <v>2.901013241331337</v>
      </c>
      <c r="L32" s="297">
        <v>5.3954808515907482</v>
      </c>
      <c r="M32" s="297">
        <v>2.872332611456712</v>
      </c>
      <c r="N32" s="297">
        <v>3.0573112251302712</v>
      </c>
      <c r="O32" s="297">
        <v>2.575775444425092</v>
      </c>
      <c r="P32" s="297">
        <v>2.3067630978134401</v>
      </c>
      <c r="Q32" s="297">
        <v>1.979279950763885</v>
      </c>
      <c r="R32" s="297">
        <v>2.377145077988942</v>
      </c>
      <c r="S32" s="297">
        <v>2.3180123456007422</v>
      </c>
      <c r="T32" s="297">
        <v>2.8531041828489641</v>
      </c>
      <c r="U32" s="297">
        <v>2.626819956456234</v>
      </c>
      <c r="V32" s="297">
        <v>2.5928909512133762</v>
      </c>
      <c r="W32" s="297">
        <v>2.5762443891229272</v>
      </c>
      <c r="DA32" s="122" t="s">
        <v>2966</v>
      </c>
    </row>
    <row r="33" spans="1:105" ht="12" customHeight="1" x14ac:dyDescent="0.25">
      <c r="A33" s="59" t="s">
        <v>70</v>
      </c>
      <c r="B33" s="297">
        <v>1.2216039030140691</v>
      </c>
      <c r="C33" s="297">
        <v>0.91682933331280903</v>
      </c>
      <c r="D33" s="297">
        <v>0.99233978419962343</v>
      </c>
      <c r="E33" s="297">
        <v>1.0859362460522819</v>
      </c>
      <c r="F33" s="297">
        <v>1.5496684366403961</v>
      </c>
      <c r="G33" s="297">
        <v>1.76424716283975</v>
      </c>
      <c r="H33" s="297">
        <v>1.976362896164922</v>
      </c>
      <c r="I33" s="297">
        <v>2.4131061040385582</v>
      </c>
      <c r="J33" s="297">
        <v>2.379084184186993</v>
      </c>
      <c r="K33" s="297">
        <v>2.43964118130179</v>
      </c>
      <c r="L33" s="297">
        <v>2.8142943215899039</v>
      </c>
      <c r="M33" s="297">
        <v>3.4760916028355839</v>
      </c>
      <c r="N33" s="297">
        <v>2.4606731773422079</v>
      </c>
      <c r="O33" s="297">
        <v>0.75258946305320118</v>
      </c>
      <c r="P33" s="297">
        <v>0.32562074653689638</v>
      </c>
      <c r="Q33" s="297">
        <v>0.16783173567731799</v>
      </c>
      <c r="R33" s="297">
        <v>0.16769179422738681</v>
      </c>
      <c r="S33" s="297">
        <v>0.1575601006669422</v>
      </c>
      <c r="T33" s="297">
        <v>0.16096819229293499</v>
      </c>
      <c r="U33" s="297">
        <v>0.1688123120373432</v>
      </c>
      <c r="V33" s="297">
        <v>0</v>
      </c>
      <c r="W33" s="297">
        <v>0.17261871592209249</v>
      </c>
      <c r="DA33" s="122" t="s">
        <v>2967</v>
      </c>
    </row>
    <row r="34" spans="1:105" ht="12" customHeight="1" x14ac:dyDescent="0.25">
      <c r="A34" s="59" t="s">
        <v>162</v>
      </c>
      <c r="B34" s="297">
        <v>4.4491834147377709</v>
      </c>
      <c r="C34" s="297">
        <v>4.87719804203173</v>
      </c>
      <c r="D34" s="297">
        <v>4.6975137614628606</v>
      </c>
      <c r="E34" s="297">
        <v>14.30387123712838</v>
      </c>
      <c r="F34" s="297">
        <v>17.63342963599387</v>
      </c>
      <c r="G34" s="297">
        <v>19.00707855247256</v>
      </c>
      <c r="H34" s="297">
        <v>16.311185007273849</v>
      </c>
      <c r="I34" s="297">
        <v>16.924440461407201</v>
      </c>
      <c r="J34" s="297">
        <v>15.91565146547028</v>
      </c>
      <c r="K34" s="297">
        <v>17.29074513520299</v>
      </c>
      <c r="L34" s="297">
        <v>20.98611606238585</v>
      </c>
      <c r="M34" s="297">
        <v>23.198169799481789</v>
      </c>
      <c r="N34" s="297">
        <v>24.053979060863728</v>
      </c>
      <c r="O34" s="297">
        <v>26.05949602905163</v>
      </c>
      <c r="P34" s="297">
        <v>24.48224143254356</v>
      </c>
      <c r="Q34" s="297">
        <v>23.396149906827841</v>
      </c>
      <c r="R34" s="297">
        <v>24.94604077914024</v>
      </c>
      <c r="S34" s="297">
        <v>24.87755648447936</v>
      </c>
      <c r="T34" s="297">
        <v>23.142968786993102</v>
      </c>
      <c r="U34" s="297">
        <v>21.206418452646101</v>
      </c>
      <c r="V34" s="297">
        <v>21.623813558136511</v>
      </c>
      <c r="W34" s="297">
        <v>23.896198279893049</v>
      </c>
      <c r="DA34" s="122" t="s">
        <v>2968</v>
      </c>
    </row>
    <row r="35" spans="1:105" ht="12" customHeight="1" x14ac:dyDescent="0.25">
      <c r="A35" s="60" t="s">
        <v>2922</v>
      </c>
      <c r="B35" s="331">
        <v>5.8819205083368971</v>
      </c>
      <c r="C35" s="331">
        <v>5.772463619855901</v>
      </c>
      <c r="D35" s="331">
        <v>5.4414908577439887</v>
      </c>
      <c r="E35" s="331">
        <v>13.63882098801079</v>
      </c>
      <c r="F35" s="331">
        <v>18.02814497672372</v>
      </c>
      <c r="G35" s="331">
        <v>19.59180250862326</v>
      </c>
      <c r="H35" s="331">
        <v>16.699097045742839</v>
      </c>
      <c r="I35" s="331">
        <v>19.404553341897739</v>
      </c>
      <c r="J35" s="331">
        <v>18.358025922296122</v>
      </c>
      <c r="K35" s="331">
        <v>21.092230024976839</v>
      </c>
      <c r="L35" s="331">
        <v>27.06968065861853</v>
      </c>
      <c r="M35" s="331">
        <v>30.993828683753701</v>
      </c>
      <c r="N35" s="331">
        <v>31.560740172670389</v>
      </c>
      <c r="O35" s="331">
        <v>29.76599180740569</v>
      </c>
      <c r="P35" s="331">
        <v>28.463910206994239</v>
      </c>
      <c r="Q35" s="331">
        <v>26.935502111272289</v>
      </c>
      <c r="R35" s="331">
        <v>29.12139882001193</v>
      </c>
      <c r="S35" s="331">
        <v>27.776737038111239</v>
      </c>
      <c r="T35" s="331">
        <v>26.987482650138261</v>
      </c>
      <c r="U35" s="331">
        <v>25.558638386849381</v>
      </c>
      <c r="V35" s="331">
        <v>25.27065269586506</v>
      </c>
      <c r="W35" s="331">
        <v>28.795537447581349</v>
      </c>
      <c r="DA35" s="72" t="s">
        <v>2969</v>
      </c>
    </row>
    <row r="36" spans="1:105" ht="12" customHeight="1" x14ac:dyDescent="0.25">
      <c r="A36" s="64" t="s">
        <v>30</v>
      </c>
      <c r="B36" s="231">
        <v>7.8504362451158244E-2</v>
      </c>
      <c r="C36" s="231">
        <v>2.141959341391704E-2</v>
      </c>
      <c r="D36" s="231">
        <v>2.2272991987941301E-2</v>
      </c>
      <c r="E36" s="231">
        <v>1.1054688010943279E-2</v>
      </c>
      <c r="F36" s="231">
        <v>0.1101691432330571</v>
      </c>
      <c r="G36" s="231">
        <v>0.1179698250596113</v>
      </c>
      <c r="H36" s="231">
        <v>5.805281630724804E-2</v>
      </c>
      <c r="I36" s="231">
        <v>3.5247108753350187E-2</v>
      </c>
      <c r="J36" s="231">
        <v>2.049168746352786E-2</v>
      </c>
      <c r="K36" s="231">
        <v>1.6989504149316669E-2</v>
      </c>
      <c r="L36" s="231">
        <v>1.1200548173754449E-2</v>
      </c>
      <c r="M36" s="231">
        <v>8.8266388660218301E-3</v>
      </c>
      <c r="N36" s="231">
        <v>8.3961051335399578E-3</v>
      </c>
      <c r="O36" s="231">
        <v>9.5006069109954232E-3</v>
      </c>
      <c r="P36" s="231">
        <v>4.3117245249028914E-3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0.18990807221562769</v>
      </c>
      <c r="C38" s="231">
        <v>0.21377191348303751</v>
      </c>
      <c r="D38" s="231">
        <v>0.18999776808672211</v>
      </c>
      <c r="E38" s="231">
        <v>2.0324747849535401E-2</v>
      </c>
      <c r="F38" s="231">
        <v>3.8082106959022102E-2</v>
      </c>
      <c r="G38" s="231">
        <v>3.7509592793838309E-2</v>
      </c>
      <c r="H38" s="231">
        <v>3.8414645535427602E-2</v>
      </c>
      <c r="I38" s="231">
        <v>3.4038928747219067E-2</v>
      </c>
      <c r="J38" s="231">
        <v>3.3676220070574719E-2</v>
      </c>
      <c r="K38" s="231">
        <v>2.88439487890437E-2</v>
      </c>
      <c r="L38" s="231">
        <v>1.4387548753465349E-2</v>
      </c>
      <c r="M38" s="231">
        <v>1.120089275737381E-2</v>
      </c>
      <c r="N38" s="231">
        <v>0</v>
      </c>
      <c r="O38" s="231">
        <v>1.187022204091398E-2</v>
      </c>
      <c r="P38" s="231">
        <v>1.0757108263126151E-2</v>
      </c>
      <c r="Q38" s="231">
        <v>1.031387786954399E-2</v>
      </c>
      <c r="R38" s="231">
        <v>9.6689627184391412E-3</v>
      </c>
      <c r="S38" s="231">
        <v>1.051673999471057E-2</v>
      </c>
      <c r="T38" s="231">
        <v>1.023156529822686E-2</v>
      </c>
      <c r="U38" s="231">
        <v>9.5752025261021476E-3</v>
      </c>
      <c r="V38" s="231">
        <v>9.9215188100793619E-3</v>
      </c>
      <c r="W38" s="231">
        <v>9.2566987440295956E-3</v>
      </c>
      <c r="DA38" s="73" t="s">
        <v>2972</v>
      </c>
    </row>
    <row r="39" spans="1:105" ht="12" customHeight="1" x14ac:dyDescent="0.25">
      <c r="A39" s="64" t="s">
        <v>160</v>
      </c>
      <c r="B39" s="231">
        <v>1.0450661816060389</v>
      </c>
      <c r="C39" s="231">
        <v>0.89984034778174726</v>
      </c>
      <c r="D39" s="231">
        <v>0.69074636747442197</v>
      </c>
      <c r="E39" s="231">
        <v>0.59118519017082427</v>
      </c>
      <c r="F39" s="231">
        <v>0.60097292150302595</v>
      </c>
      <c r="G39" s="231">
        <v>0.58948999759947096</v>
      </c>
      <c r="H39" s="231">
        <v>0.52503224858776965</v>
      </c>
      <c r="I39" s="231">
        <v>0.54531734786864516</v>
      </c>
      <c r="J39" s="231">
        <v>0.42838401065554688</v>
      </c>
      <c r="K39" s="231">
        <v>0.27299422457050088</v>
      </c>
      <c r="L39" s="231">
        <v>0.50497116829361433</v>
      </c>
      <c r="M39" s="231">
        <v>0.1620726564708227</v>
      </c>
      <c r="N39" s="231">
        <v>0.15814722042644211</v>
      </c>
      <c r="O39" s="231">
        <v>0.16168535449406091</v>
      </c>
      <c r="P39" s="231">
        <v>0.1214267774806112</v>
      </c>
      <c r="Q39" s="231">
        <v>9.916913051082106E-2</v>
      </c>
      <c r="R39" s="231">
        <v>0.11656494833770779</v>
      </c>
      <c r="S39" s="231">
        <v>0.13158150386894349</v>
      </c>
      <c r="T39" s="231">
        <v>0.15422822401167419</v>
      </c>
      <c r="U39" s="231">
        <v>0.12671218249994529</v>
      </c>
      <c r="V39" s="231">
        <v>0.13285651203562079</v>
      </c>
      <c r="W39" s="231">
        <v>0.1174896258974448</v>
      </c>
      <c r="DA39" s="73" t="s">
        <v>2973</v>
      </c>
    </row>
    <row r="40" spans="1:105" ht="12" customHeight="1" x14ac:dyDescent="0.25">
      <c r="A40" s="64" t="s">
        <v>70</v>
      </c>
      <c r="B40" s="231">
        <v>0.87460907185464898</v>
      </c>
      <c r="C40" s="231">
        <v>0.66080533332947566</v>
      </c>
      <c r="D40" s="231">
        <v>0.71430383676815101</v>
      </c>
      <c r="E40" s="231">
        <v>0.29756789415480972</v>
      </c>
      <c r="F40" s="231">
        <v>0.32420655034593321</v>
      </c>
      <c r="G40" s="231">
        <v>0.34811837817505281</v>
      </c>
      <c r="H40" s="231">
        <v>0.43031340798650042</v>
      </c>
      <c r="I40" s="231">
        <v>0.3622677741616353</v>
      </c>
      <c r="J40" s="231">
        <v>0.32541121140094431</v>
      </c>
      <c r="K40" s="231">
        <v>0.22257023974873871</v>
      </c>
      <c r="L40" s="231">
        <v>0.25535439147531303</v>
      </c>
      <c r="M40" s="231">
        <v>0.19015319362896321</v>
      </c>
      <c r="N40" s="231">
        <v>0.12339945379660951</v>
      </c>
      <c r="O40" s="231">
        <v>4.5799233304207473E-2</v>
      </c>
      <c r="P40" s="231">
        <v>1.6617318032308079E-2</v>
      </c>
      <c r="Q40" s="231">
        <v>8.1523113128641085E-3</v>
      </c>
      <c r="R40" s="231">
        <v>7.9718935184490951E-3</v>
      </c>
      <c r="S40" s="231">
        <v>8.6708713065119375E-3</v>
      </c>
      <c r="T40" s="231">
        <v>8.4357496724002667E-3</v>
      </c>
      <c r="U40" s="231">
        <v>7.8945898519291735E-3</v>
      </c>
      <c r="V40" s="231">
        <v>0</v>
      </c>
      <c r="W40" s="231">
        <v>7.6319889597917367E-3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3.2166257216674561</v>
      </c>
      <c r="C42" s="231">
        <v>3.5497035523668869</v>
      </c>
      <c r="D42" s="231">
        <v>3.4145014028393819</v>
      </c>
      <c r="E42" s="231">
        <v>3.957965361326039</v>
      </c>
      <c r="F42" s="231">
        <v>3.7252587335469638</v>
      </c>
      <c r="G42" s="231">
        <v>3.7872114021946972</v>
      </c>
      <c r="H42" s="231">
        <v>3.586248294828863</v>
      </c>
      <c r="I42" s="231">
        <v>2.5656904554998081</v>
      </c>
      <c r="J42" s="231">
        <v>2.198283886238837</v>
      </c>
      <c r="K42" s="231">
        <v>1.5929109657754339</v>
      </c>
      <c r="L42" s="231">
        <v>1.9228373157898919</v>
      </c>
      <c r="M42" s="231">
        <v>1.2814533149122569</v>
      </c>
      <c r="N42" s="231">
        <v>1.218099837959671</v>
      </c>
      <c r="O42" s="231">
        <v>1.601410757439498</v>
      </c>
      <c r="P42" s="231">
        <v>1.2616436181405331</v>
      </c>
      <c r="Q42" s="231">
        <v>1.1475925490379559</v>
      </c>
      <c r="R42" s="231">
        <v>1.1975342968878371</v>
      </c>
      <c r="S42" s="231">
        <v>1.3824863962547369</v>
      </c>
      <c r="T42" s="231">
        <v>1.2247271379128579</v>
      </c>
      <c r="U42" s="231">
        <v>1.001450379683684</v>
      </c>
      <c r="V42" s="231">
        <v>1.0846882284726209</v>
      </c>
      <c r="W42" s="231">
        <v>1.0668793757464461</v>
      </c>
      <c r="DA42" s="73" t="s">
        <v>2976</v>
      </c>
    </row>
    <row r="43" spans="1:105" ht="12" customHeight="1" x14ac:dyDescent="0.25">
      <c r="A43" s="64" t="s">
        <v>36</v>
      </c>
      <c r="B43" s="231">
        <v>0.47720709854196752</v>
      </c>
      <c r="C43" s="231">
        <v>0.42692287948083668</v>
      </c>
      <c r="D43" s="231">
        <v>0.40966849058737043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8.0317799649668142</v>
      </c>
      <c r="F44" s="231">
        <v>12.302639394320099</v>
      </c>
      <c r="G44" s="231">
        <v>13.65163512019941</v>
      </c>
      <c r="H44" s="231">
        <v>11.048362031106681</v>
      </c>
      <c r="I44" s="231">
        <v>14.40410544380425</v>
      </c>
      <c r="J44" s="231">
        <v>13.645414820113711</v>
      </c>
      <c r="K44" s="231">
        <v>16.74379762127225</v>
      </c>
      <c r="L44" s="231">
        <v>21.98191371685305</v>
      </c>
      <c r="M44" s="231">
        <v>26.877520663156972</v>
      </c>
      <c r="N44" s="231">
        <v>27.350148088997731</v>
      </c>
      <c r="O44" s="231">
        <v>24.492862191091181</v>
      </c>
      <c r="P44" s="231">
        <v>25.06929388863481</v>
      </c>
      <c r="Q44" s="231">
        <v>24.05659217826274</v>
      </c>
      <c r="R44" s="231">
        <v>26.608680394804349</v>
      </c>
      <c r="S44" s="231">
        <v>24.722479437525411</v>
      </c>
      <c r="T44" s="231">
        <v>24.091034593016609</v>
      </c>
      <c r="U44" s="231">
        <v>23.146737240463249</v>
      </c>
      <c r="V44" s="231">
        <v>22.822405075582509</v>
      </c>
      <c r="W44" s="231">
        <v>26.281954482098321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0.72894314153182538</v>
      </c>
      <c r="F45" s="231">
        <v>0.92681612681561598</v>
      </c>
      <c r="G45" s="231">
        <v>1.059868192601181</v>
      </c>
      <c r="H45" s="231">
        <v>1.0126736013903579</v>
      </c>
      <c r="I45" s="231">
        <v>1.4578862830628301</v>
      </c>
      <c r="J45" s="231">
        <v>1.706364086352977</v>
      </c>
      <c r="K45" s="231">
        <v>2.2141235206715559</v>
      </c>
      <c r="L45" s="231">
        <v>2.3790159692794441</v>
      </c>
      <c r="M45" s="231">
        <v>2.4626013239612941</v>
      </c>
      <c r="N45" s="231">
        <v>2.7025494663563951</v>
      </c>
      <c r="O45" s="231">
        <v>3.4428634421248341</v>
      </c>
      <c r="P45" s="231">
        <v>1.9798597719179449</v>
      </c>
      <c r="Q45" s="231">
        <v>1.6136820642783729</v>
      </c>
      <c r="R45" s="231">
        <v>1.180978323745153</v>
      </c>
      <c r="S45" s="231">
        <v>1.5210020891609271</v>
      </c>
      <c r="T45" s="231">
        <v>1.4988253802264919</v>
      </c>
      <c r="U45" s="231">
        <v>1.2662687918244619</v>
      </c>
      <c r="V45" s="231">
        <v>1.2207813609642291</v>
      </c>
      <c r="W45" s="231">
        <v>1.312325276135321</v>
      </c>
      <c r="DA45" s="73" t="s">
        <v>2979</v>
      </c>
    </row>
    <row r="46" spans="1:105" ht="12" customHeight="1" x14ac:dyDescent="0.25">
      <c r="A46" s="60" t="s">
        <v>2934</v>
      </c>
      <c r="B46" s="331">
        <v>2.763338683405443</v>
      </c>
      <c r="C46" s="331">
        <v>2.848036066770848</v>
      </c>
      <c r="D46" s="331">
        <v>2.8087685112910972</v>
      </c>
      <c r="E46" s="331">
        <v>2.8772305897407922</v>
      </c>
      <c r="F46" s="331">
        <v>3.086689777973854</v>
      </c>
      <c r="G46" s="331">
        <v>3.0812889917977668</v>
      </c>
      <c r="H46" s="331">
        <v>3.1690067313069861</v>
      </c>
      <c r="I46" s="331">
        <v>3.3690131830851722</v>
      </c>
      <c r="J46" s="331">
        <v>3.234135597928872</v>
      </c>
      <c r="K46" s="331">
        <v>3.0910709030101362</v>
      </c>
      <c r="L46" s="331">
        <v>3.1404999397507698</v>
      </c>
      <c r="M46" s="331">
        <v>3.1554491602877728</v>
      </c>
      <c r="N46" s="331">
        <v>3.007544288873008</v>
      </c>
      <c r="O46" s="331">
        <v>3.0036988134695179</v>
      </c>
      <c r="P46" s="331">
        <v>2.966021097985525</v>
      </c>
      <c r="Q46" s="331">
        <v>3.1032648213556122</v>
      </c>
      <c r="R46" s="331">
        <v>3.206918477805083</v>
      </c>
      <c r="S46" s="331">
        <v>3.330144195120913</v>
      </c>
      <c r="T46" s="331">
        <v>3.2262314290687049</v>
      </c>
      <c r="U46" s="331">
        <v>3.1479313926919779</v>
      </c>
      <c r="V46" s="331">
        <v>3.2453128881595572</v>
      </c>
      <c r="W46" s="331">
        <v>3.4776926824844372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30.02446767589246</v>
      </c>
      <c r="C48" s="318">
        <v>30.944729048252849</v>
      </c>
      <c r="D48" s="318">
        <v>30.518075790983591</v>
      </c>
      <c r="E48" s="318">
        <v>31.261935917062701</v>
      </c>
      <c r="F48" s="318">
        <v>33.537770097030823</v>
      </c>
      <c r="G48" s="318">
        <v>33.47908900558803</v>
      </c>
      <c r="H48" s="318">
        <v>34.432167414077313</v>
      </c>
      <c r="I48" s="318">
        <v>36.605294900203482</v>
      </c>
      <c r="J48" s="318">
        <v>35.139811237253717</v>
      </c>
      <c r="K48" s="318">
        <v>33.585372277619783</v>
      </c>
      <c r="L48" s="318">
        <v>34.122432944407358</v>
      </c>
      <c r="M48" s="318">
        <v>34.284860514899698</v>
      </c>
      <c r="N48" s="318">
        <v>32.677831648851686</v>
      </c>
      <c r="O48" s="318">
        <v>32.636049455216188</v>
      </c>
      <c r="P48" s="318">
        <v>32.226670265671281</v>
      </c>
      <c r="Q48" s="318">
        <v>33.717862699226373</v>
      </c>
      <c r="R48" s="318">
        <v>34.844089417740641</v>
      </c>
      <c r="S48" s="318">
        <v>36.182972193350423</v>
      </c>
      <c r="T48" s="318">
        <v>35.053930174656507</v>
      </c>
      <c r="U48" s="318">
        <v>34.203177812909431</v>
      </c>
      <c r="V48" s="318">
        <v>35.261255702693518</v>
      </c>
      <c r="W48" s="318">
        <v>37.786128844424937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0.99999999999999989</v>
      </c>
      <c r="D52" s="234">
        <f t="shared" si="1"/>
        <v>1.0000000000000002</v>
      </c>
      <c r="E52" s="234">
        <f t="shared" si="1"/>
        <v>0.99999999999999978</v>
      </c>
      <c r="F52" s="234">
        <f t="shared" si="1"/>
        <v>0.99999999999999989</v>
      </c>
      <c r="G52" s="234">
        <f t="shared" si="1"/>
        <v>1.0000000000000004</v>
      </c>
      <c r="H52" s="234">
        <f t="shared" si="1"/>
        <v>0.99999999999999967</v>
      </c>
      <c r="I52" s="234">
        <f t="shared" si="1"/>
        <v>1</v>
      </c>
      <c r="J52" s="234">
        <f t="shared" si="1"/>
        <v>0.99999999999999989</v>
      </c>
      <c r="K52" s="234">
        <f t="shared" si="1"/>
        <v>0.99999999999999989</v>
      </c>
      <c r="L52" s="234">
        <f t="shared" si="1"/>
        <v>1.0000000000000002</v>
      </c>
      <c r="M52" s="234">
        <f t="shared" si="1"/>
        <v>1</v>
      </c>
      <c r="N52" s="234">
        <f t="shared" si="1"/>
        <v>1.0000000000000002</v>
      </c>
      <c r="O52" s="234">
        <f t="shared" si="1"/>
        <v>1</v>
      </c>
      <c r="P52" s="234">
        <f t="shared" si="1"/>
        <v>0.99999999999999989</v>
      </c>
      <c r="Q52" s="234">
        <f t="shared" si="1"/>
        <v>1.0000000000000002</v>
      </c>
      <c r="R52" s="234">
        <f t="shared" si="1"/>
        <v>0.99999999999999989</v>
      </c>
      <c r="S52" s="234">
        <f t="shared" si="1"/>
        <v>0.99999999999999989</v>
      </c>
      <c r="T52" s="234">
        <f t="shared" si="1"/>
        <v>1</v>
      </c>
      <c r="U52" s="234">
        <f t="shared" si="1"/>
        <v>1</v>
      </c>
      <c r="V52" s="234">
        <f t="shared" si="1"/>
        <v>0.99999999999999967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2.2639996170138656E-2</v>
      </c>
      <c r="C53" s="301">
        <f t="shared" si="2"/>
        <v>2.3100756895264776E-2</v>
      </c>
      <c r="D53" s="301">
        <f t="shared" si="2"/>
        <v>2.3502879286010435E-2</v>
      </c>
      <c r="E53" s="301">
        <f t="shared" si="2"/>
        <v>1.4979551778443945E-2</v>
      </c>
      <c r="F53" s="301">
        <f t="shared" si="2"/>
        <v>1.3113151284414164E-2</v>
      </c>
      <c r="G53" s="301">
        <f t="shared" si="2"/>
        <v>1.2387702297003809E-2</v>
      </c>
      <c r="H53" s="301">
        <f t="shared" si="2"/>
        <v>1.401831236051124E-2</v>
      </c>
      <c r="I53" s="301">
        <f t="shared" si="2"/>
        <v>1.324714893594574E-2</v>
      </c>
      <c r="J53" s="301">
        <f t="shared" si="2"/>
        <v>1.3378688751383283E-2</v>
      </c>
      <c r="K53" s="301">
        <f t="shared" si="2"/>
        <v>1.1848148299449492E-2</v>
      </c>
      <c r="L53" s="301">
        <f t="shared" si="2"/>
        <v>1.0023513377832307E-2</v>
      </c>
      <c r="M53" s="301">
        <f t="shared" si="2"/>
        <v>9.1264759820325319E-3</v>
      </c>
      <c r="N53" s="301">
        <f t="shared" si="2"/>
        <v>8.6815972432950327E-3</v>
      </c>
      <c r="O53" s="301">
        <f t="shared" si="2"/>
        <v>9.0536260870082309E-3</v>
      </c>
      <c r="P53" s="301">
        <f t="shared" si="2"/>
        <v>9.2917351858639689E-3</v>
      </c>
      <c r="Q53" s="301">
        <f t="shared" si="2"/>
        <v>1.002084222482825E-2</v>
      </c>
      <c r="R53" s="301">
        <f t="shared" si="2"/>
        <v>9.6915246352810847E-3</v>
      </c>
      <c r="S53" s="301">
        <f t="shared" si="2"/>
        <v>1.0305938027995691E-2</v>
      </c>
      <c r="T53" s="301">
        <f t="shared" si="2"/>
        <v>1.0287416801211469E-2</v>
      </c>
      <c r="U53" s="301">
        <f t="shared" si="2"/>
        <v>1.05237651202983E-2</v>
      </c>
      <c r="V53" s="301">
        <f t="shared" si="2"/>
        <v>1.0839109009182319E-2</v>
      </c>
      <c r="W53" s="301">
        <f t="shared" si="2"/>
        <v>1.0379504058358987E-2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6.3842982249646693E-3</v>
      </c>
      <c r="C54" s="235">
        <f t="shared" si="3"/>
        <v>6.5142290720129571E-3</v>
      </c>
      <c r="D54" s="235">
        <f t="shared" si="3"/>
        <v>6.627624376771982E-3</v>
      </c>
      <c r="E54" s="235">
        <f t="shared" si="3"/>
        <v>4.2241140462746093E-3</v>
      </c>
      <c r="F54" s="235">
        <f t="shared" si="3"/>
        <v>3.6978040031296431E-3</v>
      </c>
      <c r="G54" s="235">
        <f t="shared" si="3"/>
        <v>3.4932331786550761E-3</v>
      </c>
      <c r="H54" s="235">
        <f t="shared" si="3"/>
        <v>3.9530522022903714E-3</v>
      </c>
      <c r="I54" s="235">
        <f t="shared" si="3"/>
        <v>3.7355902713954846E-3</v>
      </c>
      <c r="J54" s="235">
        <f t="shared" si="3"/>
        <v>3.7726834494993633E-3</v>
      </c>
      <c r="K54" s="235">
        <f t="shared" si="3"/>
        <v>3.3410832576492556E-3</v>
      </c>
      <c r="L54" s="235">
        <f t="shared" si="3"/>
        <v>2.8265507725840082E-3</v>
      </c>
      <c r="M54" s="235">
        <f t="shared" si="3"/>
        <v>2.5735933864301582E-3</v>
      </c>
      <c r="N54" s="235">
        <f t="shared" si="3"/>
        <v>2.448141132785677E-3</v>
      </c>
      <c r="O54" s="235">
        <f t="shared" si="3"/>
        <v>2.5530502974650659E-3</v>
      </c>
      <c r="P54" s="235">
        <f t="shared" si="3"/>
        <v>2.620195162938925E-3</v>
      </c>
      <c r="Q54" s="235">
        <f t="shared" si="3"/>
        <v>2.8257975287559502E-3</v>
      </c>
      <c r="R54" s="235">
        <f t="shared" si="3"/>
        <v>2.7329325968630438E-3</v>
      </c>
      <c r="S54" s="235">
        <f t="shared" si="3"/>
        <v>2.9061922698340216E-3</v>
      </c>
      <c r="T54" s="235">
        <f t="shared" si="3"/>
        <v>2.9009694317030381E-3</v>
      </c>
      <c r="U54" s="235">
        <f t="shared" si="3"/>
        <v>2.9676177713352523E-3</v>
      </c>
      <c r="V54" s="235">
        <f t="shared" si="3"/>
        <v>3.0565422311684713E-3</v>
      </c>
      <c r="W54" s="235">
        <f t="shared" si="3"/>
        <v>2.926937303249067E-3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8.6609352457477876E-2</v>
      </c>
      <c r="C55" s="235">
        <f t="shared" si="4"/>
        <v>8.8371993570184687E-2</v>
      </c>
      <c r="D55" s="235">
        <f t="shared" si="4"/>
        <v>8.9910313612706183E-2</v>
      </c>
      <c r="E55" s="235">
        <f t="shared" si="4"/>
        <v>5.7304306497431068E-2</v>
      </c>
      <c r="F55" s="235">
        <f t="shared" si="4"/>
        <v>5.0164387523971017E-2</v>
      </c>
      <c r="G55" s="235">
        <f t="shared" si="4"/>
        <v>4.7389180913140608E-2</v>
      </c>
      <c r="H55" s="235">
        <f t="shared" si="4"/>
        <v>5.3627083104011888E-2</v>
      </c>
      <c r="I55" s="235">
        <f t="shared" si="4"/>
        <v>5.0676995818723265E-2</v>
      </c>
      <c r="J55" s="235">
        <f t="shared" si="4"/>
        <v>5.1180201656383609E-2</v>
      </c>
      <c r="K55" s="235">
        <f t="shared" si="4"/>
        <v>4.5325115972809089E-2</v>
      </c>
      <c r="L55" s="235">
        <f t="shared" si="4"/>
        <v>3.8344971283517923E-2</v>
      </c>
      <c r="M55" s="235">
        <f t="shared" si="4"/>
        <v>3.4913352859357899E-2</v>
      </c>
      <c r="N55" s="235">
        <f t="shared" si="4"/>
        <v>3.3211468318627493E-2</v>
      </c>
      <c r="O55" s="235">
        <f t="shared" si="4"/>
        <v>3.4634665434358593E-2</v>
      </c>
      <c r="P55" s="235">
        <f t="shared" si="4"/>
        <v>3.5545552287481359E-2</v>
      </c>
      <c r="Q55" s="235">
        <f t="shared" si="4"/>
        <v>3.8334752782142878E-2</v>
      </c>
      <c r="R55" s="235">
        <f t="shared" si="4"/>
        <v>3.7074947658096213E-2</v>
      </c>
      <c r="S55" s="235">
        <f t="shared" si="4"/>
        <v>3.9425387370378547E-2</v>
      </c>
      <c r="T55" s="235">
        <f t="shared" si="4"/>
        <v>3.9354534378777131E-2</v>
      </c>
      <c r="U55" s="235">
        <f t="shared" si="4"/>
        <v>4.0258685365230133E-2</v>
      </c>
      <c r="V55" s="235">
        <f t="shared" si="4"/>
        <v>4.1465034068313894E-2</v>
      </c>
      <c r="W55" s="235">
        <f t="shared" si="4"/>
        <v>3.9706814372607285E-2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0.1975846680328362</v>
      </c>
      <c r="C56" s="235">
        <f t="shared" si="5"/>
        <v>0.20160583721645522</v>
      </c>
      <c r="D56" s="235">
        <f t="shared" si="5"/>
        <v>0.2051152556141865</v>
      </c>
      <c r="E56" s="235">
        <f t="shared" si="5"/>
        <v>0.13073013542856982</v>
      </c>
      <c r="F56" s="235">
        <f t="shared" si="5"/>
        <v>0.11444161138210412</v>
      </c>
      <c r="G56" s="235">
        <f t="shared" si="5"/>
        <v>0.10811044435031418</v>
      </c>
      <c r="H56" s="235">
        <f t="shared" si="5"/>
        <v>0.12234116884637511</v>
      </c>
      <c r="I56" s="235">
        <f t="shared" si="5"/>
        <v>0.11561104097458638</v>
      </c>
      <c r="J56" s="235">
        <f t="shared" si="5"/>
        <v>0.1167590204429136</v>
      </c>
      <c r="K56" s="235">
        <f t="shared" si="5"/>
        <v>0.10340162741008996</v>
      </c>
      <c r="L56" s="235">
        <f t="shared" si="5"/>
        <v>8.7477601515405207E-2</v>
      </c>
      <c r="M56" s="235">
        <f t="shared" si="5"/>
        <v>7.9648941354414873E-2</v>
      </c>
      <c r="N56" s="235">
        <f t="shared" si="5"/>
        <v>7.5766378069167722E-2</v>
      </c>
      <c r="O56" s="235">
        <f t="shared" si="5"/>
        <v>7.9013162875636284E-2</v>
      </c>
      <c r="P56" s="235">
        <f t="shared" si="5"/>
        <v>8.1091197999823353E-2</v>
      </c>
      <c r="Q56" s="235">
        <f t="shared" si="5"/>
        <v>8.7454289723494782E-2</v>
      </c>
      <c r="R56" s="235">
        <f t="shared" si="5"/>
        <v>8.4580256259925865E-2</v>
      </c>
      <c r="S56" s="235">
        <f t="shared" si="5"/>
        <v>8.9942389067817624E-2</v>
      </c>
      <c r="T56" s="235">
        <f t="shared" si="5"/>
        <v>8.9780749886511232E-2</v>
      </c>
      <c r="U56" s="235">
        <f t="shared" si="5"/>
        <v>9.1843418264012253E-2</v>
      </c>
      <c r="V56" s="235">
        <f t="shared" si="5"/>
        <v>9.4595499895700569E-2</v>
      </c>
      <c r="W56" s="235">
        <f t="shared" si="5"/>
        <v>9.0584417431187947E-2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5.8768089382843516E-2</v>
      </c>
      <c r="C57" s="302">
        <f t="shared" si="6"/>
        <v>5.977964237013221E-2</v>
      </c>
      <c r="D57" s="302">
        <f t="shared" si="6"/>
        <v>6.1473352136366954E-2</v>
      </c>
      <c r="E57" s="302">
        <f t="shared" si="6"/>
        <v>4.0434393579981E-2</v>
      </c>
      <c r="F57" s="302">
        <f t="shared" si="6"/>
        <v>3.6867875619720762E-2</v>
      </c>
      <c r="G57" s="302">
        <f t="shared" si="6"/>
        <v>3.5369790017916986E-2</v>
      </c>
      <c r="H57" s="302">
        <f t="shared" si="6"/>
        <v>3.903501441826477E-2</v>
      </c>
      <c r="I57" s="302">
        <f t="shared" si="6"/>
        <v>3.793824382173596E-2</v>
      </c>
      <c r="J57" s="302">
        <f t="shared" si="6"/>
        <v>3.8497297493224718E-2</v>
      </c>
      <c r="K57" s="302">
        <f t="shared" si="6"/>
        <v>3.4951817609793719E-2</v>
      </c>
      <c r="L57" s="302">
        <f t="shared" si="6"/>
        <v>3.038043316876363E-2</v>
      </c>
      <c r="M57" s="302">
        <f t="shared" si="6"/>
        <v>2.8051318294120501E-2</v>
      </c>
      <c r="N57" s="302">
        <f t="shared" si="6"/>
        <v>2.6866304291311843E-2</v>
      </c>
      <c r="O57" s="302">
        <f t="shared" si="6"/>
        <v>2.7882921163670259E-2</v>
      </c>
      <c r="P57" s="302">
        <f t="shared" si="6"/>
        <v>2.8291692944842278E-2</v>
      </c>
      <c r="Q57" s="302">
        <f t="shared" si="6"/>
        <v>3.01154206578352E-2</v>
      </c>
      <c r="R57" s="302">
        <f t="shared" si="6"/>
        <v>2.9254680734406156E-2</v>
      </c>
      <c r="S57" s="302">
        <f t="shared" si="6"/>
        <v>3.0866675784959302E-2</v>
      </c>
      <c r="T57" s="302">
        <f t="shared" si="6"/>
        <v>3.1034375827860044E-2</v>
      </c>
      <c r="U57" s="302">
        <f t="shared" si="6"/>
        <v>3.1705107975398994E-2</v>
      </c>
      <c r="V57" s="302">
        <f t="shared" si="6"/>
        <v>3.25414177952488E-2</v>
      </c>
      <c r="W57" s="302">
        <f t="shared" si="6"/>
        <v>3.1341670440433844E-2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0.37042145121100828</v>
      </c>
      <c r="C58" s="303">
        <f t="shared" si="7"/>
        <v>0.35989571432245698</v>
      </c>
      <c r="D58" s="303">
        <f t="shared" si="7"/>
        <v>0.34999172134948475</v>
      </c>
      <c r="E58" s="303">
        <f t="shared" si="7"/>
        <v>0.54580275610084394</v>
      </c>
      <c r="F58" s="303">
        <f t="shared" si="7"/>
        <v>0.58870791573403081</v>
      </c>
      <c r="G58" s="303">
        <f t="shared" si="7"/>
        <v>0.60543492125569875</v>
      </c>
      <c r="H58" s="303">
        <f t="shared" si="7"/>
        <v>0.56780642873466458</v>
      </c>
      <c r="I58" s="303">
        <f t="shared" si="7"/>
        <v>0.58648661471317987</v>
      </c>
      <c r="J58" s="303">
        <f t="shared" si="7"/>
        <v>0.58373542479657869</v>
      </c>
      <c r="K58" s="303">
        <f t="shared" si="7"/>
        <v>0.62143936334898398</v>
      </c>
      <c r="L58" s="303">
        <f t="shared" si="7"/>
        <v>0.66410853679519721</v>
      </c>
      <c r="M58" s="303">
        <f t="shared" si="7"/>
        <v>0.68905184769287908</v>
      </c>
      <c r="N58" s="303">
        <f t="shared" si="7"/>
        <v>0.70027646082375095</v>
      </c>
      <c r="O58" s="303">
        <f t="shared" si="7"/>
        <v>0.68963814452896433</v>
      </c>
      <c r="P58" s="303">
        <f t="shared" si="7"/>
        <v>0.68541230079540605</v>
      </c>
      <c r="Q58" s="303">
        <f t="shared" si="7"/>
        <v>0.66856741728787583</v>
      </c>
      <c r="R58" s="303">
        <f t="shared" si="7"/>
        <v>0.67647408159598788</v>
      </c>
      <c r="S58" s="303">
        <f t="shared" si="7"/>
        <v>0.66075500387495234</v>
      </c>
      <c r="T58" s="303">
        <f t="shared" si="7"/>
        <v>0.66146663058206667</v>
      </c>
      <c r="U58" s="303">
        <f t="shared" si="7"/>
        <v>0.65677762205658075</v>
      </c>
      <c r="V58" s="303">
        <f t="shared" si="7"/>
        <v>0.64876619801911195</v>
      </c>
      <c r="W58" s="303">
        <f t="shared" si="7"/>
        <v>0.66061029244589597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0.10654617807616065</v>
      </c>
      <c r="C59" s="303">
        <f t="shared" si="8"/>
        <v>0.10871456599905879</v>
      </c>
      <c r="D59" s="303">
        <f t="shared" si="8"/>
        <v>0.1106069958179873</v>
      </c>
      <c r="E59" s="303">
        <f t="shared" si="8"/>
        <v>7.0495329561594378E-2</v>
      </c>
      <c r="F59" s="303">
        <f t="shared" si="8"/>
        <v>6.1711854604093334E-2</v>
      </c>
      <c r="G59" s="303">
        <f t="shared" si="8"/>
        <v>5.8297816173303249E-2</v>
      </c>
      <c r="H59" s="303">
        <f t="shared" si="8"/>
        <v>6.5971636826523697E-2</v>
      </c>
      <c r="I59" s="303">
        <f t="shared" si="8"/>
        <v>6.2342461497070699E-2</v>
      </c>
      <c r="J59" s="303">
        <f t="shared" si="8"/>
        <v>6.2961501557607408E-2</v>
      </c>
      <c r="K59" s="303">
        <f t="shared" si="8"/>
        <v>5.5758618910498471E-2</v>
      </c>
      <c r="L59" s="303">
        <f t="shared" si="8"/>
        <v>4.7171697083231393E-2</v>
      </c>
      <c r="M59" s="303">
        <f t="shared" si="8"/>
        <v>4.2950145745695438E-2</v>
      </c>
      <c r="N59" s="303">
        <f t="shared" si="8"/>
        <v>4.0856500103548951E-2</v>
      </c>
      <c r="O59" s="303">
        <f t="shared" si="8"/>
        <v>4.2607306558367017E-2</v>
      </c>
      <c r="P59" s="303">
        <f t="shared" si="8"/>
        <v>4.3727872757123684E-2</v>
      </c>
      <c r="Q59" s="303">
        <f t="shared" si="8"/>
        <v>4.7159126359212718E-2</v>
      </c>
      <c r="R59" s="303">
        <f t="shared" si="8"/>
        <v>4.5609323511375512E-2</v>
      </c>
      <c r="S59" s="303">
        <f t="shared" si="8"/>
        <v>4.850081687827338E-2</v>
      </c>
      <c r="T59" s="303">
        <f t="shared" si="8"/>
        <v>4.8413654057559499E-2</v>
      </c>
      <c r="U59" s="303">
        <f t="shared" si="8"/>
        <v>4.9525933843482792E-2</v>
      </c>
      <c r="V59" s="303">
        <f t="shared" si="8"/>
        <v>5.1009975001783926E-2</v>
      </c>
      <c r="W59" s="303">
        <f t="shared" si="8"/>
        <v>4.8847026273033833E-2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5.2729038760559746E-2</v>
      </c>
      <c r="C60" s="303">
        <f t="shared" si="9"/>
        <v>5.1699423570288457E-2</v>
      </c>
      <c r="D60" s="303">
        <f t="shared" si="9"/>
        <v>5.0707755597118626E-2</v>
      </c>
      <c r="E60" s="303">
        <f t="shared" si="9"/>
        <v>7.0978893657274889E-2</v>
      </c>
      <c r="F60" s="303">
        <f t="shared" si="9"/>
        <v>7.4349950880673338E-2</v>
      </c>
      <c r="G60" s="303">
        <f t="shared" si="9"/>
        <v>7.5721813009491323E-2</v>
      </c>
      <c r="H60" s="303">
        <f t="shared" si="9"/>
        <v>7.2371082847122237E-2</v>
      </c>
      <c r="I60" s="303">
        <f t="shared" si="9"/>
        <v>7.2434553955151137E-2</v>
      </c>
      <c r="J60" s="303">
        <f t="shared" si="9"/>
        <v>7.1616604247014673E-2</v>
      </c>
      <c r="K60" s="303">
        <f t="shared" si="9"/>
        <v>7.2482205022858806E-2</v>
      </c>
      <c r="L60" s="303">
        <f t="shared" si="9"/>
        <v>7.6138374156494562E-2</v>
      </c>
      <c r="M60" s="303">
        <f t="shared" si="9"/>
        <v>7.4051496464063074E-2</v>
      </c>
      <c r="N60" s="303">
        <f t="shared" si="9"/>
        <v>7.4192261645608035E-2</v>
      </c>
      <c r="O60" s="303">
        <f t="shared" si="9"/>
        <v>7.5300654333192774E-2</v>
      </c>
      <c r="P60" s="303">
        <f t="shared" si="9"/>
        <v>7.3668966520922766E-2</v>
      </c>
      <c r="Q60" s="303">
        <f t="shared" si="9"/>
        <v>7.2005631394585476E-2</v>
      </c>
      <c r="R60" s="303">
        <f t="shared" si="9"/>
        <v>7.2495632517752429E-2</v>
      </c>
      <c r="S60" s="303">
        <f t="shared" si="9"/>
        <v>7.2542811601276333E-2</v>
      </c>
      <c r="T60" s="303">
        <f t="shared" si="9"/>
        <v>7.2087314582165815E-2</v>
      </c>
      <c r="U60" s="303">
        <f t="shared" si="9"/>
        <v>7.0697123926836372E-2</v>
      </c>
      <c r="V60" s="303">
        <f t="shared" si="9"/>
        <v>7.0656079240664138E-2</v>
      </c>
      <c r="W60" s="303">
        <f t="shared" si="9"/>
        <v>7.0529083146535068E-2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2.4419616860416306E-2</v>
      </c>
      <c r="C61" s="304">
        <f t="shared" si="10"/>
        <v>2.3753149394275645E-2</v>
      </c>
      <c r="D61" s="304">
        <f t="shared" si="10"/>
        <v>2.3115736976345402E-2</v>
      </c>
      <c r="E61" s="304">
        <f t="shared" si="10"/>
        <v>3.6611932647963183E-2</v>
      </c>
      <c r="F61" s="304">
        <f t="shared" si="10"/>
        <v>3.8498022099787144E-2</v>
      </c>
      <c r="G61" s="304">
        <f t="shared" si="10"/>
        <v>3.9290081033017885E-2</v>
      </c>
      <c r="H61" s="304">
        <f t="shared" si="10"/>
        <v>3.724418958226032E-2</v>
      </c>
      <c r="I61" s="304">
        <f t="shared" si="10"/>
        <v>3.6644569580464609E-2</v>
      </c>
      <c r="J61" s="304">
        <f t="shared" si="10"/>
        <v>3.5917099110770095E-2</v>
      </c>
      <c r="K61" s="304">
        <f t="shared" si="10"/>
        <v>3.5433942559454965E-2</v>
      </c>
      <c r="L61" s="304">
        <f t="shared" si="10"/>
        <v>3.7600721630854511E-2</v>
      </c>
      <c r="M61" s="304">
        <f t="shared" si="10"/>
        <v>3.4575399949797296E-2</v>
      </c>
      <c r="N61" s="304">
        <f t="shared" si="10"/>
        <v>3.4310330442296845E-2</v>
      </c>
      <c r="O61" s="304">
        <f t="shared" si="10"/>
        <v>3.5823188836901589E-2</v>
      </c>
      <c r="P61" s="304">
        <f t="shared" si="10"/>
        <v>3.4316063986788027E-2</v>
      </c>
      <c r="Q61" s="304">
        <f t="shared" si="10"/>
        <v>3.3237199281015505E-2</v>
      </c>
      <c r="R61" s="304">
        <f t="shared" si="10"/>
        <v>3.3447700890333575E-2</v>
      </c>
      <c r="S61" s="304">
        <f t="shared" si="10"/>
        <v>3.4066652759275708E-2</v>
      </c>
      <c r="T61" s="304">
        <f t="shared" si="10"/>
        <v>3.358155601629377E-2</v>
      </c>
      <c r="U61" s="304">
        <f t="shared" si="10"/>
        <v>3.2340715121970828E-2</v>
      </c>
      <c r="V61" s="304">
        <f t="shared" si="10"/>
        <v>3.2590202099911071E-2</v>
      </c>
      <c r="W61" s="304">
        <f t="shared" si="10"/>
        <v>3.2031046066971824E-2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1.9260702954130487E-2</v>
      </c>
      <c r="C62" s="304">
        <f t="shared" si="11"/>
        <v>1.8713399090056388E-2</v>
      </c>
      <c r="D62" s="304">
        <f t="shared" si="11"/>
        <v>1.8198423874424118E-2</v>
      </c>
      <c r="E62" s="304">
        <f t="shared" si="11"/>
        <v>2.8379956728844209E-2</v>
      </c>
      <c r="F62" s="304">
        <f t="shared" si="11"/>
        <v>3.0610884587348862E-2</v>
      </c>
      <c r="G62" s="304">
        <f t="shared" si="11"/>
        <v>3.1480634121593361E-2</v>
      </c>
      <c r="H62" s="304">
        <f t="shared" si="11"/>
        <v>2.9524075680687874E-2</v>
      </c>
      <c r="I62" s="304">
        <f t="shared" si="11"/>
        <v>3.0495384205299059E-2</v>
      </c>
      <c r="J62" s="304">
        <f t="shared" si="11"/>
        <v>3.0352331335167435E-2</v>
      </c>
      <c r="K62" s="304">
        <f t="shared" si="11"/>
        <v>3.231281272274502E-2</v>
      </c>
      <c r="L62" s="304">
        <f t="shared" si="11"/>
        <v>3.4531470071985947E-2</v>
      </c>
      <c r="M62" s="304">
        <f t="shared" si="11"/>
        <v>3.5828440591166556E-2</v>
      </c>
      <c r="N62" s="304">
        <f t="shared" si="11"/>
        <v>3.6412083732194032E-2</v>
      </c>
      <c r="O62" s="304">
        <f t="shared" si="11"/>
        <v>3.5858926107504407E-2</v>
      </c>
      <c r="P62" s="304">
        <f t="shared" si="11"/>
        <v>3.5639196065908429E-2</v>
      </c>
      <c r="Q62" s="304">
        <f t="shared" si="11"/>
        <v>3.4763317262251743E-2</v>
      </c>
      <c r="R62" s="304">
        <f t="shared" si="11"/>
        <v>3.5174437925211993E-2</v>
      </c>
      <c r="S62" s="304">
        <f t="shared" si="11"/>
        <v>3.4357097337327717E-2</v>
      </c>
      <c r="T62" s="304">
        <f t="shared" si="11"/>
        <v>3.4394099596714009E-2</v>
      </c>
      <c r="U62" s="304">
        <f t="shared" si="11"/>
        <v>3.4150286502025479E-2</v>
      </c>
      <c r="V62" s="304">
        <f t="shared" si="11"/>
        <v>3.373371867605103E-2</v>
      </c>
      <c r="W62" s="304">
        <f t="shared" si="11"/>
        <v>3.4349572816703942E-2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9.0487189460129614E-3</v>
      </c>
      <c r="C63" s="304">
        <f t="shared" si="12"/>
        <v>9.2328750859564206E-3</v>
      </c>
      <c r="D63" s="304">
        <f t="shared" si="12"/>
        <v>9.3935947463491005E-3</v>
      </c>
      <c r="E63" s="304">
        <f t="shared" si="12"/>
        <v>5.9870042804675005E-3</v>
      </c>
      <c r="F63" s="304">
        <f t="shared" si="12"/>
        <v>5.2410441935373357E-3</v>
      </c>
      <c r="G63" s="304">
        <f t="shared" si="12"/>
        <v>4.9510978548800797E-3</v>
      </c>
      <c r="H63" s="304">
        <f t="shared" si="12"/>
        <v>5.6028175841740411E-3</v>
      </c>
      <c r="I63" s="304">
        <f t="shared" si="12"/>
        <v>5.294600169387465E-3</v>
      </c>
      <c r="J63" s="304">
        <f t="shared" si="12"/>
        <v>5.3471738010771484E-3</v>
      </c>
      <c r="K63" s="304">
        <f t="shared" si="12"/>
        <v>4.735449740658826E-3</v>
      </c>
      <c r="L63" s="304">
        <f t="shared" si="12"/>
        <v>4.0061824536541026E-3</v>
      </c>
      <c r="M63" s="304">
        <f t="shared" si="12"/>
        <v>3.6476559230992256E-3</v>
      </c>
      <c r="N63" s="304">
        <f t="shared" si="12"/>
        <v>3.4698474711171543E-3</v>
      </c>
      <c r="O63" s="304">
        <f t="shared" si="12"/>
        <v>3.6185393887867806E-3</v>
      </c>
      <c r="P63" s="304">
        <f t="shared" si="12"/>
        <v>3.7137064682263004E-3</v>
      </c>
      <c r="Q63" s="304">
        <f t="shared" si="12"/>
        <v>4.0051148513182283E-3</v>
      </c>
      <c r="R63" s="304">
        <f t="shared" si="12"/>
        <v>3.8734937022068512E-3</v>
      </c>
      <c r="S63" s="304">
        <f t="shared" si="12"/>
        <v>4.1190615046729044E-3</v>
      </c>
      <c r="T63" s="304">
        <f t="shared" si="12"/>
        <v>4.111658969158041E-3</v>
      </c>
      <c r="U63" s="304">
        <f t="shared" si="12"/>
        <v>4.2061223028400539E-3</v>
      </c>
      <c r="V63" s="304">
        <f t="shared" si="12"/>
        <v>4.3321584647020364E-3</v>
      </c>
      <c r="W63" s="304">
        <f t="shared" si="12"/>
        <v>4.14846426285929E-3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9.8316927684010541E-2</v>
      </c>
      <c r="C65" s="237">
        <f t="shared" si="14"/>
        <v>0.10031783698414577</v>
      </c>
      <c r="D65" s="237">
        <f t="shared" si="14"/>
        <v>0.10206410220936736</v>
      </c>
      <c r="E65" s="237">
        <f t="shared" si="14"/>
        <v>6.5050519349586319E-2</v>
      </c>
      <c r="F65" s="237">
        <f t="shared" si="14"/>
        <v>5.6945448967862675E-2</v>
      </c>
      <c r="G65" s="237">
        <f t="shared" si="14"/>
        <v>5.3795098804476339E-2</v>
      </c>
      <c r="H65" s="237">
        <f t="shared" si="14"/>
        <v>6.087622066023584E-2</v>
      </c>
      <c r="I65" s="237">
        <f t="shared" si="14"/>
        <v>5.7527350012211494E-2</v>
      </c>
      <c r="J65" s="237">
        <f t="shared" si="14"/>
        <v>5.8098577605394476E-2</v>
      </c>
      <c r="K65" s="237">
        <f t="shared" si="14"/>
        <v>5.145202016786711E-2</v>
      </c>
      <c r="L65" s="237">
        <f t="shared" si="14"/>
        <v>4.3528321846973833E-2</v>
      </c>
      <c r="M65" s="237">
        <f t="shared" si="14"/>
        <v>3.9632828221006548E-2</v>
      </c>
      <c r="N65" s="237">
        <f t="shared" si="14"/>
        <v>3.7700888371904488E-2</v>
      </c>
      <c r="O65" s="237">
        <f t="shared" si="14"/>
        <v>3.9316468721337587E-2</v>
      </c>
      <c r="P65" s="237">
        <f t="shared" si="14"/>
        <v>4.0350486345597701E-2</v>
      </c>
      <c r="Q65" s="237">
        <f t="shared" si="14"/>
        <v>4.3516722041268996E-2</v>
      </c>
      <c r="R65" s="237">
        <f t="shared" si="14"/>
        <v>4.2086620490311748E-2</v>
      </c>
      <c r="S65" s="237">
        <f t="shared" si="14"/>
        <v>4.4754785124512732E-2</v>
      </c>
      <c r="T65" s="237">
        <f t="shared" si="14"/>
        <v>4.4674354452145154E-2</v>
      </c>
      <c r="U65" s="237">
        <f t="shared" si="14"/>
        <v>4.5700725676825218E-2</v>
      </c>
      <c r="V65" s="237">
        <f t="shared" si="14"/>
        <v>4.7070144738825662E-2</v>
      </c>
      <c r="W65" s="237">
        <f t="shared" si="14"/>
        <v>4.507425452869783E-2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0.48758180860306699</v>
      </c>
      <c r="C69" s="324">
        <f>IF(C$5=0,0,C$5/WWP_fec!C$5)</f>
        <v>0.49031105498673372</v>
      </c>
      <c r="D69" s="324">
        <f>IF(D$5=0,0,D$5/WWP_fec!D$5)</f>
        <v>0.49093553257850558</v>
      </c>
      <c r="E69" s="324">
        <f>IF(E$5=0,0,E$5/WWP_fec!E$5)</f>
        <v>0.4556621842589858</v>
      </c>
      <c r="F69" s="324">
        <f>IF(F$5=0,0,F$5/WWP_fec!F$5)</f>
        <v>0.44705736811931263</v>
      </c>
      <c r="G69" s="324">
        <f>IF(G$5=0,0,G$5/WWP_fec!G$5)</f>
        <v>0.44473698688656427</v>
      </c>
      <c r="H69" s="324">
        <f>IF(H$5=0,0,H$5/WWP_fec!H$5)</f>
        <v>0.45007299334789946</v>
      </c>
      <c r="I69" s="324">
        <f>IF(I$5=0,0,I$5/WWP_fec!I$5)</f>
        <v>0.44521872787611816</v>
      </c>
      <c r="J69" s="324">
        <f>IF(J$5=0,0,J$5/WWP_fec!J$5)</f>
        <v>0.44583728574853398</v>
      </c>
      <c r="K69" s="324">
        <f>IF(K$5=0,0,K$5/WWP_fec!K$5)</f>
        <v>0.44055131543431331</v>
      </c>
      <c r="L69" s="324">
        <f>IF(L$5=0,0,L$5/WWP_fec!L$5)</f>
        <v>0.43492164598234728</v>
      </c>
      <c r="M69" s="324">
        <f>IF(M$5=0,0,M$5/WWP_fec!M$5)</f>
        <v>0.43091875392638773</v>
      </c>
      <c r="N69" s="324">
        <f>IF(N$5=0,0,N$5/WWP_fec!N$5)</f>
        <v>0.43011857608523951</v>
      </c>
      <c r="O69" s="324">
        <f>IF(O$5=0,0,O$5/WWP_fec!O$5)</f>
        <v>0.43341077447788928</v>
      </c>
      <c r="P69" s="324">
        <f>IF(P$5=0,0,P$5/WWP_fec!P$5)</f>
        <v>0.43122395192031154</v>
      </c>
      <c r="Q69" s="324">
        <f>IF(Q$5=0,0,Q$5/WWP_fec!Q$5)</f>
        <v>0.43256012544003192</v>
      </c>
      <c r="R69" s="324">
        <f>IF(R$5=0,0,R$5/WWP_fec!R$5)</f>
        <v>0.43064173300068082</v>
      </c>
      <c r="S69" s="324">
        <f>IF(S$5=0,0,S$5/WWP_fec!S$5)</f>
        <v>0.43327611630490059</v>
      </c>
      <c r="T69" s="324">
        <f>IF(T$5=0,0,T$5/WWP_fec!T$5)</f>
        <v>0.43316701433909743</v>
      </c>
      <c r="U69" s="324">
        <f>IF(U$5=0,0,U$5/WWP_fec!U$5)</f>
        <v>0.43328129268051341</v>
      </c>
      <c r="V69" s="324">
        <f>IF(V$5=0,0,V$5/WWP_fec!V$5)</f>
        <v>0.43419213210809382</v>
      </c>
      <c r="W69" s="324">
        <f>IF(W$5=0,0,W$5/WWP_fec!W$5)</f>
        <v>0.43264837378092696</v>
      </c>
      <c r="DA69" s="95"/>
    </row>
    <row r="70" spans="1:105" ht="12" customHeight="1" x14ac:dyDescent="0.25">
      <c r="A70" s="55" t="s">
        <v>92</v>
      </c>
      <c r="B70" s="336">
        <f>IF(B$6=0,0,B$6/WWP_fec!B$6)</f>
        <v>0.48187240650642216</v>
      </c>
      <c r="C70" s="336">
        <f>IF(C$6=0,0,C$6/WWP_fec!C$6)</f>
        <v>0.48187240650642199</v>
      </c>
      <c r="D70" s="336">
        <f>IF(D$6=0,0,D$6/WWP_fec!D$6)</f>
        <v>0.48187240650642194</v>
      </c>
      <c r="E70" s="336">
        <f>IF(E$6=0,0,E$6/WWP_fec!E$6)</f>
        <v>0.48187240650642205</v>
      </c>
      <c r="F70" s="336">
        <f>IF(F$6=0,0,F$6/WWP_fec!F$6)</f>
        <v>0.48187240650642216</v>
      </c>
      <c r="G70" s="336">
        <f>IF(G$6=0,0,G$6/WWP_fec!G$6)</f>
        <v>0.48187240650642194</v>
      </c>
      <c r="H70" s="336">
        <f>IF(H$6=0,0,H$6/WWP_fec!H$6)</f>
        <v>0.48187240650642216</v>
      </c>
      <c r="I70" s="336">
        <f>IF(I$6=0,0,I$6/WWP_fec!I$6)</f>
        <v>0.4818724065064221</v>
      </c>
      <c r="J70" s="336">
        <f>IF(J$6=0,0,J$6/WWP_fec!J$6)</f>
        <v>0.4818724065064221</v>
      </c>
      <c r="K70" s="336">
        <f>IF(K$6=0,0,K$6/WWP_fec!K$6)</f>
        <v>0.48187240650642194</v>
      </c>
      <c r="L70" s="336">
        <f>IF(L$6=0,0,L$6/WWP_fec!L$6)</f>
        <v>0.48187240650642216</v>
      </c>
      <c r="M70" s="336">
        <f>IF(M$6=0,0,M$6/WWP_fec!M$6)</f>
        <v>0.48187240650642199</v>
      </c>
      <c r="N70" s="336">
        <f>IF(N$6=0,0,N$6/WWP_fec!N$6)</f>
        <v>0.48187240650642221</v>
      </c>
      <c r="O70" s="336">
        <f>IF(O$6=0,0,O$6/WWP_fec!O$6)</f>
        <v>0.48187240650642205</v>
      </c>
      <c r="P70" s="336">
        <f>IF(P$6=0,0,P$6/WWP_fec!P$6)</f>
        <v>0.48187240650642205</v>
      </c>
      <c r="Q70" s="336">
        <f>IF(Q$6=0,0,Q$6/WWP_fec!Q$6)</f>
        <v>0.4818724065064221</v>
      </c>
      <c r="R70" s="336">
        <f>IF(R$6=0,0,R$6/WWP_fec!R$6)</f>
        <v>0.48187240650642205</v>
      </c>
      <c r="S70" s="336">
        <f>IF(S$6=0,0,S$6/WWP_fec!S$6)</f>
        <v>0.48187240650642188</v>
      </c>
      <c r="T70" s="336">
        <f>IF(T$6=0,0,T$6/WWP_fec!T$6)</f>
        <v>0.4818724065064221</v>
      </c>
      <c r="U70" s="336">
        <f>IF(U$6=0,0,U$6/WWP_fec!U$6)</f>
        <v>0.48187240650642216</v>
      </c>
      <c r="V70" s="336">
        <f>IF(V$6=0,0,V$6/WWP_fec!V$6)</f>
        <v>0.48187240650642205</v>
      </c>
      <c r="W70" s="336">
        <f>IF(W$6=0,0,W$6/WWP_fec!W$6)</f>
        <v>0.4818724065064221</v>
      </c>
      <c r="DA70" s="67"/>
    </row>
    <row r="71" spans="1:105" ht="12" customHeight="1" x14ac:dyDescent="0.25">
      <c r="A71" s="202" t="s">
        <v>93</v>
      </c>
      <c r="B71" s="337">
        <f>IF(B$7=0,0,B$7/WWP_fec!B$7)</f>
        <v>0.12501343888432281</v>
      </c>
      <c r="C71" s="337">
        <f>IF(C$7=0,0,C$7/WWP_fec!C$7)</f>
        <v>0.12501343888432281</v>
      </c>
      <c r="D71" s="337">
        <f>IF(D$7=0,0,D$7/WWP_fec!D$7)</f>
        <v>0.12501343888432281</v>
      </c>
      <c r="E71" s="337">
        <f>IF(E$7=0,0,E$7/WWP_fec!E$7)</f>
        <v>0.12501343888432279</v>
      </c>
      <c r="F71" s="337">
        <f>IF(F$7=0,0,F$7/WWP_fec!F$7)</f>
        <v>0.12501343888432276</v>
      </c>
      <c r="G71" s="337">
        <f>IF(G$7=0,0,G$7/WWP_fec!G$7)</f>
        <v>0.12501343888432281</v>
      </c>
      <c r="H71" s="337">
        <f>IF(H$7=0,0,H$7/WWP_fec!H$7)</f>
        <v>0.12501343888432276</v>
      </c>
      <c r="I71" s="337">
        <f>IF(I$7=0,0,I$7/WWP_fec!I$7)</f>
        <v>0.12501343888432284</v>
      </c>
      <c r="J71" s="337">
        <f>IF(J$7=0,0,J$7/WWP_fec!J$7)</f>
        <v>0.12501343888432284</v>
      </c>
      <c r="K71" s="337">
        <f>IF(K$7=0,0,K$7/WWP_fec!K$7)</f>
        <v>0.12501343888432276</v>
      </c>
      <c r="L71" s="337">
        <f>IF(L$7=0,0,L$7/WWP_fec!L$7)</f>
        <v>0.12501343888432281</v>
      </c>
      <c r="M71" s="337">
        <f>IF(M$7=0,0,M$7/WWP_fec!M$7)</f>
        <v>0.12501343888432279</v>
      </c>
      <c r="N71" s="337">
        <f>IF(N$7=0,0,N$7/WWP_fec!N$7)</f>
        <v>0.12501343888432284</v>
      </c>
      <c r="O71" s="337">
        <f>IF(O$7=0,0,O$7/WWP_fec!O$7)</f>
        <v>0.12501343888432273</v>
      </c>
      <c r="P71" s="337">
        <f>IF(P$7=0,0,P$7/WWP_fec!P$7)</f>
        <v>0.12501343888432281</v>
      </c>
      <c r="Q71" s="337">
        <f>IF(Q$7=0,0,Q$7/WWP_fec!Q$7)</f>
        <v>0.12501343888432273</v>
      </c>
      <c r="R71" s="337">
        <f>IF(R$7=0,0,R$7/WWP_fec!R$7)</f>
        <v>0.12501343888432287</v>
      </c>
      <c r="S71" s="337">
        <f>IF(S$7=0,0,S$7/WWP_fec!S$7)</f>
        <v>0.12501343888432287</v>
      </c>
      <c r="T71" s="337">
        <f>IF(T$7=0,0,T$7/WWP_fec!T$7)</f>
        <v>0.12501343888432281</v>
      </c>
      <c r="U71" s="337">
        <f>IF(U$7=0,0,U$7/WWP_fec!U$7)</f>
        <v>0.12501343888432281</v>
      </c>
      <c r="V71" s="337">
        <f>IF(V$7=0,0,V$7/WWP_fec!V$7)</f>
        <v>0.12501343888432284</v>
      </c>
      <c r="W71" s="337">
        <f>IF(W$7=0,0,W$7/WWP_fec!W$7)</f>
        <v>0.12501343888432279</v>
      </c>
      <c r="DA71" s="174"/>
    </row>
    <row r="72" spans="1:105" ht="12" customHeight="1" x14ac:dyDescent="0.25">
      <c r="A72" s="202" t="s">
        <v>94</v>
      </c>
      <c r="B72" s="337">
        <f>IF(B$8=0,0,B$8/WWP_fec!B$8)</f>
        <v>0.68384337994163125</v>
      </c>
      <c r="C72" s="337">
        <f>IF(C$8=0,0,C$8/WWP_fec!C$8)</f>
        <v>0.68384337994163125</v>
      </c>
      <c r="D72" s="337">
        <f>IF(D$8=0,0,D$8/WWP_fec!D$8)</f>
        <v>0.68384337994163125</v>
      </c>
      <c r="E72" s="337">
        <f>IF(E$8=0,0,E$8/WWP_fec!E$8)</f>
        <v>0.68384337994163114</v>
      </c>
      <c r="F72" s="337">
        <f>IF(F$8=0,0,F$8/WWP_fec!F$8)</f>
        <v>0.68384337994163114</v>
      </c>
      <c r="G72" s="337">
        <f>IF(G$8=0,0,G$8/WWP_fec!G$8)</f>
        <v>0.68384337994163102</v>
      </c>
      <c r="H72" s="337">
        <f>IF(H$8=0,0,H$8/WWP_fec!H$8)</f>
        <v>0.68384337994163091</v>
      </c>
      <c r="I72" s="337">
        <f>IF(I$8=0,0,I$8/WWP_fec!I$8)</f>
        <v>0.68384337994163114</v>
      </c>
      <c r="J72" s="337">
        <f>IF(J$8=0,0,J$8/WWP_fec!J$8)</f>
        <v>0.68384337994163114</v>
      </c>
      <c r="K72" s="337">
        <f>IF(K$8=0,0,K$8/WWP_fec!K$8)</f>
        <v>0.68384337994163091</v>
      </c>
      <c r="L72" s="337">
        <f>IF(L$8=0,0,L$8/WWP_fec!L$8)</f>
        <v>0.68384337994163091</v>
      </c>
      <c r="M72" s="337">
        <f>IF(M$8=0,0,M$8/WWP_fec!M$8)</f>
        <v>0.68384337994163125</v>
      </c>
      <c r="N72" s="337">
        <f>IF(N$8=0,0,N$8/WWP_fec!N$8)</f>
        <v>0.68384337994163114</v>
      </c>
      <c r="O72" s="337">
        <f>IF(O$8=0,0,O$8/WWP_fec!O$8)</f>
        <v>0.68384337994163114</v>
      </c>
      <c r="P72" s="337">
        <f>IF(P$8=0,0,P$8/WWP_fec!P$8)</f>
        <v>0.68384337994163114</v>
      </c>
      <c r="Q72" s="337">
        <f>IF(Q$8=0,0,Q$8/WWP_fec!Q$8)</f>
        <v>0.68384337994163125</v>
      </c>
      <c r="R72" s="337">
        <f>IF(R$8=0,0,R$8/WWP_fec!R$8)</f>
        <v>0.68384337994163136</v>
      </c>
      <c r="S72" s="337">
        <f>IF(S$8=0,0,S$8/WWP_fec!S$8)</f>
        <v>0.68384337994163102</v>
      </c>
      <c r="T72" s="337">
        <f>IF(T$8=0,0,T$8/WWP_fec!T$8)</f>
        <v>0.68384337994163114</v>
      </c>
      <c r="U72" s="337">
        <f>IF(U$8=0,0,U$8/WWP_fec!U$8)</f>
        <v>0.68384337994163114</v>
      </c>
      <c r="V72" s="337">
        <f>IF(V$8=0,0,V$8/WWP_fec!V$8)</f>
        <v>0.68384337994163114</v>
      </c>
      <c r="W72" s="337">
        <f>IF(W$8=0,0,W$8/WWP_fec!W$8)</f>
        <v>0.68384337994163114</v>
      </c>
      <c r="DA72" s="174"/>
    </row>
    <row r="73" spans="1:105" ht="12" customHeight="1" x14ac:dyDescent="0.25">
      <c r="A73" s="202" t="s">
        <v>95</v>
      </c>
      <c r="B73" s="337">
        <f>IF(B$9=0,0,B$9/WWP_fec!B$9)</f>
        <v>0.50907665946114145</v>
      </c>
      <c r="C73" s="337">
        <f>IF(C$9=0,0,C$9/WWP_fec!C$9)</f>
        <v>0.50907665946114122</v>
      </c>
      <c r="D73" s="337">
        <f>IF(D$9=0,0,D$9/WWP_fec!D$9)</f>
        <v>0.50907665946114133</v>
      </c>
      <c r="E73" s="337">
        <f>IF(E$9=0,0,E$9/WWP_fec!E$9)</f>
        <v>0.50907665946114133</v>
      </c>
      <c r="F73" s="337">
        <f>IF(F$9=0,0,F$9/WWP_fec!F$9)</f>
        <v>0.50907665946114145</v>
      </c>
      <c r="G73" s="337">
        <f>IF(G$9=0,0,G$9/WWP_fec!G$9)</f>
        <v>0.50907665946114167</v>
      </c>
      <c r="H73" s="337">
        <f>IF(H$9=0,0,H$9/WWP_fec!H$9)</f>
        <v>0.50907665946114145</v>
      </c>
      <c r="I73" s="337">
        <f>IF(I$9=0,0,I$9/WWP_fec!I$9)</f>
        <v>0.50907665946114145</v>
      </c>
      <c r="J73" s="337">
        <f>IF(J$9=0,0,J$9/WWP_fec!J$9)</f>
        <v>0.50907665946114145</v>
      </c>
      <c r="K73" s="337">
        <f>IF(K$9=0,0,K$9/WWP_fec!K$9)</f>
        <v>0.50907665946114133</v>
      </c>
      <c r="L73" s="337">
        <f>IF(L$9=0,0,L$9/WWP_fec!L$9)</f>
        <v>0.50907665946114145</v>
      </c>
      <c r="M73" s="337">
        <f>IF(M$9=0,0,M$9/WWP_fec!M$9)</f>
        <v>0.50907665946114145</v>
      </c>
      <c r="N73" s="337">
        <f>IF(N$9=0,0,N$9/WWP_fec!N$9)</f>
        <v>0.50907665946114133</v>
      </c>
      <c r="O73" s="337">
        <f>IF(O$9=0,0,O$9/WWP_fec!O$9)</f>
        <v>0.50907665946114156</v>
      </c>
      <c r="P73" s="337">
        <f>IF(P$9=0,0,P$9/WWP_fec!P$9)</f>
        <v>0.50907665946114156</v>
      </c>
      <c r="Q73" s="337">
        <f>IF(Q$9=0,0,Q$9/WWP_fec!Q$9)</f>
        <v>0.50907665946114145</v>
      </c>
      <c r="R73" s="337">
        <f>IF(R$9=0,0,R$9/WWP_fec!R$9)</f>
        <v>0.50907665946114145</v>
      </c>
      <c r="S73" s="337">
        <f>IF(S$9=0,0,S$9/WWP_fec!S$9)</f>
        <v>0.50907665946114122</v>
      </c>
      <c r="T73" s="337">
        <f>IF(T$9=0,0,T$9/WWP_fec!T$9)</f>
        <v>0.50907665946114145</v>
      </c>
      <c r="U73" s="337">
        <f>IF(U$9=0,0,U$9/WWP_fec!U$9)</f>
        <v>0.50907665946114156</v>
      </c>
      <c r="V73" s="337">
        <f>IF(V$9=0,0,V$9/WWP_fec!V$9)</f>
        <v>0.50907665946114145</v>
      </c>
      <c r="W73" s="337">
        <f>IF(W$9=0,0,W$9/WWP_fec!W$9)</f>
        <v>0.50907665946114156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0.83819920031750506</v>
      </c>
      <c r="C74" s="338">
        <f>IF(C$10=0,0,C$10/WWP_fec!C$10)</f>
        <v>0.83928745924985981</v>
      </c>
      <c r="D74" s="338">
        <f>IF(D$10=0,0,D$10/WWP_fec!D$10)</f>
        <v>0.84061703701399437</v>
      </c>
      <c r="E74" s="338">
        <f>IF(E$10=0,0,E$10/WWP_fec!E$10)</f>
        <v>0.8043003577069312</v>
      </c>
      <c r="F74" s="338">
        <f>IF(F$10=0,0,F$10/WWP_fec!F$10)</f>
        <v>0.79243222825132575</v>
      </c>
      <c r="G74" s="338">
        <f>IF(G$10=0,0,G$10/WWP_fec!G$10)</f>
        <v>0.78508013063841886</v>
      </c>
      <c r="H74" s="338">
        <f>IF(H$10=0,0,H$10/WWP_fec!H$10)</f>
        <v>0.8031711697960674</v>
      </c>
      <c r="I74" s="338">
        <f>IF(I$10=0,0,I$10/WWP_fec!I$10)</f>
        <v>0.80707096919307453</v>
      </c>
      <c r="J74" s="338">
        <f>IF(J$10=0,0,J$10/WWP_fec!J$10)</f>
        <v>0.8121625355113854</v>
      </c>
      <c r="K74" s="338">
        <f>IF(K$10=0,0,K$10/WWP_fec!K$10)</f>
        <v>0.81015850201868855</v>
      </c>
      <c r="L74" s="338">
        <f>IF(L$10=0,0,L$10/WWP_fec!L$10)</f>
        <v>0.78235440291746727</v>
      </c>
      <c r="M74" s="338">
        <f>IF(M$10=0,0,M$10/WWP_fec!M$10)</f>
        <v>0.79516511292672687</v>
      </c>
      <c r="N74" s="338">
        <f>IF(N$10=0,0,N$10/WWP_fec!N$10)</f>
        <v>0.79010370141118169</v>
      </c>
      <c r="O74" s="338">
        <f>IF(O$10=0,0,O$10/WWP_fec!O$10)</f>
        <v>0.78575740417520124</v>
      </c>
      <c r="P74" s="338">
        <f>IF(P$10=0,0,P$10/WWP_fec!P$10)</f>
        <v>0.7966776655962674</v>
      </c>
      <c r="Q74" s="338">
        <f>IF(Q$10=0,0,Q$10/WWP_fec!Q$10)</f>
        <v>0.80857226147046191</v>
      </c>
      <c r="R74" s="338">
        <f>IF(R$10=0,0,R$10/WWP_fec!R$10)</f>
        <v>0.8046925121706151</v>
      </c>
      <c r="S74" s="338">
        <f>IF(S$10=0,0,S$10/WWP_fec!S$10)</f>
        <v>0.80700554046809714</v>
      </c>
      <c r="T74" s="338">
        <f>IF(T$10=0,0,T$10/WWP_fec!T$10)</f>
        <v>0.81005889400338138</v>
      </c>
      <c r="U74" s="338">
        <f>IF(U$10=0,0,U$10/WWP_fec!U$10)</f>
        <v>0.81685990938374586</v>
      </c>
      <c r="V74" s="338">
        <f>IF(V$10=0,0,V$10/WWP_fec!V$10)</f>
        <v>0.81782945682741426</v>
      </c>
      <c r="W74" s="338">
        <f>IF(W$10=0,0,W$10/WWP_fec!W$10)</f>
        <v>0.81748714431038672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0.47404991020872711</v>
      </c>
      <c r="C75" s="351">
        <f>IF(C$16=0,0,C$16/WWP_fec!C$16)</f>
        <v>0.47834620488810287</v>
      </c>
      <c r="D75" s="351">
        <f>IF(D$16=0,0,D$16/WWP_fec!D$16)</f>
        <v>0.47777908239813965</v>
      </c>
      <c r="E75" s="351">
        <f>IF(E$16=0,0,E$16/WWP_fec!E$16)</f>
        <v>0.44271531992609731</v>
      </c>
      <c r="F75" s="351">
        <f>IF(F$16=0,0,F$16/WWP_fec!F$16)</f>
        <v>0.43591300156456086</v>
      </c>
      <c r="G75" s="351">
        <f>IF(G$16=0,0,G$16/WWP_fec!G$16)</f>
        <v>0.43497657050701788</v>
      </c>
      <c r="H75" s="351">
        <f>IF(H$16=0,0,H$16/WWP_fec!H$16)</f>
        <v>0.4371564634299841</v>
      </c>
      <c r="I75" s="351">
        <f>IF(I$16=0,0,I$16/WWP_fec!I$16)</f>
        <v>0.43206020032672143</v>
      </c>
      <c r="J75" s="351">
        <f>IF(J$16=0,0,J$16/WWP_fec!J$16)</f>
        <v>0.43221942239087241</v>
      </c>
      <c r="K75" s="351">
        <f>IF(K$16=0,0,K$16/WWP_fec!K$16)</f>
        <v>0.42939174781247763</v>
      </c>
      <c r="L75" s="351">
        <f>IF(L$16=0,0,L$16/WWP_fec!L$16)</f>
        <v>0.42810133466354289</v>
      </c>
      <c r="M75" s="351">
        <f>IF(M$16=0,0,M$16/WWP_fec!M$16)</f>
        <v>0.42481047452074777</v>
      </c>
      <c r="N75" s="351">
        <f>IF(N$16=0,0,N$16/WWP_fec!N$16)</f>
        <v>0.42500443357248358</v>
      </c>
      <c r="O75" s="351">
        <f>IF(O$16=0,0,O$16/WWP_fec!O$16)</f>
        <v>0.42816703074445139</v>
      </c>
      <c r="P75" s="351">
        <f>IF(P$16=0,0,P$16/WWP_fec!P$16)</f>
        <v>0.42426182045708422</v>
      </c>
      <c r="Q75" s="351">
        <f>IF(Q$16=0,0,Q$16/WWP_fec!Q$16)</f>
        <v>0.42345691487303561</v>
      </c>
      <c r="R75" s="351">
        <f>IF(R$16=0,0,R$16/WWP_fec!R$16)</f>
        <v>0.42204973781049043</v>
      </c>
      <c r="S75" s="351">
        <f>IF(S$16=0,0,S$16/WWP_fec!S$16)</f>
        <v>0.42364149787262495</v>
      </c>
      <c r="T75" s="351">
        <f>IF(T$16=0,0,T$16/WWP_fec!T$16)</f>
        <v>0.42344112340589585</v>
      </c>
      <c r="U75" s="351">
        <f>IF(U$16=0,0,U$16/WWP_fec!U$16)</f>
        <v>0.4225760016081373</v>
      </c>
      <c r="V75" s="351">
        <f>IF(V$16=0,0,V$16/WWP_fec!V$16)</f>
        <v>0.422758755941955</v>
      </c>
      <c r="W75" s="351">
        <f>IF(W$16=0,0,W$16/WWP_fec!W$16)</f>
        <v>0.42211810910975217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0.44579537545355924</v>
      </c>
      <c r="C76" s="351">
        <f>IF(C$27=0,0,C$27/WWP_fec!C$27)</f>
        <v>0.44579537545355924</v>
      </c>
      <c r="D76" s="351">
        <f>IF(D$27=0,0,D$27/WWP_fec!D$27)</f>
        <v>0.44579537545355913</v>
      </c>
      <c r="E76" s="351">
        <f>IF(E$27=0,0,E$27/WWP_fec!E$27)</f>
        <v>0.44579537545355935</v>
      </c>
      <c r="F76" s="351">
        <f>IF(F$27=0,0,F$27/WWP_fec!F$27)</f>
        <v>0.44579537545355924</v>
      </c>
      <c r="G76" s="351">
        <f>IF(G$27=0,0,G$27/WWP_fec!G$27)</f>
        <v>0.44579537545355918</v>
      </c>
      <c r="H76" s="351">
        <f>IF(H$27=0,0,H$27/WWP_fec!H$27)</f>
        <v>0.44579537545355918</v>
      </c>
      <c r="I76" s="351">
        <f>IF(I$27=0,0,I$27/WWP_fec!I$27)</f>
        <v>0.44579537545355924</v>
      </c>
      <c r="J76" s="351">
        <f>IF(J$27=0,0,J$27/WWP_fec!J$27)</f>
        <v>0.44579537545355924</v>
      </c>
      <c r="K76" s="351">
        <f>IF(K$27=0,0,K$27/WWP_fec!K$27)</f>
        <v>0.44579537545355924</v>
      </c>
      <c r="L76" s="351">
        <f>IF(L$27=0,0,L$27/WWP_fec!L$27)</f>
        <v>0.44579537545355913</v>
      </c>
      <c r="M76" s="351">
        <f>IF(M$27=0,0,M$27/WWP_fec!M$27)</f>
        <v>0.44579537545355918</v>
      </c>
      <c r="N76" s="351">
        <f>IF(N$27=0,0,N$27/WWP_fec!N$27)</f>
        <v>0.44579537545355913</v>
      </c>
      <c r="O76" s="351">
        <f>IF(O$27=0,0,O$27/WWP_fec!O$27)</f>
        <v>0.44579537545355924</v>
      </c>
      <c r="P76" s="351">
        <f>IF(P$27=0,0,P$27/WWP_fec!P$27)</f>
        <v>0.44579537545355918</v>
      </c>
      <c r="Q76" s="351">
        <f>IF(Q$27=0,0,Q$27/WWP_fec!Q$27)</f>
        <v>0.44579537545355907</v>
      </c>
      <c r="R76" s="351">
        <f>IF(R$27=0,0,R$27/WWP_fec!R$27)</f>
        <v>0.44579537545355918</v>
      </c>
      <c r="S76" s="351">
        <f>IF(S$27=0,0,S$27/WWP_fec!S$27)</f>
        <v>0.44579537545355935</v>
      </c>
      <c r="T76" s="351">
        <f>IF(T$27=0,0,T$27/WWP_fec!T$27)</f>
        <v>0.44579537545355935</v>
      </c>
      <c r="U76" s="351">
        <f>IF(U$27=0,0,U$27/WWP_fec!U$27)</f>
        <v>0.44579537545355918</v>
      </c>
      <c r="V76" s="351">
        <f>IF(V$27=0,0,V$27/WWP_fec!V$27)</f>
        <v>0.44579537545355913</v>
      </c>
      <c r="W76" s="351">
        <f>IF(W$27=0,0,W$27/WWP_fec!W$27)</f>
        <v>0.44579537545355918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0.33254485332554956</v>
      </c>
      <c r="C77" s="351">
        <f>IF(C$28=0,0,C$28/WWP_fec!C$28)</f>
        <v>0.33599224784827825</v>
      </c>
      <c r="D77" s="351">
        <f>IF(D$28=0,0,D$28/WWP_fec!D$28)</f>
        <v>0.33642983282919636</v>
      </c>
      <c r="E77" s="351">
        <f>IF(E$28=0,0,E$28/WWP_fec!E$28)</f>
        <v>0.31857202144383562</v>
      </c>
      <c r="F77" s="351">
        <f>IF(F$28=0,0,F$28/WWP_fec!F$28)</f>
        <v>0.31379899321239685</v>
      </c>
      <c r="G77" s="351">
        <f>IF(G$28=0,0,G$28/WWP_fec!G$28)</f>
        <v>0.31281226740540818</v>
      </c>
      <c r="H77" s="351">
        <f>IF(H$28=0,0,H$28/WWP_fec!H$28)</f>
        <v>0.31477923987347317</v>
      </c>
      <c r="I77" s="351">
        <f>IF(I$28=0,0,I$28/WWP_fec!I$28)</f>
        <v>0.31137509009537812</v>
      </c>
      <c r="J77" s="351">
        <f>IF(J$28=0,0,J$28/WWP_fec!J$28)</f>
        <v>0.31146336021667487</v>
      </c>
      <c r="K77" s="351">
        <f>IF(K$28=0,0,K$28/WWP_fec!K$28)</f>
        <v>0.30873479039668239</v>
      </c>
      <c r="L77" s="351">
        <f>IF(L$28=0,0,L$28/WWP_fec!L$28)</f>
        <v>0.30661761913685454</v>
      </c>
      <c r="M77" s="351">
        <f>IF(M$28=0,0,M$28/WWP_fec!M$28)</f>
        <v>0.30381668500851711</v>
      </c>
      <c r="N77" s="351">
        <f>IF(N$28=0,0,N$28/WWP_fec!N$28)</f>
        <v>0.30392804627901315</v>
      </c>
      <c r="O77" s="351">
        <f>IF(O$28=0,0,O$28/WWP_fec!O$28)</f>
        <v>0.30749793541624637</v>
      </c>
      <c r="P77" s="351">
        <f>IF(P$28=0,0,P$28/WWP_fec!P$28)</f>
        <v>0.30600607597228069</v>
      </c>
      <c r="Q77" s="351">
        <f>IF(Q$28=0,0,Q$28/WWP_fec!Q$28)</f>
        <v>0.3063609462106936</v>
      </c>
      <c r="R77" s="351">
        <f>IF(R$28=0,0,R$28/WWP_fec!R$28)</f>
        <v>0.30541694326868585</v>
      </c>
      <c r="S77" s="351">
        <f>IF(S$28=0,0,S$28/WWP_fec!S$28)</f>
        <v>0.30708084814109965</v>
      </c>
      <c r="T77" s="351">
        <f>IF(T$28=0,0,T$28/WWP_fec!T$28)</f>
        <v>0.30651333334886105</v>
      </c>
      <c r="U77" s="351">
        <f>IF(U$28=0,0,U$28/WWP_fec!U$28)</f>
        <v>0.30590771866187411</v>
      </c>
      <c r="V77" s="351">
        <f>IF(V$28=0,0,V$28/WWP_fec!V$28)</f>
        <v>0.30665070693007301</v>
      </c>
      <c r="W77" s="351">
        <f>IF(W$28=0,0,W$28/WWP_fec!W$28)</f>
        <v>0.30555415166225269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0.52009460469581914</v>
      </c>
      <c r="C78" s="339">
        <f>IF(C$48=0,0,C$48/WWP_fec!C$48)</f>
        <v>0.52009460469581914</v>
      </c>
      <c r="D78" s="339">
        <f>IF(D$48=0,0,D$48/WWP_fec!D$48)</f>
        <v>0.52009460469581914</v>
      </c>
      <c r="E78" s="339">
        <f>IF(E$48=0,0,E$48/WWP_fec!E$48)</f>
        <v>0.52009460469581903</v>
      </c>
      <c r="F78" s="339">
        <f>IF(F$48=0,0,F$48/WWP_fec!F$48)</f>
        <v>0.52009460469581903</v>
      </c>
      <c r="G78" s="339">
        <f>IF(G$48=0,0,G$48/WWP_fec!G$48)</f>
        <v>0.52009460469581903</v>
      </c>
      <c r="H78" s="339">
        <f>IF(H$48=0,0,H$48/WWP_fec!H$48)</f>
        <v>0.52009460469581914</v>
      </c>
      <c r="I78" s="339">
        <f>IF(I$48=0,0,I$48/WWP_fec!I$48)</f>
        <v>0.52009460469581903</v>
      </c>
      <c r="J78" s="339">
        <f>IF(J$48=0,0,J$48/WWP_fec!J$48)</f>
        <v>0.52009460469581903</v>
      </c>
      <c r="K78" s="339">
        <f>IF(K$48=0,0,K$48/WWP_fec!K$48)</f>
        <v>0.52009460469581914</v>
      </c>
      <c r="L78" s="339">
        <f>IF(L$48=0,0,L$48/WWP_fec!L$48)</f>
        <v>0.52009460469581892</v>
      </c>
      <c r="M78" s="339">
        <f>IF(M$48=0,0,M$48/WWP_fec!M$48)</f>
        <v>0.52009460469581903</v>
      </c>
      <c r="N78" s="339">
        <f>IF(N$48=0,0,N$48/WWP_fec!N$48)</f>
        <v>0.52009460469581892</v>
      </c>
      <c r="O78" s="339">
        <f>IF(O$48=0,0,O$48/WWP_fec!O$48)</f>
        <v>0.52009460469581903</v>
      </c>
      <c r="P78" s="339">
        <f>IF(P$48=0,0,P$48/WWP_fec!P$48)</f>
        <v>0.52009460469581903</v>
      </c>
      <c r="Q78" s="339">
        <f>IF(Q$48=0,0,Q$48/WWP_fec!Q$48)</f>
        <v>0.52009460469581914</v>
      </c>
      <c r="R78" s="339">
        <f>IF(R$48=0,0,R$48/WWP_fec!R$48)</f>
        <v>0.52009460469581903</v>
      </c>
      <c r="S78" s="339">
        <f>IF(S$48=0,0,S$48/WWP_fec!S$48)</f>
        <v>0.52009460469581914</v>
      </c>
      <c r="T78" s="339">
        <f>IF(T$48=0,0,T$48/WWP_fec!T$48)</f>
        <v>0.52009460469581903</v>
      </c>
      <c r="U78" s="339">
        <f>IF(U$48=0,0,U$48/WWP_fec!U$48)</f>
        <v>0.52009460469581903</v>
      </c>
      <c r="V78" s="339">
        <f>IF(V$48=0,0,V$48/WWP_fec!V$48)</f>
        <v>0.52009460469581903</v>
      </c>
      <c r="W78" s="339">
        <f>IF(W$48=0,0,W$48/WWP_fec!W$48)</f>
        <v>0.52009460469581903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DE: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743.0384134339929</v>
      </c>
      <c r="C5" s="225">
        <v>704.90877967407118</v>
      </c>
      <c r="D5" s="225">
        <v>663.46985544211338</v>
      </c>
      <c r="E5" s="225">
        <v>671.40650185274899</v>
      </c>
      <c r="F5" s="225">
        <v>726.34503894066256</v>
      </c>
      <c r="G5" s="225">
        <v>753.74198191160394</v>
      </c>
      <c r="H5" s="225">
        <v>691.35391446042775</v>
      </c>
      <c r="I5" s="225">
        <v>595.12088455233118</v>
      </c>
      <c r="J5" s="225">
        <v>520.45957148436571</v>
      </c>
      <c r="K5" s="225">
        <v>429.46748493577292</v>
      </c>
      <c r="L5" s="225">
        <v>563.5706847838353</v>
      </c>
      <c r="M5" s="225">
        <v>434.99975191185121</v>
      </c>
      <c r="N5" s="225">
        <v>410.39725449586842</v>
      </c>
      <c r="O5" s="225">
        <v>432.27493711186258</v>
      </c>
      <c r="P5" s="225">
        <v>363.59206959588488</v>
      </c>
      <c r="Q5" s="225">
        <v>329.58893627989579</v>
      </c>
      <c r="R5" s="225">
        <v>350.41439534388797</v>
      </c>
      <c r="S5" s="225">
        <v>371.09632627188893</v>
      </c>
      <c r="T5" s="225">
        <v>366.52080002388522</v>
      </c>
      <c r="U5" s="225">
        <v>322.10294111989913</v>
      </c>
      <c r="V5" s="225">
        <v>331.10422322390519</v>
      </c>
      <c r="W5" s="225">
        <v>350.70085444788589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2.9123725867236181</v>
      </c>
      <c r="C10" s="262">
        <v>2.667410137891209</v>
      </c>
      <c r="D10" s="262">
        <v>2.2587920260744609</v>
      </c>
      <c r="E10" s="262">
        <v>14.68296129451085</v>
      </c>
      <c r="F10" s="262">
        <v>21.152363037835119</v>
      </c>
      <c r="G10" s="262">
        <v>24.51193840526793</v>
      </c>
      <c r="H10" s="262">
        <v>17.140069613702689</v>
      </c>
      <c r="I10" s="262">
        <v>16.879002477043869</v>
      </c>
      <c r="J10" s="262">
        <v>14.25913486403199</v>
      </c>
      <c r="K10" s="262">
        <v>14.706640215170101</v>
      </c>
      <c r="L10" s="262">
        <v>27.615125617675549</v>
      </c>
      <c r="M10" s="262">
        <v>22.446678444510169</v>
      </c>
      <c r="N10" s="262">
        <v>23.61208773224438</v>
      </c>
      <c r="O10" s="262">
        <v>25.489138294444821</v>
      </c>
      <c r="P10" s="262">
        <v>20.278281540075529</v>
      </c>
      <c r="Q10" s="262">
        <v>15.85867183349413</v>
      </c>
      <c r="R10" s="262">
        <v>17.977613409387921</v>
      </c>
      <c r="S10" s="262">
        <v>17.575485326799381</v>
      </c>
      <c r="T10" s="262">
        <v>16.206932306173119</v>
      </c>
      <c r="U10" s="262">
        <v>12.974331405404691</v>
      </c>
      <c r="V10" s="262">
        <v>12.87858784109776</v>
      </c>
      <c r="W10" s="262">
        <v>14.25564525351021</v>
      </c>
      <c r="DA10" s="68" t="s">
        <v>2988</v>
      </c>
    </row>
    <row r="11" spans="1:105" ht="12" customHeight="1" x14ac:dyDescent="0.25">
      <c r="A11" s="37" t="s">
        <v>160</v>
      </c>
      <c r="B11" s="228">
        <v>0.91064199967499149</v>
      </c>
      <c r="C11" s="228">
        <v>0.69877504555389636</v>
      </c>
      <c r="D11" s="228">
        <v>0.49859810040440949</v>
      </c>
      <c r="E11" s="228">
        <v>2.5397157928850729</v>
      </c>
      <c r="F11" s="228">
        <v>3.897665762241739</v>
      </c>
      <c r="G11" s="228">
        <v>4.3863581589788652</v>
      </c>
      <c r="H11" s="228">
        <v>2.9158928044327199</v>
      </c>
      <c r="I11" s="228">
        <v>3.800778899633555</v>
      </c>
      <c r="J11" s="228">
        <v>3.0567435391213209</v>
      </c>
      <c r="K11" s="228">
        <v>2.7659538185194559</v>
      </c>
      <c r="L11" s="228">
        <v>7.4245674033541533</v>
      </c>
      <c r="M11" s="228">
        <v>3.377119295439623</v>
      </c>
      <c r="N11" s="228">
        <v>3.5507501102300711</v>
      </c>
      <c r="O11" s="228">
        <v>3.1657941673733272</v>
      </c>
      <c r="P11" s="228">
        <v>2.411319081224486</v>
      </c>
      <c r="Q11" s="228">
        <v>1.7150563287869429</v>
      </c>
      <c r="R11" s="228">
        <v>2.0080157634158602</v>
      </c>
      <c r="S11" s="228">
        <v>1.997929750354192</v>
      </c>
      <c r="T11" s="228">
        <v>2.2671124246734928</v>
      </c>
      <c r="U11" s="228">
        <v>1.806449465298932</v>
      </c>
      <c r="V11" s="228">
        <v>1.729961550700001</v>
      </c>
      <c r="W11" s="228">
        <v>1.823694832212559</v>
      </c>
      <c r="DA11" s="69" t="s">
        <v>2989</v>
      </c>
    </row>
    <row r="12" spans="1:105" ht="12" customHeight="1" x14ac:dyDescent="0.25">
      <c r="A12" s="37" t="s">
        <v>162</v>
      </c>
      <c r="B12" s="228">
        <v>2.0017305870486259</v>
      </c>
      <c r="C12" s="228">
        <v>1.968635092337313</v>
      </c>
      <c r="D12" s="228">
        <v>1.760193925670051</v>
      </c>
      <c r="E12" s="228">
        <v>12.143245501625779</v>
      </c>
      <c r="F12" s="228">
        <v>17.254697275593379</v>
      </c>
      <c r="G12" s="228">
        <v>20.125580246289061</v>
      </c>
      <c r="H12" s="228">
        <v>14.224176809269959</v>
      </c>
      <c r="I12" s="228">
        <v>13.078223577410309</v>
      </c>
      <c r="J12" s="228">
        <v>11.202391324910669</v>
      </c>
      <c r="K12" s="228">
        <v>11.940686396650641</v>
      </c>
      <c r="L12" s="228">
        <v>20.190558214321399</v>
      </c>
      <c r="M12" s="228">
        <v>19.069559149070539</v>
      </c>
      <c r="N12" s="228">
        <v>20.06133762201431</v>
      </c>
      <c r="O12" s="228">
        <v>22.32334412707149</v>
      </c>
      <c r="P12" s="228">
        <v>17.866962458851049</v>
      </c>
      <c r="Q12" s="228">
        <v>14.14361550470718</v>
      </c>
      <c r="R12" s="228">
        <v>15.96959764597206</v>
      </c>
      <c r="S12" s="228">
        <v>15.577555576445191</v>
      </c>
      <c r="T12" s="228">
        <v>13.93981988149962</v>
      </c>
      <c r="U12" s="228">
        <v>11.16788194010576</v>
      </c>
      <c r="V12" s="228">
        <v>11.148626290397759</v>
      </c>
      <c r="W12" s="228">
        <v>12.43195042129766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627.62821618763996</v>
      </c>
      <c r="C16" s="263">
        <v>595.6614035091568</v>
      </c>
      <c r="D16" s="263">
        <v>560.84866678893718</v>
      </c>
      <c r="E16" s="263">
        <v>485.31902553284471</v>
      </c>
      <c r="F16" s="263">
        <v>490.57208038584253</v>
      </c>
      <c r="G16" s="263">
        <v>499.84365548752032</v>
      </c>
      <c r="H16" s="263">
        <v>473.61721238836958</v>
      </c>
      <c r="I16" s="263">
        <v>366.48857751652031</v>
      </c>
      <c r="J16" s="263">
        <v>311.26701037201423</v>
      </c>
      <c r="K16" s="263">
        <v>218.4694175574154</v>
      </c>
      <c r="L16" s="263">
        <v>281.64416071803328</v>
      </c>
      <c r="M16" s="263">
        <v>168.7786968163922</v>
      </c>
      <c r="N16" s="263">
        <v>150.6078439719378</v>
      </c>
      <c r="O16" s="263">
        <v>176.36393860982361</v>
      </c>
      <c r="P16" s="263">
        <v>135.03543219669771</v>
      </c>
      <c r="Q16" s="263">
        <v>120.39007505615869</v>
      </c>
      <c r="R16" s="263">
        <v>126.02883697342691</v>
      </c>
      <c r="S16" s="263">
        <v>145.7968071482633</v>
      </c>
      <c r="T16" s="263">
        <v>150.17524368602611</v>
      </c>
      <c r="U16" s="263">
        <v>126.15200776702321</v>
      </c>
      <c r="V16" s="263">
        <v>134.27431434084349</v>
      </c>
      <c r="W16" s="263">
        <v>133.58352668523821</v>
      </c>
      <c r="DA16" s="70" t="s">
        <v>2994</v>
      </c>
    </row>
    <row r="17" spans="1:105" ht="12" customHeight="1" x14ac:dyDescent="0.25">
      <c r="A17" s="46" t="s">
        <v>30</v>
      </c>
      <c r="B17" s="231">
        <v>14.9727837946136</v>
      </c>
      <c r="C17" s="231">
        <v>3.9995099081916292</v>
      </c>
      <c r="D17" s="231">
        <v>4.1846096641955404</v>
      </c>
      <c r="E17" s="231">
        <v>2.068147863174369</v>
      </c>
      <c r="F17" s="231">
        <v>21.502432900010941</v>
      </c>
      <c r="G17" s="231">
        <v>23.033467638183701</v>
      </c>
      <c r="H17" s="231">
        <v>11.236737288382111</v>
      </c>
      <c r="I17" s="231">
        <v>6.8870499160704659</v>
      </c>
      <c r="J17" s="231">
        <v>4.0261502300588941</v>
      </c>
      <c r="K17" s="231">
        <v>3.3196357733741442</v>
      </c>
      <c r="L17" s="231">
        <v>2.1682783667062071</v>
      </c>
      <c r="M17" s="231">
        <v>1.713185584560444</v>
      </c>
      <c r="N17" s="231">
        <v>1.636295964818103</v>
      </c>
      <c r="O17" s="231">
        <v>1.8474304269535771</v>
      </c>
      <c r="P17" s="231">
        <v>0.84217063968098282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20.146293125080799</v>
      </c>
      <c r="C19" s="231">
        <v>22.677875567336109</v>
      </c>
      <c r="D19" s="231">
        <v>20.15580846210726</v>
      </c>
      <c r="E19" s="231">
        <v>2.156139668487457</v>
      </c>
      <c r="F19" s="231">
        <v>4.0399193181531539</v>
      </c>
      <c r="G19" s="231">
        <v>3.97918446862576</v>
      </c>
      <c r="H19" s="231">
        <v>4.0751964896683042</v>
      </c>
      <c r="I19" s="231">
        <v>3.6110009869753341</v>
      </c>
      <c r="J19" s="231">
        <v>3.572523237012236</v>
      </c>
      <c r="K19" s="231">
        <v>3.0598944026407482</v>
      </c>
      <c r="L19" s="231">
        <v>1.5262951761713011</v>
      </c>
      <c r="M19" s="231">
        <v>1.1882405319581659</v>
      </c>
      <c r="N19" s="231">
        <v>0</v>
      </c>
      <c r="O19" s="231">
        <v>1.2592459599322321</v>
      </c>
      <c r="P19" s="231">
        <v>1.141161898590082</v>
      </c>
      <c r="Q19" s="231">
        <v>1.0941420466855649</v>
      </c>
      <c r="R19" s="231">
        <v>1.0257265784888701</v>
      </c>
      <c r="S19" s="231">
        <v>1.1156625633750421</v>
      </c>
      <c r="T19" s="231">
        <v>1.0854099629448011</v>
      </c>
      <c r="U19" s="231">
        <v>1.0157800801844681</v>
      </c>
      <c r="V19" s="231">
        <v>1.052518852210292</v>
      </c>
      <c r="W19" s="231">
        <v>0.98199178208729831</v>
      </c>
      <c r="DA19" s="73" t="s">
        <v>2997</v>
      </c>
    </row>
    <row r="20" spans="1:105" ht="12" customHeight="1" x14ac:dyDescent="0.25">
      <c r="A20" s="46" t="s">
        <v>160</v>
      </c>
      <c r="B20" s="231">
        <v>133.65403784222869</v>
      </c>
      <c r="C20" s="231">
        <v>115.0810331548201</v>
      </c>
      <c r="D20" s="231">
        <v>88.339899197513986</v>
      </c>
      <c r="E20" s="231">
        <v>75.606970323571957</v>
      </c>
      <c r="F20" s="231">
        <v>76.858728190096073</v>
      </c>
      <c r="G20" s="231">
        <v>75.390171295845988</v>
      </c>
      <c r="H20" s="231">
        <v>67.14663746299783</v>
      </c>
      <c r="I20" s="231">
        <v>68.103214253868472</v>
      </c>
      <c r="J20" s="231">
        <v>54.786245865475507</v>
      </c>
      <c r="K20" s="231">
        <v>33.701298661600653</v>
      </c>
      <c r="L20" s="231">
        <v>64.581015847847539</v>
      </c>
      <c r="M20" s="231">
        <v>20.727553280743042</v>
      </c>
      <c r="N20" s="231">
        <v>19.659162068594021</v>
      </c>
      <c r="O20" s="231">
        <v>20.67802103678606</v>
      </c>
      <c r="P20" s="231">
        <v>15.529331441490889</v>
      </c>
      <c r="Q20" s="231">
        <v>12.68278981308641</v>
      </c>
      <c r="R20" s="231">
        <v>13.72282984094589</v>
      </c>
      <c r="S20" s="231">
        <v>16.1612853644586</v>
      </c>
      <c r="T20" s="231">
        <v>18.150957141253471</v>
      </c>
      <c r="U20" s="231">
        <v>14.779088311171449</v>
      </c>
      <c r="V20" s="231">
        <v>15.343961569332301</v>
      </c>
      <c r="W20" s="231">
        <v>14.294458886998481</v>
      </c>
      <c r="DA20" s="73" t="s">
        <v>2998</v>
      </c>
    </row>
    <row r="21" spans="1:105" ht="12" customHeight="1" x14ac:dyDescent="0.25">
      <c r="A21" s="46" t="s">
        <v>70</v>
      </c>
      <c r="B21" s="231">
        <v>129.2806759775595</v>
      </c>
      <c r="C21" s="231">
        <v>97.677194224905804</v>
      </c>
      <c r="D21" s="231">
        <v>105.58509606460819</v>
      </c>
      <c r="E21" s="231">
        <v>43.985112598907449</v>
      </c>
      <c r="F21" s="231">
        <v>47.922715798265273</v>
      </c>
      <c r="G21" s="231">
        <v>51.45725181565679</v>
      </c>
      <c r="H21" s="231">
        <v>63.606941726242958</v>
      </c>
      <c r="I21" s="231">
        <v>53.548750219555728</v>
      </c>
      <c r="J21" s="231">
        <v>48.100783234937772</v>
      </c>
      <c r="K21" s="231">
        <v>32.899305499070323</v>
      </c>
      <c r="L21" s="231">
        <v>37.74530748207598</v>
      </c>
      <c r="M21" s="231">
        <v>28.107567372374099</v>
      </c>
      <c r="N21" s="231">
        <v>18.240337672530529</v>
      </c>
      <c r="O21" s="231">
        <v>6.7698312667466816</v>
      </c>
      <c r="P21" s="231">
        <v>2.4562952492538308</v>
      </c>
      <c r="Q21" s="231">
        <v>1.2050370287969421</v>
      </c>
      <c r="R21" s="231">
        <v>1.17836850319968</v>
      </c>
      <c r="S21" s="231">
        <v>1.2816881734867061</v>
      </c>
      <c r="T21" s="231">
        <v>1.2469335788076821</v>
      </c>
      <c r="U21" s="231">
        <v>1.1669418320332741</v>
      </c>
      <c r="V21" s="231">
        <v>0</v>
      </c>
      <c r="W21" s="231">
        <v>1.128125380271749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293.79204531180039</v>
      </c>
      <c r="C23" s="231">
        <v>324.21386792860028</v>
      </c>
      <c r="D23" s="231">
        <v>311.86511508095879</v>
      </c>
      <c r="E23" s="231">
        <v>361.50265507870353</v>
      </c>
      <c r="F23" s="231">
        <v>340.24828417931712</v>
      </c>
      <c r="G23" s="231">
        <v>345.90676073502499</v>
      </c>
      <c r="H23" s="231">
        <v>327.55169942107841</v>
      </c>
      <c r="I23" s="231">
        <v>234.33856214005019</v>
      </c>
      <c r="J23" s="231">
        <v>200.7813078045298</v>
      </c>
      <c r="K23" s="231">
        <v>145.48928322072959</v>
      </c>
      <c r="L23" s="231">
        <v>175.62326384523229</v>
      </c>
      <c r="M23" s="231">
        <v>117.0421500467564</v>
      </c>
      <c r="N23" s="231">
        <v>111.07204826599509</v>
      </c>
      <c r="O23" s="231">
        <v>145.809409919405</v>
      </c>
      <c r="P23" s="231">
        <v>115.0664729676819</v>
      </c>
      <c r="Q23" s="231">
        <v>104.591609985304</v>
      </c>
      <c r="R23" s="231">
        <v>109.1366288635349</v>
      </c>
      <c r="S23" s="231">
        <v>126.0070935462137</v>
      </c>
      <c r="T23" s="231">
        <v>111.60499606116019</v>
      </c>
      <c r="U23" s="231">
        <v>91.367689277843695</v>
      </c>
      <c r="V23" s="231">
        <v>98.883176496895373</v>
      </c>
      <c r="W23" s="231">
        <v>97.44393691506076</v>
      </c>
      <c r="DA23" s="73" t="s">
        <v>3001</v>
      </c>
    </row>
    <row r="24" spans="1:105" ht="12" customHeight="1" x14ac:dyDescent="0.25">
      <c r="A24" s="46" t="s">
        <v>36</v>
      </c>
      <c r="B24" s="231">
        <v>35.78238013635702</v>
      </c>
      <c r="C24" s="231">
        <v>32.011922725302831</v>
      </c>
      <c r="D24" s="231">
        <v>30.718138319553361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7.681953418314974E-2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0.81649618228572973</v>
      </c>
      <c r="R25" s="231">
        <v>0.96528318725761009</v>
      </c>
      <c r="S25" s="231">
        <v>1.2310775007291941</v>
      </c>
      <c r="T25" s="231">
        <v>18.08694694185985</v>
      </c>
      <c r="U25" s="231">
        <v>17.822508265790361</v>
      </c>
      <c r="V25" s="231">
        <v>18.994657422405592</v>
      </c>
      <c r="W25" s="231">
        <v>19.735013720819879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112.4978246596292</v>
      </c>
      <c r="C28" s="263">
        <f t="shared" si="0"/>
        <v>106.57996602702323</v>
      </c>
      <c r="D28" s="263">
        <f t="shared" si="0"/>
        <v>100.36239662710169</v>
      </c>
      <c r="E28" s="263">
        <f t="shared" si="0"/>
        <v>171.40451502539355</v>
      </c>
      <c r="F28" s="263">
        <f t="shared" si="0"/>
        <v>214.62059551698485</v>
      </c>
      <c r="G28" s="263">
        <f t="shared" si="0"/>
        <v>229.38638801881544</v>
      </c>
      <c r="H28" s="263">
        <f t="shared" si="0"/>
        <v>200.59663245835549</v>
      </c>
      <c r="I28" s="263">
        <f t="shared" si="0"/>
        <v>211.75330455876716</v>
      </c>
      <c r="J28" s="263">
        <f t="shared" si="0"/>
        <v>194.93342624831956</v>
      </c>
      <c r="K28" s="263">
        <f t="shared" si="0"/>
        <v>196.29142716318725</v>
      </c>
      <c r="L28" s="263">
        <f t="shared" si="0"/>
        <v>254.31139844812648</v>
      </c>
      <c r="M28" s="263">
        <f t="shared" si="0"/>
        <v>243.77437665094888</v>
      </c>
      <c r="N28" s="263">
        <f t="shared" si="0"/>
        <v>236.17732279168632</v>
      </c>
      <c r="O28" s="263">
        <f t="shared" si="0"/>
        <v>230.42186020759416</v>
      </c>
      <c r="P28" s="263">
        <f t="shared" si="0"/>
        <v>208.27835585911166</v>
      </c>
      <c r="Q28" s="263">
        <f t="shared" si="0"/>
        <v>193.34018939024298</v>
      </c>
      <c r="R28" s="263">
        <f t="shared" si="0"/>
        <v>206.40794496107321</v>
      </c>
      <c r="S28" s="263">
        <f t="shared" si="0"/>
        <v>207.72403379682621</v>
      </c>
      <c r="T28" s="263">
        <f t="shared" si="0"/>
        <v>200.13862403168611</v>
      </c>
      <c r="U28" s="263">
        <f t="shared" si="0"/>
        <v>182.97660194747127</v>
      </c>
      <c r="V28" s="263">
        <f t="shared" si="0"/>
        <v>183.95132104196381</v>
      </c>
      <c r="W28" s="263">
        <f t="shared" si="0"/>
        <v>202.86168250913741</v>
      </c>
      <c r="DA28" s="70"/>
    </row>
    <row r="29" spans="1:105" ht="12" customHeight="1" x14ac:dyDescent="0.25">
      <c r="A29" s="60" t="s">
        <v>2915</v>
      </c>
      <c r="B29" s="331">
        <v>61.650694215622373</v>
      </c>
      <c r="C29" s="331">
        <v>58.322618279554732</v>
      </c>
      <c r="D29" s="331">
        <v>54.925393343873537</v>
      </c>
      <c r="E29" s="331">
        <v>132.0865252318161</v>
      </c>
      <c r="F29" s="331">
        <v>174.87703090307451</v>
      </c>
      <c r="G29" s="331">
        <v>188.89168925182321</v>
      </c>
      <c r="H29" s="331">
        <v>162.22666189661359</v>
      </c>
      <c r="I29" s="331">
        <v>182.06233142117671</v>
      </c>
      <c r="J29" s="331">
        <v>169.71621346040681</v>
      </c>
      <c r="K29" s="331">
        <v>178.59218629724279</v>
      </c>
      <c r="L29" s="331">
        <v>231.49407282530709</v>
      </c>
      <c r="M29" s="331">
        <v>230.10081610690401</v>
      </c>
      <c r="N29" s="331">
        <v>223.97586898381249</v>
      </c>
      <c r="O29" s="331">
        <v>216.13378334804219</v>
      </c>
      <c r="P29" s="331">
        <v>197.33849678589311</v>
      </c>
      <c r="Q29" s="331">
        <v>183.5868199707997</v>
      </c>
      <c r="R29" s="331">
        <v>196.197752767645</v>
      </c>
      <c r="S29" s="331">
        <v>195.91234483800619</v>
      </c>
      <c r="T29" s="331">
        <v>187.9722172191521</v>
      </c>
      <c r="U29" s="331">
        <v>172.75643110546201</v>
      </c>
      <c r="V29" s="331">
        <v>173.07312372629809</v>
      </c>
      <c r="W29" s="331">
        <v>192.03944916884399</v>
      </c>
      <c r="DA29" s="72" t="s">
        <v>3006</v>
      </c>
    </row>
    <row r="30" spans="1:105" ht="12" customHeight="1" x14ac:dyDescent="0.25">
      <c r="A30" s="59" t="s">
        <v>30</v>
      </c>
      <c r="B30" s="232">
        <v>1.559667161700476</v>
      </c>
      <c r="C30" s="232">
        <v>0.4138421086742875</v>
      </c>
      <c r="D30" s="232">
        <v>0.4335561139256075</v>
      </c>
      <c r="E30" s="232">
        <v>0.56287606819531222</v>
      </c>
      <c r="F30" s="232">
        <v>7.6650950453376341</v>
      </c>
      <c r="G30" s="232">
        <v>8.7057209452568696</v>
      </c>
      <c r="H30" s="232">
        <v>3.848885414680927</v>
      </c>
      <c r="I30" s="232">
        <v>3.4213136268272581</v>
      </c>
      <c r="J30" s="232">
        <v>2.1952309403161099</v>
      </c>
      <c r="K30" s="232">
        <v>2.713702526906856</v>
      </c>
      <c r="L30" s="232">
        <v>1.782190650955277</v>
      </c>
      <c r="M30" s="232">
        <v>2.3356348199487669</v>
      </c>
      <c r="N30" s="232">
        <v>2.4334111754705638</v>
      </c>
      <c r="O30" s="232">
        <v>2.2640236479019329</v>
      </c>
      <c r="P30" s="232">
        <v>1.2307339293717861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2.0985751379435751</v>
      </c>
      <c r="C31" s="297">
        <v>2.346552467795465</v>
      </c>
      <c r="D31" s="297">
        <v>2.088288918469543</v>
      </c>
      <c r="E31" s="297">
        <v>0.58682429853703288</v>
      </c>
      <c r="F31" s="297">
        <v>1.4401331092689409</v>
      </c>
      <c r="G31" s="297">
        <v>1.503971096220394</v>
      </c>
      <c r="H31" s="297">
        <v>1.395864647228181</v>
      </c>
      <c r="I31" s="297">
        <v>1.793854703215858</v>
      </c>
      <c r="J31" s="297">
        <v>1.9478939177023209</v>
      </c>
      <c r="K31" s="297">
        <v>2.5013717586475899</v>
      </c>
      <c r="L31" s="297">
        <v>1.2545201923048099</v>
      </c>
      <c r="M31" s="297">
        <v>1.619962242227249</v>
      </c>
      <c r="N31" s="297">
        <v>0</v>
      </c>
      <c r="O31" s="297">
        <v>1.5432043286808901</v>
      </c>
      <c r="P31" s="297">
        <v>1.667674698364167</v>
      </c>
      <c r="Q31" s="297">
        <v>1.6798866508731349</v>
      </c>
      <c r="R31" s="297">
        <v>1.609143859750267</v>
      </c>
      <c r="S31" s="297">
        <v>1.511921735335797</v>
      </c>
      <c r="T31" s="297">
        <v>1.544625242020186</v>
      </c>
      <c r="U31" s="297">
        <v>1.6198961709288751</v>
      </c>
      <c r="V31" s="297">
        <v>1.5801810172087509</v>
      </c>
      <c r="W31" s="297">
        <v>1.6564218188718429</v>
      </c>
      <c r="DA31" s="122" t="s">
        <v>3008</v>
      </c>
    </row>
    <row r="32" spans="1:105" ht="12" customHeight="1" x14ac:dyDescent="0.25">
      <c r="A32" s="59" t="s">
        <v>160</v>
      </c>
      <c r="B32" s="297">
        <v>13.922315095886701</v>
      </c>
      <c r="C32" s="297">
        <v>11.90780333651931</v>
      </c>
      <c r="D32" s="297">
        <v>9.1526585450394666</v>
      </c>
      <c r="E32" s="297">
        <v>20.577520080489389</v>
      </c>
      <c r="F32" s="297">
        <v>27.398269739074859</v>
      </c>
      <c r="G32" s="297">
        <v>28.494441376630881</v>
      </c>
      <c r="H32" s="297">
        <v>22.999533311453881</v>
      </c>
      <c r="I32" s="297">
        <v>33.831968374993352</v>
      </c>
      <c r="J32" s="297">
        <v>29.871826721651701</v>
      </c>
      <c r="K32" s="297">
        <v>27.549799309781289</v>
      </c>
      <c r="L32" s="297">
        <v>53.081598949893227</v>
      </c>
      <c r="M32" s="297">
        <v>28.258465172217701</v>
      </c>
      <c r="N32" s="297">
        <v>29.236046355111348</v>
      </c>
      <c r="O32" s="297">
        <v>25.34088858561045</v>
      </c>
      <c r="P32" s="297">
        <v>22.694302324221098</v>
      </c>
      <c r="Q32" s="297">
        <v>19.472471026384451</v>
      </c>
      <c r="R32" s="297">
        <v>21.528161441899709</v>
      </c>
      <c r="S32" s="297">
        <v>21.901423795713839</v>
      </c>
      <c r="T32" s="297">
        <v>25.83026462290956</v>
      </c>
      <c r="U32" s="297">
        <v>23.56867301506707</v>
      </c>
      <c r="V32" s="297">
        <v>23.03639193703976</v>
      </c>
      <c r="W32" s="297">
        <v>24.11186531425156</v>
      </c>
      <c r="DA32" s="122" t="s">
        <v>3009</v>
      </c>
    </row>
    <row r="33" spans="1:105" ht="12" customHeight="1" x14ac:dyDescent="0.25">
      <c r="A33" s="59" t="s">
        <v>70</v>
      </c>
      <c r="B33" s="297">
        <v>13.46675593066243</v>
      </c>
      <c r="C33" s="297">
        <v>10.106972342943919</v>
      </c>
      <c r="D33" s="297">
        <v>10.939386851278449</v>
      </c>
      <c r="E33" s="297">
        <v>11.971178502101949</v>
      </c>
      <c r="F33" s="297">
        <v>17.083284162892092</v>
      </c>
      <c r="G33" s="297">
        <v>19.44876394443946</v>
      </c>
      <c r="H33" s="297">
        <v>21.787092106862399</v>
      </c>
      <c r="I33" s="297">
        <v>26.601675762249659</v>
      </c>
      <c r="J33" s="297">
        <v>26.226623840916439</v>
      </c>
      <c r="K33" s="297">
        <v>26.89419399031323</v>
      </c>
      <c r="L33" s="297">
        <v>31.024307185324979</v>
      </c>
      <c r="M33" s="297">
        <v>38.319849087345972</v>
      </c>
      <c r="N33" s="297">
        <v>27.126047176695611</v>
      </c>
      <c r="O33" s="297">
        <v>8.2964196413581881</v>
      </c>
      <c r="P33" s="297">
        <v>3.5895883344455659</v>
      </c>
      <c r="Q33" s="297">
        <v>1.85014882173298</v>
      </c>
      <c r="R33" s="297">
        <v>1.848606130729656</v>
      </c>
      <c r="S33" s="297">
        <v>1.7369160452558541</v>
      </c>
      <c r="T33" s="297">
        <v>1.7744862740373279</v>
      </c>
      <c r="U33" s="297">
        <v>1.8609585305749841</v>
      </c>
      <c r="V33" s="297">
        <v>0</v>
      </c>
      <c r="W33" s="297">
        <v>1.902919686693568</v>
      </c>
      <c r="DA33" s="122" t="s">
        <v>3010</v>
      </c>
    </row>
    <row r="34" spans="1:105" ht="12" customHeight="1" x14ac:dyDescent="0.25">
      <c r="A34" s="59" t="s">
        <v>162</v>
      </c>
      <c r="B34" s="297">
        <v>30.603380889429189</v>
      </c>
      <c r="C34" s="297">
        <v>33.547448023621747</v>
      </c>
      <c r="D34" s="297">
        <v>32.311502915160467</v>
      </c>
      <c r="E34" s="297">
        <v>98.388126282492408</v>
      </c>
      <c r="F34" s="297">
        <v>121.2902488465009</v>
      </c>
      <c r="G34" s="297">
        <v>130.7387918892756</v>
      </c>
      <c r="H34" s="297">
        <v>112.1952864163882</v>
      </c>
      <c r="I34" s="297">
        <v>116.4135189538906</v>
      </c>
      <c r="J34" s="297">
        <v>109.47463803982021</v>
      </c>
      <c r="K34" s="297">
        <v>118.93311871159381</v>
      </c>
      <c r="L34" s="297">
        <v>144.35145584682871</v>
      </c>
      <c r="M34" s="297">
        <v>159.5669047851643</v>
      </c>
      <c r="N34" s="297">
        <v>165.18036427653499</v>
      </c>
      <c r="O34" s="297">
        <v>178.68924714449071</v>
      </c>
      <c r="P34" s="297">
        <v>168.1561974994905</v>
      </c>
      <c r="Q34" s="297">
        <v>160.58431347180911</v>
      </c>
      <c r="R34" s="297">
        <v>171.21184133526529</v>
      </c>
      <c r="S34" s="297">
        <v>170.76208326170081</v>
      </c>
      <c r="T34" s="297">
        <v>158.82284108018499</v>
      </c>
      <c r="U34" s="297">
        <v>145.70690338889099</v>
      </c>
      <c r="V34" s="297">
        <v>148.45655077204961</v>
      </c>
      <c r="W34" s="297">
        <v>164.3682423490271</v>
      </c>
      <c r="DA34" s="122" t="s">
        <v>3011</v>
      </c>
    </row>
    <row r="35" spans="1:105" ht="12" customHeight="1" x14ac:dyDescent="0.25">
      <c r="A35" s="60" t="s">
        <v>2922</v>
      </c>
      <c r="B35" s="331">
        <v>50.847130444006837</v>
      </c>
      <c r="C35" s="331">
        <v>48.257347747468508</v>
      </c>
      <c r="D35" s="331">
        <v>45.437003283228151</v>
      </c>
      <c r="E35" s="331">
        <v>39.317989793577439</v>
      </c>
      <c r="F35" s="331">
        <v>39.743564613910337</v>
      </c>
      <c r="G35" s="331">
        <v>40.494698766992236</v>
      </c>
      <c r="H35" s="331">
        <v>38.369970561741908</v>
      </c>
      <c r="I35" s="331">
        <v>29.69097313759044</v>
      </c>
      <c r="J35" s="331">
        <v>25.217212787912771</v>
      </c>
      <c r="K35" s="331">
        <v>17.69924086594445</v>
      </c>
      <c r="L35" s="331">
        <v>22.8173256228194</v>
      </c>
      <c r="M35" s="331">
        <v>13.67356054404487</v>
      </c>
      <c r="N35" s="331">
        <v>12.20145380787384</v>
      </c>
      <c r="O35" s="331">
        <v>14.288076859551991</v>
      </c>
      <c r="P35" s="331">
        <v>10.93985907321855</v>
      </c>
      <c r="Q35" s="331">
        <v>9.7533694194433007</v>
      </c>
      <c r="R35" s="331">
        <v>10.21019219342821</v>
      </c>
      <c r="S35" s="331">
        <v>11.811688958820019</v>
      </c>
      <c r="T35" s="331">
        <v>12.166406812534021</v>
      </c>
      <c r="U35" s="331">
        <v>10.220170842009249</v>
      </c>
      <c r="V35" s="331">
        <v>10.878197315665719</v>
      </c>
      <c r="W35" s="331">
        <v>10.82223334029343</v>
      </c>
      <c r="DA35" s="72" t="s">
        <v>3012</v>
      </c>
    </row>
    <row r="36" spans="1:105" ht="12" customHeight="1" x14ac:dyDescent="0.25">
      <c r="A36" s="64" t="s">
        <v>30</v>
      </c>
      <c r="B36" s="231">
        <v>1.213016035733836</v>
      </c>
      <c r="C36" s="231">
        <v>0.32401921514809429</v>
      </c>
      <c r="D36" s="231">
        <v>0.33901502189472882</v>
      </c>
      <c r="E36" s="231">
        <v>0.1675504406336028</v>
      </c>
      <c r="F36" s="231">
        <v>1.742013794681738</v>
      </c>
      <c r="G36" s="231">
        <v>1.86605016054025</v>
      </c>
      <c r="H36" s="231">
        <v>0.91034123694748703</v>
      </c>
      <c r="I36" s="231">
        <v>0.55795248910881845</v>
      </c>
      <c r="J36" s="231">
        <v>0.32617747362997601</v>
      </c>
      <c r="K36" s="231">
        <v>0.26893939571525388</v>
      </c>
      <c r="L36" s="231">
        <v>0.17566248633708231</v>
      </c>
      <c r="M36" s="231">
        <v>0.1387932674889395</v>
      </c>
      <c r="N36" s="231">
        <v>0.1325640757094862</v>
      </c>
      <c r="O36" s="231">
        <v>0.14966907714272029</v>
      </c>
      <c r="P36" s="231">
        <v>6.8228226946331669E-2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1.6321464970400981</v>
      </c>
      <c r="C38" s="231">
        <v>1.8372419649478531</v>
      </c>
      <c r="D38" s="231">
        <v>1.632917379499689</v>
      </c>
      <c r="E38" s="231">
        <v>0.17467907297893481</v>
      </c>
      <c r="F38" s="231">
        <v>0.32729297258360263</v>
      </c>
      <c r="G38" s="231">
        <v>0.32237255515053209</v>
      </c>
      <c r="H38" s="231">
        <v>0.33015094310733412</v>
      </c>
      <c r="I38" s="231">
        <v>0.29254426981224069</v>
      </c>
      <c r="J38" s="231">
        <v>0.28942700528986198</v>
      </c>
      <c r="K38" s="231">
        <v>0.24789651870821111</v>
      </c>
      <c r="L38" s="231">
        <v>0.1236523915228796</v>
      </c>
      <c r="M38" s="231">
        <v>9.6264985813304782E-2</v>
      </c>
      <c r="N38" s="231">
        <v>0</v>
      </c>
      <c r="O38" s="231">
        <v>0.1020174713856719</v>
      </c>
      <c r="P38" s="231">
        <v>9.2450923044532063E-2</v>
      </c>
      <c r="Q38" s="231">
        <v>8.8641622440156262E-2</v>
      </c>
      <c r="R38" s="231">
        <v>8.3098961759736592E-2</v>
      </c>
      <c r="S38" s="231">
        <v>9.0385101288158104E-2</v>
      </c>
      <c r="T38" s="231">
        <v>8.7934195033989582E-2</v>
      </c>
      <c r="U38" s="231">
        <v>8.2293148885648371E-2</v>
      </c>
      <c r="V38" s="231">
        <v>8.5269530580048214E-2</v>
      </c>
      <c r="W38" s="231">
        <v>7.9555799039805655E-2</v>
      </c>
      <c r="DA38" s="73" t="s">
        <v>3015</v>
      </c>
    </row>
    <row r="39" spans="1:105" ht="12" customHeight="1" x14ac:dyDescent="0.25">
      <c r="A39" s="64" t="s">
        <v>160</v>
      </c>
      <c r="B39" s="231">
        <v>10.827945782635551</v>
      </c>
      <c r="C39" s="231">
        <v>9.3232588235083398</v>
      </c>
      <c r="D39" s="231">
        <v>7.1568330773763389</v>
      </c>
      <c r="E39" s="231">
        <v>6.125278283169906</v>
      </c>
      <c r="F39" s="231">
        <v>6.2266891086902714</v>
      </c>
      <c r="G39" s="231">
        <v>6.107714368485067</v>
      </c>
      <c r="H39" s="231">
        <v>5.4398667011757658</v>
      </c>
      <c r="I39" s="231">
        <v>5.5173635115654509</v>
      </c>
      <c r="J39" s="231">
        <v>4.4384929138151197</v>
      </c>
      <c r="K39" s="231">
        <v>2.7303016100642088</v>
      </c>
      <c r="L39" s="231">
        <v>5.2320135588681733</v>
      </c>
      <c r="M39" s="231">
        <v>1.679237131582292</v>
      </c>
      <c r="N39" s="231">
        <v>1.592681706048124</v>
      </c>
      <c r="O39" s="231">
        <v>1.675224290214256</v>
      </c>
      <c r="P39" s="231">
        <v>1.2581045930504069</v>
      </c>
      <c r="Q39" s="231">
        <v>1.0274927917312231</v>
      </c>
      <c r="R39" s="231">
        <v>1.111751353726385</v>
      </c>
      <c r="S39" s="231">
        <v>1.309302169461048</v>
      </c>
      <c r="T39" s="231">
        <v>1.4704948911490121</v>
      </c>
      <c r="U39" s="231">
        <v>1.1973238484500599</v>
      </c>
      <c r="V39" s="231">
        <v>1.243086902916446</v>
      </c>
      <c r="W39" s="231">
        <v>1.1580617265244271</v>
      </c>
      <c r="DA39" s="73" t="s">
        <v>3016</v>
      </c>
    </row>
    <row r="40" spans="1:105" ht="12" customHeight="1" x14ac:dyDescent="0.25">
      <c r="A40" s="64" t="s">
        <v>70</v>
      </c>
      <c r="B40" s="231">
        <v>10.47363905219181</v>
      </c>
      <c r="C40" s="231">
        <v>7.9132915124923704</v>
      </c>
      <c r="D40" s="231">
        <v>8.5539480445140832</v>
      </c>
      <c r="E40" s="231">
        <v>3.5634420190604241</v>
      </c>
      <c r="F40" s="231">
        <v>3.882445878910199</v>
      </c>
      <c r="G40" s="231">
        <v>4.1687953598609013</v>
      </c>
      <c r="H40" s="231">
        <v>5.1530992069542192</v>
      </c>
      <c r="I40" s="231">
        <v>4.3382375382455161</v>
      </c>
      <c r="J40" s="231">
        <v>3.8968719642052712</v>
      </c>
      <c r="K40" s="231">
        <v>2.6653283505793448</v>
      </c>
      <c r="L40" s="231">
        <v>3.0579258925740782</v>
      </c>
      <c r="M40" s="231">
        <v>2.2771269802496201</v>
      </c>
      <c r="N40" s="231">
        <v>1.477736030753291</v>
      </c>
      <c r="O40" s="231">
        <v>0.54845605188864288</v>
      </c>
      <c r="P40" s="231">
        <v>0.19899609629797821</v>
      </c>
      <c r="Q40" s="231">
        <v>9.7625749468819398E-2</v>
      </c>
      <c r="R40" s="231">
        <v>9.5465206069368549E-2</v>
      </c>
      <c r="S40" s="231">
        <v>0.1038356212562879</v>
      </c>
      <c r="T40" s="231">
        <v>0.1010199871538139</v>
      </c>
      <c r="U40" s="231">
        <v>9.4539477390584353E-2</v>
      </c>
      <c r="V40" s="231">
        <v>0</v>
      </c>
      <c r="W40" s="231">
        <v>9.1394773033472293E-2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23.80148321265813</v>
      </c>
      <c r="C42" s="231">
        <v>26.26609895657236</v>
      </c>
      <c r="D42" s="231">
        <v>25.265668079390291</v>
      </c>
      <c r="E42" s="231">
        <v>29.28703997773458</v>
      </c>
      <c r="F42" s="231">
        <v>27.565122859044521</v>
      </c>
      <c r="G42" s="231">
        <v>28.023542809138679</v>
      </c>
      <c r="H42" s="231">
        <v>26.536512473557099</v>
      </c>
      <c r="I42" s="231">
        <v>18.984875328858411</v>
      </c>
      <c r="J42" s="231">
        <v>16.266243430972541</v>
      </c>
      <c r="K42" s="231">
        <v>11.786774990877429</v>
      </c>
      <c r="L42" s="231">
        <v>14.228071293517189</v>
      </c>
      <c r="M42" s="231">
        <v>9.4821381789107111</v>
      </c>
      <c r="N42" s="231">
        <v>8.9984719953629408</v>
      </c>
      <c r="O42" s="231">
        <v>11.8127099689207</v>
      </c>
      <c r="P42" s="231">
        <v>9.3220792338793057</v>
      </c>
      <c r="Q42" s="231">
        <v>8.4734610380892814</v>
      </c>
      <c r="R42" s="231">
        <v>8.8416745151308991</v>
      </c>
      <c r="S42" s="231">
        <v>10.208430655544319</v>
      </c>
      <c r="T42" s="231">
        <v>9.0416486170661727</v>
      </c>
      <c r="U42" s="231">
        <v>7.4021286730822622</v>
      </c>
      <c r="V42" s="231">
        <v>8.0109938405831773</v>
      </c>
      <c r="W42" s="231">
        <v>7.8943942345261968</v>
      </c>
      <c r="DA42" s="73" t="s">
        <v>3019</v>
      </c>
    </row>
    <row r="43" spans="1:105" ht="12" customHeight="1" x14ac:dyDescent="0.25">
      <c r="A43" s="64" t="s">
        <v>36</v>
      </c>
      <c r="B43" s="231">
        <v>2.8988998637474199</v>
      </c>
      <c r="C43" s="231">
        <v>2.593437274799494</v>
      </c>
      <c r="D43" s="231">
        <v>2.4886216805530141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6.2235138168018206E-3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6.6148217713819374E-2</v>
      </c>
      <c r="R44" s="231">
        <v>7.820215674181949E-2</v>
      </c>
      <c r="S44" s="231">
        <v>9.9735411270204785E-2</v>
      </c>
      <c r="T44" s="231">
        <v>1.4653091221310359</v>
      </c>
      <c r="U44" s="231">
        <v>1.4438856942006919</v>
      </c>
      <c r="V44" s="231">
        <v>1.53884704158605</v>
      </c>
      <c r="W44" s="231">
        <v>1.598826807169532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1</v>
      </c>
      <c r="D52" s="234">
        <f t="shared" si="1"/>
        <v>0.99999999999999989</v>
      </c>
      <c r="E52" s="234">
        <f t="shared" si="1"/>
        <v>1.0000000000000002</v>
      </c>
      <c r="F52" s="234">
        <f t="shared" si="1"/>
        <v>1</v>
      </c>
      <c r="G52" s="234">
        <f t="shared" si="1"/>
        <v>0.99999999999999967</v>
      </c>
      <c r="H52" s="234">
        <f t="shared" si="1"/>
        <v>1</v>
      </c>
      <c r="I52" s="234">
        <f t="shared" si="1"/>
        <v>1</v>
      </c>
      <c r="J52" s="234">
        <f t="shared" si="1"/>
        <v>1.0000000000000002</v>
      </c>
      <c r="K52" s="234">
        <f t="shared" si="1"/>
        <v>0.99999999999999956</v>
      </c>
      <c r="L52" s="234">
        <f t="shared" si="1"/>
        <v>1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0.99999999999999989</v>
      </c>
      <c r="P52" s="234">
        <f t="shared" si="1"/>
        <v>1</v>
      </c>
      <c r="Q52" s="234">
        <f t="shared" si="1"/>
        <v>1</v>
      </c>
      <c r="R52" s="234">
        <f t="shared" si="1"/>
        <v>1.0000000000000002</v>
      </c>
      <c r="S52" s="234">
        <f t="shared" si="1"/>
        <v>0.99999999999999989</v>
      </c>
      <c r="T52" s="234">
        <f t="shared" si="1"/>
        <v>1.0000000000000004</v>
      </c>
      <c r="U52" s="234">
        <f t="shared" si="1"/>
        <v>1.0000000000000002</v>
      </c>
      <c r="V52" s="234">
        <f t="shared" si="1"/>
        <v>0.99999999999999956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3.9195451191600282E-3</v>
      </c>
      <c r="C57" s="302">
        <f t="shared" si="6"/>
        <v>3.7840500995384679E-3</v>
      </c>
      <c r="D57" s="302">
        <f t="shared" si="6"/>
        <v>3.4045134191805593E-3</v>
      </c>
      <c r="E57" s="302">
        <f t="shared" si="6"/>
        <v>2.1868959049388348E-2</v>
      </c>
      <c r="F57" s="302">
        <f t="shared" si="6"/>
        <v>2.9121645917324319E-2</v>
      </c>
      <c r="G57" s="302">
        <f t="shared" si="6"/>
        <v>3.2520330555426857E-2</v>
      </c>
      <c r="H57" s="302">
        <f t="shared" si="6"/>
        <v>2.4792033798029165E-2</v>
      </c>
      <c r="I57" s="302">
        <f t="shared" si="6"/>
        <v>2.8362309095807971E-2</v>
      </c>
      <c r="J57" s="302">
        <f t="shared" si="6"/>
        <v>2.7397199792799518E-2</v>
      </c>
      <c r="K57" s="302">
        <f t="shared" si="6"/>
        <v>3.4243896758259791E-2</v>
      </c>
      <c r="L57" s="302">
        <f t="shared" si="6"/>
        <v>4.9000287565112939E-2</v>
      </c>
      <c r="M57" s="302">
        <f t="shared" si="6"/>
        <v>5.1601589071845692E-2</v>
      </c>
      <c r="N57" s="302">
        <f t="shared" si="6"/>
        <v>5.7534711730100253E-2</v>
      </c>
      <c r="O57" s="302">
        <f t="shared" si="6"/>
        <v>5.8965107865711935E-2</v>
      </c>
      <c r="P57" s="302">
        <f t="shared" si="6"/>
        <v>5.5772067753330989E-2</v>
      </c>
      <c r="Q57" s="302">
        <f t="shared" si="6"/>
        <v>4.8116517539977491E-2</v>
      </c>
      <c r="R57" s="302">
        <f t="shared" si="6"/>
        <v>5.1303866645504501E-2</v>
      </c>
      <c r="S57" s="302">
        <f t="shared" si="6"/>
        <v>4.7360979030340644E-2</v>
      </c>
      <c r="T57" s="302">
        <f t="shared" si="6"/>
        <v>4.421831531830378E-2</v>
      </c>
      <c r="U57" s="302">
        <f t="shared" si="6"/>
        <v>4.0280077419644372E-2</v>
      </c>
      <c r="V57" s="302">
        <f t="shared" si="6"/>
        <v>3.8895873074952514E-2</v>
      </c>
      <c r="W57" s="302">
        <f t="shared" si="6"/>
        <v>4.0649017738930537E-2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0.84467802046333196</v>
      </c>
      <c r="C58" s="303">
        <f t="shared" si="7"/>
        <v>0.84501912968735171</v>
      </c>
      <c r="D58" s="303">
        <f t="shared" si="7"/>
        <v>0.84532652416469922</v>
      </c>
      <c r="E58" s="303">
        <f t="shared" si="7"/>
        <v>0.72283932936843009</v>
      </c>
      <c r="F58" s="303">
        <f t="shared" si="7"/>
        <v>0.67539812910585451</v>
      </c>
      <c r="G58" s="303">
        <f t="shared" si="7"/>
        <v>0.66314954915983459</v>
      </c>
      <c r="H58" s="303">
        <f t="shared" si="7"/>
        <v>0.68505754069246516</v>
      </c>
      <c r="I58" s="303">
        <f t="shared" si="7"/>
        <v>0.61582207418616242</v>
      </c>
      <c r="J58" s="303">
        <f t="shared" si="7"/>
        <v>0.59806184269850537</v>
      </c>
      <c r="K58" s="303">
        <f t="shared" si="7"/>
        <v>0.50869838863374628</v>
      </c>
      <c r="L58" s="303">
        <f t="shared" si="7"/>
        <v>0.49974948719353895</v>
      </c>
      <c r="M58" s="303">
        <f t="shared" si="7"/>
        <v>0.38799722545725424</v>
      </c>
      <c r="N58" s="303">
        <f t="shared" si="7"/>
        <v>0.36698063235570211</v>
      </c>
      <c r="O58" s="303">
        <f t="shared" si="7"/>
        <v>0.407990201301411</v>
      </c>
      <c r="P58" s="303">
        <f t="shared" si="7"/>
        <v>0.37139267736720194</v>
      </c>
      <c r="Q58" s="303">
        <f t="shared" si="7"/>
        <v>0.36527341122251811</v>
      </c>
      <c r="R58" s="303">
        <f t="shared" si="7"/>
        <v>0.35965656276690727</v>
      </c>
      <c r="S58" s="303">
        <f t="shared" si="7"/>
        <v>0.39288130015451356</v>
      </c>
      <c r="T58" s="303">
        <f t="shared" si="7"/>
        <v>0.40973184516742178</v>
      </c>
      <c r="U58" s="303">
        <f t="shared" si="7"/>
        <v>0.39165121351706184</v>
      </c>
      <c r="V58" s="303">
        <f t="shared" si="7"/>
        <v>0.4055348887834696</v>
      </c>
      <c r="W58" s="303">
        <f t="shared" si="7"/>
        <v>0.38090448024582363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0.15140243441750786</v>
      </c>
      <c r="C60" s="303">
        <f t="shared" si="9"/>
        <v>0.1511968202131099</v>
      </c>
      <c r="D60" s="303">
        <f t="shared" si="9"/>
        <v>0.15126896241612012</v>
      </c>
      <c r="E60" s="303">
        <f t="shared" si="9"/>
        <v>0.25529171158218172</v>
      </c>
      <c r="F60" s="303">
        <f t="shared" si="9"/>
        <v>0.29548022497682108</v>
      </c>
      <c r="G60" s="303">
        <f t="shared" si="9"/>
        <v>0.30433012028473827</v>
      </c>
      <c r="H60" s="303">
        <f t="shared" si="9"/>
        <v>0.29015042550950565</v>
      </c>
      <c r="I60" s="303">
        <f t="shared" si="9"/>
        <v>0.35581561671802986</v>
      </c>
      <c r="J60" s="303">
        <f t="shared" si="9"/>
        <v>0.37454095750869526</v>
      </c>
      <c r="K60" s="303">
        <f t="shared" si="9"/>
        <v>0.45705771460799349</v>
      </c>
      <c r="L60" s="303">
        <f t="shared" si="9"/>
        <v>0.45125022524134811</v>
      </c>
      <c r="M60" s="303">
        <f t="shared" si="9"/>
        <v>0.56040118547090012</v>
      </c>
      <c r="N60" s="303">
        <f t="shared" si="9"/>
        <v>0.57548465591419784</v>
      </c>
      <c r="O60" s="303">
        <f t="shared" si="9"/>
        <v>0.53304469083287709</v>
      </c>
      <c r="P60" s="303">
        <f t="shared" si="9"/>
        <v>0.57283525487946707</v>
      </c>
      <c r="Q60" s="303">
        <f t="shared" si="9"/>
        <v>0.58661007123750442</v>
      </c>
      <c r="R60" s="303">
        <f t="shared" si="9"/>
        <v>0.58903957058758838</v>
      </c>
      <c r="S60" s="303">
        <f t="shared" si="9"/>
        <v>0.55975772081514563</v>
      </c>
      <c r="T60" s="303">
        <f t="shared" si="9"/>
        <v>0.54604983951427477</v>
      </c>
      <c r="U60" s="303">
        <f t="shared" si="9"/>
        <v>0.56806870906329388</v>
      </c>
      <c r="V60" s="303">
        <f t="shared" si="9"/>
        <v>0.55556923814157744</v>
      </c>
      <c r="W60" s="303">
        <f t="shared" si="9"/>
        <v>0.57844650201524572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8.2971072694210113E-2</v>
      </c>
      <c r="C61" s="304">
        <f t="shared" si="10"/>
        <v>8.2737823618144427E-2</v>
      </c>
      <c r="D61" s="304">
        <f t="shared" si="10"/>
        <v>8.2785062340583887E-2</v>
      </c>
      <c r="E61" s="304">
        <f t="shared" si="10"/>
        <v>0.19673107851550856</v>
      </c>
      <c r="F61" s="304">
        <f t="shared" si="10"/>
        <v>0.24076302793796706</v>
      </c>
      <c r="G61" s="304">
        <f t="shared" si="10"/>
        <v>0.25060523864249307</v>
      </c>
      <c r="H61" s="304">
        <f t="shared" si="10"/>
        <v>0.23465067384947777</v>
      </c>
      <c r="I61" s="304">
        <f t="shared" si="10"/>
        <v>0.30592495768003464</v>
      </c>
      <c r="J61" s="304">
        <f t="shared" si="10"/>
        <v>0.32608913882853813</v>
      </c>
      <c r="K61" s="304">
        <f t="shared" si="10"/>
        <v>0.41584565202637247</v>
      </c>
      <c r="L61" s="304">
        <f t="shared" si="10"/>
        <v>0.4107631554932627</v>
      </c>
      <c r="M61" s="304">
        <f t="shared" si="10"/>
        <v>0.52896769502878216</v>
      </c>
      <c r="N61" s="304">
        <f t="shared" si="10"/>
        <v>0.54575381908669007</v>
      </c>
      <c r="O61" s="304">
        <f t="shared" si="10"/>
        <v>0.49999147485182988</v>
      </c>
      <c r="P61" s="304">
        <f t="shared" si="10"/>
        <v>0.54274697741682143</v>
      </c>
      <c r="Q61" s="304">
        <f t="shared" si="10"/>
        <v>0.55701754446906804</v>
      </c>
      <c r="R61" s="304">
        <f t="shared" si="10"/>
        <v>0.55990209127995838</v>
      </c>
      <c r="S61" s="304">
        <f t="shared" si="10"/>
        <v>0.52792854838036918</v>
      </c>
      <c r="T61" s="304">
        <f t="shared" si="10"/>
        <v>0.51285552472575213</v>
      </c>
      <c r="U61" s="304">
        <f t="shared" si="10"/>
        <v>0.53633919176526679</v>
      </c>
      <c r="V61" s="304">
        <f t="shared" si="10"/>
        <v>0.52271493864111629</v>
      </c>
      <c r="W61" s="304">
        <f t="shared" si="10"/>
        <v>0.54758762841104236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6.8431361723297765E-2</v>
      </c>
      <c r="C62" s="304">
        <f t="shared" si="11"/>
        <v>6.8458996594965474E-2</v>
      </c>
      <c r="D62" s="304">
        <f t="shared" si="11"/>
        <v>6.8483900075536217E-2</v>
      </c>
      <c r="E62" s="304">
        <f t="shared" si="11"/>
        <v>5.8560633066673147E-2</v>
      </c>
      <c r="F62" s="304">
        <f t="shared" si="11"/>
        <v>5.4717197038854033E-2</v>
      </c>
      <c r="G62" s="304">
        <f t="shared" si="11"/>
        <v>5.372488164224519E-2</v>
      </c>
      <c r="H62" s="304">
        <f t="shared" si="11"/>
        <v>5.5499751660027893E-2</v>
      </c>
      <c r="I62" s="304">
        <f t="shared" si="11"/>
        <v>4.9890659037995166E-2</v>
      </c>
      <c r="J62" s="304">
        <f t="shared" si="11"/>
        <v>4.845181868015714E-2</v>
      </c>
      <c r="K62" s="304">
        <f t="shared" si="11"/>
        <v>4.1212062581621009E-2</v>
      </c>
      <c r="L62" s="304">
        <f t="shared" si="11"/>
        <v>4.0487069748085414E-2</v>
      </c>
      <c r="M62" s="304">
        <f t="shared" si="11"/>
        <v>3.1433490442117983E-2</v>
      </c>
      <c r="N62" s="304">
        <f t="shared" si="11"/>
        <v>2.973083682750776E-2</v>
      </c>
      <c r="O62" s="304">
        <f t="shared" si="11"/>
        <v>3.3053215981047206E-2</v>
      </c>
      <c r="P62" s="304">
        <f t="shared" si="11"/>
        <v>3.0088277462645644E-2</v>
      </c>
      <c r="Q62" s="304">
        <f t="shared" si="11"/>
        <v>2.9592526768436416E-2</v>
      </c>
      <c r="R62" s="304">
        <f t="shared" si="11"/>
        <v>2.9137479307629988E-2</v>
      </c>
      <c r="S62" s="304">
        <f t="shared" si="11"/>
        <v>3.1829172434776461E-2</v>
      </c>
      <c r="T62" s="304">
        <f t="shared" si="11"/>
        <v>3.3194314788522694E-2</v>
      </c>
      <c r="U62" s="304">
        <f t="shared" si="11"/>
        <v>3.1729517298027116E-2</v>
      </c>
      <c r="V62" s="304">
        <f t="shared" si="11"/>
        <v>3.2854299500461134E-2</v>
      </c>
      <c r="W62" s="304">
        <f t="shared" si="11"/>
        <v>3.0858873604203359E-2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1.1863470178614153</v>
      </c>
      <c r="C69" s="324">
        <f>IF(C$5=0,0,C$5/WWP_fec!C$5)</f>
        <v>1.1204592859492879</v>
      </c>
      <c r="D69" s="324">
        <f>IF(D$5=0,0,D$5/WWP_fec!D$5)</f>
        <v>1.0893351925437345</v>
      </c>
      <c r="E69" s="324">
        <f>IF(E$5=0,0,E$5/WWP_fec!E$5)</f>
        <v>0.63659530308145862</v>
      </c>
      <c r="F69" s="324">
        <f>IF(F$5=0,0,F$5/WWP_fec!F$5)</f>
        <v>0.55135468556131439</v>
      </c>
      <c r="G69" s="324">
        <f>IF(G$5=0,0,G$5/WWP_fec!G$5)</f>
        <v>0.53863557319657696</v>
      </c>
      <c r="H69" s="324">
        <f>IF(H$5=0,0,H$5/WWP_fec!H$5)</f>
        <v>0.55013173864928899</v>
      </c>
      <c r="I69" s="324">
        <f>IF(I$5=0,0,I$5/WWP_fec!I$5)</f>
        <v>0.4163984214230369</v>
      </c>
      <c r="J69" s="324">
        <f>IF(J$5=0,0,J$5/WWP_fec!J$5)</f>
        <v>0.38364492855590215</v>
      </c>
      <c r="K69" s="324">
        <f>IF(K$5=0,0,K$5/WWP_fec!K$5)</f>
        <v>0.28985383834288803</v>
      </c>
      <c r="L69" s="324">
        <f>IF(L$5=0,0,L$5/WWP_fec!L$5)</f>
        <v>0.31267369967868358</v>
      </c>
      <c r="M69" s="324">
        <f>IF(M$5=0,0,M$5/WWP_fec!M$5)</f>
        <v>0.21668910841056993</v>
      </c>
      <c r="N69" s="324">
        <f>IF(N$5=0,0,N$5/WWP_fec!N$5)</f>
        <v>0.20365308768028584</v>
      </c>
      <c r="O69" s="324">
        <f>IF(O$5=0,0,O$5/WWP_fec!O$5)</f>
        <v>0.22570266198013225</v>
      </c>
      <c r="P69" s="324">
        <f>IF(P$5=0,0,P$5/WWP_fec!P$5)</f>
        <v>0.19631370323090971</v>
      </c>
      <c r="Q69" s="324">
        <f>IF(Q$5=0,0,Q$5/WWP_fec!Q$5)</f>
        <v>0.18399890712636777</v>
      </c>
      <c r="R69" s="324">
        <f>IF(R$5=0,0,R$5/WWP_fec!R$5)</f>
        <v>0.18226907425388444</v>
      </c>
      <c r="S69" s="324">
        <f>IF(S$5=0,0,S$5/WWP_fec!S$5)</f>
        <v>0.198877953708125</v>
      </c>
      <c r="T69" s="324">
        <f>IF(T$5=0,0,T$5/WWP_fec!T$5)</f>
        <v>0.20233712365507645</v>
      </c>
      <c r="U69" s="324">
        <f>IF(U$5=0,0,U$5/WWP_fec!U$5)</f>
        <v>0.18647527951941259</v>
      </c>
      <c r="V69" s="324">
        <f>IF(V$5=0,0,V$5/WWP_fec!V$5)</f>
        <v>0.19190859651199324</v>
      </c>
      <c r="W69" s="324">
        <f>IF(W$5=0,0,W$5/WWP_fec!W$5)</f>
        <v>0.18099561417048998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0.13602088233158524</v>
      </c>
      <c r="C74" s="338">
        <f>IF(C$10=0,0,C$10/WWP_fec!C$10)</f>
        <v>0.12140559280152083</v>
      </c>
      <c r="D74" s="338">
        <f>IF(D$10=0,0,D$10/WWP_fec!D$10)</f>
        <v>0.10330073469590333</v>
      </c>
      <c r="E74" s="338">
        <f>IF(E$10=0,0,E$10/WWP_fec!E$10)</f>
        <v>0.60773728509265879</v>
      </c>
      <c r="F74" s="338">
        <f>IF(F$10=0,0,F$10/WWP_fec!F$10)</f>
        <v>0.77196524120879284</v>
      </c>
      <c r="G74" s="338">
        <f>IF(G$10=0,0,G$10/WWP_fec!G$10)</f>
        <v>0.87423509915264064</v>
      </c>
      <c r="H74" s="338">
        <f>IF(H$10=0,0,H$10/WWP_fec!H$10)</f>
        <v>0.62351896785382255</v>
      </c>
      <c r="I74" s="338">
        <f>IF(I$10=0,0,I$10/WWP_fec!I$10)</f>
        <v>0.56430219316198504</v>
      </c>
      <c r="J74" s="338">
        <f>IF(J$10=0,0,J$10/WWP_fec!J$10)</f>
        <v>0.49736126744623022</v>
      </c>
      <c r="K74" s="338">
        <f>IF(K$10=0,0,K$10/WWP_fec!K$10)</f>
        <v>0.52223498357756293</v>
      </c>
      <c r="L74" s="338">
        <f>IF(L$10=0,0,L$10/WWP_fec!L$10)</f>
        <v>0.90716968184676827</v>
      </c>
      <c r="M74" s="338">
        <f>IF(M$10=0,0,M$10/WWP_fec!M$10)</f>
        <v>0.73554424985388045</v>
      </c>
      <c r="N74" s="338">
        <f>IF(N$10=0,0,N$10/WWP_fec!N$10)</f>
        <v>0.80114090760499201</v>
      </c>
      <c r="O74" s="338">
        <f>IF(O$10=0,0,O$10/WWP_fec!O$10)</f>
        <v>0.86533104766102742</v>
      </c>
      <c r="P74" s="338">
        <f>IF(P$10=0,0,P$10/WWP_fec!P$10)</f>
        <v>0.71497061484572633</v>
      </c>
      <c r="Q74" s="338">
        <f>IF(Q$10=0,0,Q$10/WWP_fec!Q$10)</f>
        <v>0.54953183057739996</v>
      </c>
      <c r="R74" s="338">
        <f>IF(R$10=0,0,R$10/WWP_fec!R$10)</f>
        <v>0.59728494557991207</v>
      </c>
      <c r="S74" s="338">
        <f>IF(S$10=0,0,S$10/WWP_fec!S$10)</f>
        <v>0.56836747905006457</v>
      </c>
      <c r="T74" s="338">
        <f>IF(T$10=0,0,T$10/WWP_fec!T$10)</f>
        <v>0.5391330627381048</v>
      </c>
      <c r="U74" s="338">
        <f>IF(U$10=0,0,U$10/WWP_fec!U$10)</f>
        <v>0.44664242248110936</v>
      </c>
      <c r="V74" s="338">
        <f>IF(V$10=0,0,V$10/WWP_fec!V$10)</f>
        <v>0.43205823031994861</v>
      </c>
      <c r="W74" s="338">
        <f>IF(W$10=0,0,W$10/WWP_fec!W$10)</f>
        <v>0.44354922351053078</v>
      </c>
      <c r="DA74" s="68"/>
    </row>
    <row r="75" spans="1:105" ht="12" customHeight="1" x14ac:dyDescent="0.25">
      <c r="A75" s="203" t="s">
        <v>2900</v>
      </c>
      <c r="B75" s="351">
        <f>IF(B$16=0,0,B$16/WWP_fec!B$16)</f>
        <v>2.6301673494930076</v>
      </c>
      <c r="C75" s="351">
        <f>IF(C$16=0,0,C$16/WWP_fec!C$16)</f>
        <v>2.5665905637580542</v>
      </c>
      <c r="D75" s="351">
        <f>IF(D$16=0,0,D$16/WWP_fec!D$16)</f>
        <v>2.5605362263591052</v>
      </c>
      <c r="E75" s="351">
        <f>IF(E$16=0,0,E$16/WWP_fec!E$16)</f>
        <v>0.81912662596148411</v>
      </c>
      <c r="F75" s="351">
        <f>IF(F$16=0,0,F$16/WWP_fec!F$16)</f>
        <v>0.61677620871857097</v>
      </c>
      <c r="G75" s="351">
        <f>IF(G$16=0,0,G$16/WWP_fec!G$16)</f>
        <v>0.57703433970098217</v>
      </c>
      <c r="H75" s="351">
        <f>IF(H$16=0,0,H$16/WWP_fec!H$16)</f>
        <v>0.64468475011422355</v>
      </c>
      <c r="I75" s="351">
        <f>IF(I$16=0,0,I$16/WWP_fec!I$16)</f>
        <v>0.42430393566259533</v>
      </c>
      <c r="J75" s="351">
        <f>IF(J$16=0,0,J$16/WWP_fec!J$16)</f>
        <v>0.38105476686540452</v>
      </c>
      <c r="K75" s="351">
        <f>IF(K$16=0,0,K$16/WWP_fec!K$16)</f>
        <v>0.23125857767338595</v>
      </c>
      <c r="L75" s="351">
        <f>IF(L$16=0,0,L$16/WWP_fec!L$16)</f>
        <v>0.23160088013709065</v>
      </c>
      <c r="M75" s="351">
        <f>IF(M$16=0,0,M$16/WWP_fec!M$16)</f>
        <v>0.12028559539956975</v>
      </c>
      <c r="N75" s="351">
        <f>IF(N$16=0,0,N$16/WWP_fec!N$16)</f>
        <v>0.10545565577589154</v>
      </c>
      <c r="O75" s="351">
        <f>IF(O$16=0,0,O$16/WWP_fec!O$16)</f>
        <v>0.13191028507883404</v>
      </c>
      <c r="P75" s="351">
        <f>IF(P$16=0,0,P$16/WWP_fec!P$16)</f>
        <v>0.10465575950514147</v>
      </c>
      <c r="Q75" s="351">
        <f>IF(Q$16=0,0,Q$16/WWP_fec!Q$16)</f>
        <v>9.8412631136419446E-2</v>
      </c>
      <c r="R75" s="351">
        <f>IF(R$16=0,0,R$16/WWP_fec!R$16)</f>
        <v>9.4972383122940984E-2</v>
      </c>
      <c r="S75" s="351">
        <f>IF(S$16=0,0,S$16/WWP_fec!S$16)</f>
        <v>0.11562221511980939</v>
      </c>
      <c r="T75" s="351">
        <f>IF(T$16=0,0,T$16/WWP_fec!T$16)</f>
        <v>0.12251944108921682</v>
      </c>
      <c r="U75" s="351">
        <f>IF(U$16=0,0,U$16/WWP_fec!U$16)</f>
        <v>0.10845193061713178</v>
      </c>
      <c r="V75" s="351">
        <f>IF(V$16=0,0,V$16/WWP_fec!V$16)</f>
        <v>0.11680060708087676</v>
      </c>
      <c r="W75" s="351">
        <f>IF(W$16=0,0,W$16/WWP_fec!W$16)</f>
        <v>0.10182108131035547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2.323258227009279</v>
      </c>
      <c r="C77" s="351">
        <f>IF(C$28=0,0,C$28/WWP_fec!C$28)</f>
        <v>2.2454873302750737</v>
      </c>
      <c r="D77" s="351">
        <f>IF(D$28=0,0,D$28/WWP_fec!D$28)</f>
        <v>2.226932264038135</v>
      </c>
      <c r="E77" s="351">
        <f>IF(E$28=0,0,E$28/WWP_fec!E$28)</f>
        <v>1.600794424067008</v>
      </c>
      <c r="F77" s="351">
        <f>IF(F$28=0,0,F$28/WWP_fec!F$28)</f>
        <v>1.5380380989996376</v>
      </c>
      <c r="G77" s="351">
        <f>IF(G$28=0,0,G$28/WWP_fec!G$28)</f>
        <v>1.5226479179248733</v>
      </c>
      <c r="H77" s="351">
        <f>IF(H$28=0,0,H$28/WWP_fec!H$28)</f>
        <v>1.5425809750450461</v>
      </c>
      <c r="I77" s="351">
        <f>IF(I$28=0,0,I$28/WWP_fec!I$28)</f>
        <v>1.4305358021974843</v>
      </c>
      <c r="J77" s="351">
        <f>IF(J$28=0,0,J$28/WWP_fec!J$28)</f>
        <v>1.4016695275075761</v>
      </c>
      <c r="K77" s="351">
        <f>IF(K$28=0,0,K$28/WWP_fec!K$28)</f>
        <v>1.2808780165504745</v>
      </c>
      <c r="L77" s="351">
        <f>IF(L$28=0,0,L$28/WWP_fec!L$28)</f>
        <v>1.3064454161971524</v>
      </c>
      <c r="M77" s="351">
        <f>IF(M$28=0,0,M$28/WWP_fec!M$28)</f>
        <v>1.1561615284641293</v>
      </c>
      <c r="N77" s="351">
        <f>IF(N$28=0,0,N$28/WWP_fec!N$28)</f>
        <v>1.1162172155239409</v>
      </c>
      <c r="O77" s="351">
        <f>IF(O$28=0,0,O$28/WWP_fec!O$28)</f>
        <v>1.1335588030089214</v>
      </c>
      <c r="P77" s="351">
        <f>IF(P$28=0,0,P$28/WWP_fec!P$28)</f>
        <v>1.083235667061464</v>
      </c>
      <c r="Q77" s="351">
        <f>IF(Q$28=0,0,Q$28/WWP_fec!Q$28)</f>
        <v>1.0616594141354385</v>
      </c>
      <c r="R77" s="351">
        <f>IF(R$28=0,0,R$28/WWP_fec!R$28)</f>
        <v>1.0503223983646495</v>
      </c>
      <c r="S77" s="351">
        <f>IF(S$28=0,0,S$28/WWP_fec!S$28)</f>
        <v>1.0876278834864772</v>
      </c>
      <c r="T77" s="351">
        <f>IF(T$28=0,0,T$28/WWP_fec!T$28)</f>
        <v>1.0845335758489991</v>
      </c>
      <c r="U77" s="351">
        <f>IF(U$28=0,0,U$28/WWP_fec!U$28)</f>
        <v>1.05789090895101</v>
      </c>
      <c r="V77" s="351">
        <f>IF(V$28=0,0,V$28/WWP_fec!V$28)</f>
        <v>1.0657248842654947</v>
      </c>
      <c r="W77" s="351">
        <f>IF(W$28=0,0,W$28/WWP_fec!W$28)</f>
        <v>1.0483737195663336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DE: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167692.289323495</v>
      </c>
      <c r="C3" s="205">
        <v>159696.18998158729</v>
      </c>
      <c r="D3" s="205">
        <v>153005.26051812019</v>
      </c>
      <c r="E3" s="205">
        <v>146251.6440157826</v>
      </c>
      <c r="F3" s="205">
        <v>143528.86086936659</v>
      </c>
      <c r="G3" s="205">
        <v>140865.97045860899</v>
      </c>
      <c r="H3" s="205">
        <v>147821.10221919519</v>
      </c>
      <c r="I3" s="205">
        <v>152836.61546096409</v>
      </c>
      <c r="J3" s="205">
        <v>157638.72570411899</v>
      </c>
      <c r="K3" s="205">
        <v>147824.99123422161</v>
      </c>
      <c r="L3" s="205">
        <v>161643.70153668811</v>
      </c>
      <c r="M3" s="205">
        <v>171185.61919738061</v>
      </c>
      <c r="N3" s="205">
        <v>173877.35598619591</v>
      </c>
      <c r="O3" s="205">
        <v>171757.52026387249</v>
      </c>
      <c r="P3" s="205">
        <v>177610.6303069889</v>
      </c>
      <c r="Q3" s="205">
        <v>181405</v>
      </c>
      <c r="R3" s="205">
        <v>187723.84821710319</v>
      </c>
      <c r="S3" s="205">
        <v>192625.85034013609</v>
      </c>
      <c r="T3" s="205">
        <v>198262.053728728</v>
      </c>
      <c r="U3" s="205">
        <v>201786.29576219941</v>
      </c>
      <c r="V3" s="205">
        <v>207560.8718092668</v>
      </c>
      <c r="W3" s="205">
        <v>208531.29846327359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110693.193674439</v>
      </c>
      <c r="C5" s="205">
        <v>104752.1351684734</v>
      </c>
      <c r="D5" s="205">
        <v>98363.83621882931</v>
      </c>
      <c r="E5" s="205">
        <v>53473.710852025237</v>
      </c>
      <c r="F5" s="205">
        <v>57789.862748103616</v>
      </c>
      <c r="G5" s="205">
        <v>45336.775450677349</v>
      </c>
      <c r="H5" s="205">
        <v>52981.206374032699</v>
      </c>
      <c r="I5" s="205">
        <v>56569.389352574653</v>
      </c>
      <c r="J5" s="205">
        <v>53339.728468034693</v>
      </c>
      <c r="K5" s="205">
        <v>49258.353791174013</v>
      </c>
      <c r="L5" s="205">
        <v>60791.473157967012</v>
      </c>
      <c r="M5" s="205">
        <v>82914.459765731794</v>
      </c>
      <c r="N5" s="205">
        <v>82598.159697352021</v>
      </c>
      <c r="O5" s="205">
        <v>82278.030820924963</v>
      </c>
      <c r="P5" s="205">
        <v>86650.267512084334</v>
      </c>
      <c r="Q5" s="205">
        <v>89379.565255147623</v>
      </c>
      <c r="R5" s="205">
        <v>91271.815635856736</v>
      </c>
      <c r="S5" s="205">
        <v>93834.027084959933</v>
      </c>
      <c r="T5" s="205">
        <v>114521.0011549347</v>
      </c>
      <c r="U5" s="205">
        <v>125716.7742496545</v>
      </c>
      <c r="V5" s="205">
        <v>129900.28403787781</v>
      </c>
      <c r="W5" s="205">
        <v>132542.05319695591</v>
      </c>
      <c r="DA5" s="112" t="s">
        <v>3027</v>
      </c>
    </row>
    <row r="6" spans="1:105" ht="12" customHeight="1" x14ac:dyDescent="0.25">
      <c r="A6" s="154" t="s">
        <v>2114</v>
      </c>
      <c r="B6" s="340">
        <v>138366.4920930487</v>
      </c>
      <c r="C6" s="340">
        <v>131448.1674883962</v>
      </c>
      <c r="D6" s="340">
        <v>131448.1674883962</v>
      </c>
      <c r="E6" s="340">
        <v>129523.92629136139</v>
      </c>
      <c r="F6" s="340">
        <v>130265.0891955859</v>
      </c>
      <c r="G6" s="340">
        <v>130265.0891955859</v>
      </c>
      <c r="H6" s="340">
        <v>123346.7645909335</v>
      </c>
      <c r="I6" s="340">
        <v>121422.52339389869</v>
      </c>
      <c r="J6" s="340">
        <v>122479.3538251022</v>
      </c>
      <c r="K6" s="340">
        <v>118058.0709242586</v>
      </c>
      <c r="L6" s="340">
        <v>121127.91313484139</v>
      </c>
      <c r="M6" s="340">
        <v>143157.05445224419</v>
      </c>
      <c r="N6" s="340">
        <v>139180.00556827709</v>
      </c>
      <c r="O6" s="340">
        <v>134758.7226674335</v>
      </c>
      <c r="P6" s="340">
        <v>142249.84777886001</v>
      </c>
      <c r="Q6" s="340">
        <v>140325.60658182521</v>
      </c>
      <c r="R6" s="340">
        <v>138401.36538479041</v>
      </c>
      <c r="S6" s="340">
        <v>140898.4070885992</v>
      </c>
      <c r="T6" s="340">
        <v>158950.49952203489</v>
      </c>
      <c r="U6" s="340">
        <v>167014.4251402354</v>
      </c>
      <c r="V6" s="340">
        <v>172008.50854785301</v>
      </c>
      <c r="W6" s="340">
        <v>170084.26735081821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4994.0834076176316</v>
      </c>
      <c r="F7" s="342">
        <v>7659.4875088769149</v>
      </c>
      <c r="G7" s="342">
        <v>0</v>
      </c>
      <c r="H7" s="342">
        <v>0</v>
      </c>
      <c r="I7" s="342">
        <v>4994.0834076176316</v>
      </c>
      <c r="J7" s="342">
        <v>3553.8721350123778</v>
      </c>
      <c r="K7" s="342">
        <v>0</v>
      </c>
      <c r="L7" s="342">
        <v>9988.1668152352631</v>
      </c>
      <c r="M7" s="342">
        <v>24970.417038088159</v>
      </c>
      <c r="N7" s="342">
        <v>0</v>
      </c>
      <c r="O7" s="342">
        <v>2497.0417038088158</v>
      </c>
      <c r="P7" s="342">
        <v>9988.1668152352631</v>
      </c>
      <c r="Q7" s="342">
        <v>2497.0417038088158</v>
      </c>
      <c r="R7" s="342">
        <v>4994.0834076176316</v>
      </c>
      <c r="S7" s="342">
        <v>2497.0417038088158</v>
      </c>
      <c r="T7" s="342">
        <v>24970.417038088159</v>
      </c>
      <c r="U7" s="342">
        <v>14982.250222852899</v>
      </c>
      <c r="V7" s="342">
        <v>7491.1251114264469</v>
      </c>
      <c r="W7" s="342">
        <v>2497.0417038088158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6918.3246046525019</v>
      </c>
      <c r="D8" s="344">
        <f t="shared" si="0"/>
        <v>0</v>
      </c>
      <c r="E8" s="344">
        <f t="shared" si="0"/>
        <v>6918.3246046524437</v>
      </c>
      <c r="F8" s="344">
        <f t="shared" si="0"/>
        <v>6918.3246046524146</v>
      </c>
      <c r="G8" s="344">
        <f t="shared" si="0"/>
        <v>0</v>
      </c>
      <c r="H8" s="344">
        <f t="shared" si="0"/>
        <v>6918.3246046524</v>
      </c>
      <c r="I8" s="344">
        <f t="shared" si="0"/>
        <v>6918.3246046524291</v>
      </c>
      <c r="J8" s="344">
        <f t="shared" si="0"/>
        <v>2497.0417038088781</v>
      </c>
      <c r="K8" s="344">
        <f t="shared" si="0"/>
        <v>4421.2829008435947</v>
      </c>
      <c r="L8" s="344">
        <f t="shared" si="0"/>
        <v>6918.3246046524728</v>
      </c>
      <c r="M8" s="344">
        <f t="shared" si="0"/>
        <v>2941.2757206853712</v>
      </c>
      <c r="N8" s="344">
        <f t="shared" si="0"/>
        <v>3977.0488839671016</v>
      </c>
      <c r="O8" s="344">
        <f t="shared" si="0"/>
        <v>6918.3246046524146</v>
      </c>
      <c r="P8" s="344">
        <f t="shared" si="0"/>
        <v>2497.0417038087326</v>
      </c>
      <c r="Q8" s="344">
        <f t="shared" si="0"/>
        <v>4421.2829008436238</v>
      </c>
      <c r="R8" s="344">
        <f t="shared" si="0"/>
        <v>6918.3246046524437</v>
      </c>
      <c r="S8" s="344">
        <f t="shared" si="0"/>
        <v>0</v>
      </c>
      <c r="T8" s="344">
        <f t="shared" si="0"/>
        <v>6918.3246046524728</v>
      </c>
      <c r="U8" s="344">
        <f t="shared" si="0"/>
        <v>6918.3246046523855</v>
      </c>
      <c r="V8" s="344">
        <f t="shared" si="0"/>
        <v>2497.041703808849</v>
      </c>
      <c r="W8" s="344">
        <f t="shared" si="0"/>
        <v>4421.2829008436238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27673.298418609702</v>
      </c>
      <c r="C9" s="345">
        <f t="shared" si="1"/>
        <v>26696.032319922801</v>
      </c>
      <c r="D9" s="345">
        <f t="shared" si="1"/>
        <v>33084.331269566886</v>
      </c>
      <c r="E9" s="345">
        <f t="shared" si="1"/>
        <v>76050.215439336156</v>
      </c>
      <c r="F9" s="345">
        <f t="shared" si="1"/>
        <v>72475.226447482273</v>
      </c>
      <c r="G9" s="345">
        <f t="shared" si="1"/>
        <v>84928.313744908548</v>
      </c>
      <c r="H9" s="345">
        <f t="shared" si="1"/>
        <v>70365.558216900798</v>
      </c>
      <c r="I9" s="345">
        <f t="shared" si="1"/>
        <v>64853.13404132404</v>
      </c>
      <c r="J9" s="345">
        <f t="shared" si="1"/>
        <v>69139.625357067504</v>
      </c>
      <c r="K9" s="345">
        <f t="shared" si="1"/>
        <v>68799.717133084589</v>
      </c>
      <c r="L9" s="345">
        <f t="shared" si="1"/>
        <v>60336.439976874382</v>
      </c>
      <c r="M9" s="345">
        <f t="shared" si="1"/>
        <v>60242.594686512399</v>
      </c>
      <c r="N9" s="345">
        <f t="shared" si="1"/>
        <v>56581.84587092507</v>
      </c>
      <c r="O9" s="345">
        <f t="shared" si="1"/>
        <v>52480.691846508533</v>
      </c>
      <c r="P9" s="345">
        <f t="shared" si="1"/>
        <v>55599.58026677568</v>
      </c>
      <c r="Q9" s="345">
        <f t="shared" si="1"/>
        <v>50946.041326677587</v>
      </c>
      <c r="R9" s="345">
        <f t="shared" si="1"/>
        <v>47129.54974893367</v>
      </c>
      <c r="S9" s="345">
        <f t="shared" si="1"/>
        <v>47064.380003639264</v>
      </c>
      <c r="T9" s="345">
        <f t="shared" si="1"/>
        <v>44429.498367100197</v>
      </c>
      <c r="U9" s="345">
        <f t="shared" si="1"/>
        <v>41297.650890580902</v>
      </c>
      <c r="V9" s="345">
        <f t="shared" si="1"/>
        <v>42108.224509975204</v>
      </c>
      <c r="W9" s="345">
        <f t="shared" si="1"/>
        <v>37542.214153862296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6139.7637145313847</v>
      </c>
      <c r="C12" s="212">
        <v>6033.5042992261506</v>
      </c>
      <c r="D12" s="212">
        <v>6023.9563198624246</v>
      </c>
      <c r="E12" s="212">
        <v>3538.3346517626878</v>
      </c>
      <c r="F12" s="212">
        <v>3766.277815993119</v>
      </c>
      <c r="G12" s="212">
        <v>3552.2253654342139</v>
      </c>
      <c r="H12" s="212">
        <v>3724.9736887360309</v>
      </c>
      <c r="I12" s="212">
        <v>4165.2624247635376</v>
      </c>
      <c r="J12" s="212">
        <v>3599.9980223559692</v>
      </c>
      <c r="K12" s="212">
        <v>2965.8641444539999</v>
      </c>
      <c r="L12" s="212">
        <v>4078.6698194325149</v>
      </c>
      <c r="M12" s="212">
        <v>3930.600085984519</v>
      </c>
      <c r="N12" s="212">
        <v>3878.8675838349041</v>
      </c>
      <c r="O12" s="212">
        <v>3739.2576096302491</v>
      </c>
      <c r="P12" s="212">
        <v>3785.7695614789409</v>
      </c>
      <c r="Q12" s="212">
        <v>3831.7925193465162</v>
      </c>
      <c r="R12" s="212">
        <v>3879.3757523645781</v>
      </c>
      <c r="S12" s="212">
        <v>3883.7793637145342</v>
      </c>
      <c r="T12" s="212">
        <v>4767.5581646379906</v>
      </c>
      <c r="U12" s="212">
        <v>5397.196855443698</v>
      </c>
      <c r="V12" s="212">
        <v>5257.8066163215763</v>
      </c>
      <c r="W12" s="212">
        <v>5598.6049417295508</v>
      </c>
      <c r="DA12" s="109" t="s">
        <v>3031</v>
      </c>
    </row>
    <row r="13" spans="1:105" ht="12" customHeight="1" x14ac:dyDescent="0.25">
      <c r="A13" s="24" t="s">
        <v>30</v>
      </c>
      <c r="B13" s="215">
        <v>66.679191745485824</v>
      </c>
      <c r="C13" s="215">
        <v>77.717110920034372</v>
      </c>
      <c r="D13" s="215">
        <v>78.109716251074801</v>
      </c>
      <c r="E13" s="215">
        <v>97.96319862424761</v>
      </c>
      <c r="F13" s="215">
        <v>206.48796216681001</v>
      </c>
      <c r="G13" s="215">
        <v>90.632244196044709</v>
      </c>
      <c r="H13" s="215">
        <v>101.65993121238181</v>
      </c>
      <c r="I13" s="215">
        <v>81.527601031814271</v>
      </c>
      <c r="J13" s="215">
        <v>72.071969045571805</v>
      </c>
      <c r="K13" s="215">
        <v>60.883920894239033</v>
      </c>
      <c r="L13" s="215">
        <v>62.339122957867581</v>
      </c>
      <c r="M13" s="215">
        <v>75.462940670679274</v>
      </c>
      <c r="N13" s="215">
        <v>58.091745485812552</v>
      </c>
      <c r="O13" s="215">
        <v>76.670765262252786</v>
      </c>
      <c r="P13" s="215">
        <v>73.654342218400686</v>
      </c>
      <c r="Q13" s="215">
        <v>63.655374032674118</v>
      </c>
      <c r="R13" s="215">
        <v>69.026655202063623</v>
      </c>
      <c r="S13" s="215">
        <v>60.03860705073086</v>
      </c>
      <c r="T13" s="215">
        <v>100.76371453138439</v>
      </c>
      <c r="U13" s="215">
        <v>97.893035253654318</v>
      </c>
      <c r="V13" s="215">
        <v>54.499226139294933</v>
      </c>
      <c r="W13" s="215">
        <v>62.310834049871019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1499.4268271711092</v>
      </c>
      <c r="C14" s="206">
        <f t="shared" si="2"/>
        <v>1041.9293207222699</v>
      </c>
      <c r="D14" s="206">
        <f t="shared" si="2"/>
        <v>936.02519346517613</v>
      </c>
      <c r="E14" s="206">
        <f t="shared" si="2"/>
        <v>383.53559759243331</v>
      </c>
      <c r="F14" s="206">
        <f t="shared" si="2"/>
        <v>334.30928632846093</v>
      </c>
      <c r="G14" s="206">
        <f t="shared" si="2"/>
        <v>314.84402407566637</v>
      </c>
      <c r="H14" s="206">
        <f t="shared" si="2"/>
        <v>319.01736887360261</v>
      </c>
      <c r="I14" s="206">
        <f t="shared" si="2"/>
        <v>395.29724849527076</v>
      </c>
      <c r="J14" s="206">
        <f t="shared" si="2"/>
        <v>624.78787618228716</v>
      </c>
      <c r="K14" s="206">
        <f t="shared" si="2"/>
        <v>300.04006878761817</v>
      </c>
      <c r="L14" s="206">
        <f t="shared" si="2"/>
        <v>391.38985382631114</v>
      </c>
      <c r="M14" s="206">
        <f t="shared" si="2"/>
        <v>260.38426483233019</v>
      </c>
      <c r="N14" s="206">
        <f t="shared" si="2"/>
        <v>228.63757523645748</v>
      </c>
      <c r="O14" s="206">
        <f t="shared" si="2"/>
        <v>199.24015477214107</v>
      </c>
      <c r="P14" s="206">
        <f t="shared" si="2"/>
        <v>207.6284608770421</v>
      </c>
      <c r="Q14" s="206">
        <f t="shared" si="2"/>
        <v>220.68804815133277</v>
      </c>
      <c r="R14" s="206">
        <f t="shared" si="2"/>
        <v>142.70481513327593</v>
      </c>
      <c r="S14" s="206">
        <f t="shared" si="2"/>
        <v>138.56362854686154</v>
      </c>
      <c r="T14" s="206">
        <f t="shared" si="2"/>
        <v>1458.8642304385207</v>
      </c>
      <c r="U14" s="206">
        <f t="shared" si="2"/>
        <v>1507.9206362854693</v>
      </c>
      <c r="V14" s="206">
        <f t="shared" si="2"/>
        <v>1525.8148753224416</v>
      </c>
      <c r="W14" s="206">
        <f t="shared" si="2"/>
        <v>1753.8064488392088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25.167755803955291</v>
      </c>
      <c r="F15" s="206">
        <v>0</v>
      </c>
      <c r="G15" s="206">
        <v>18.808942390369729</v>
      </c>
      <c r="H15" s="206">
        <v>41.955374032674108</v>
      </c>
      <c r="I15" s="206">
        <v>44.904385210662078</v>
      </c>
      <c r="J15" s="206">
        <v>27.20928632846088</v>
      </c>
      <c r="K15" s="206">
        <v>51.706534823731722</v>
      </c>
      <c r="L15" s="206">
        <v>58.803439380911428</v>
      </c>
      <c r="M15" s="206">
        <v>59.817368873602753</v>
      </c>
      <c r="N15" s="206">
        <v>39.540240756663799</v>
      </c>
      <c r="O15" s="206">
        <v>25.346345657781601</v>
      </c>
      <c r="P15" s="206">
        <v>66.876956147893381</v>
      </c>
      <c r="Q15" s="206">
        <v>87.953826311263967</v>
      </c>
      <c r="R15" s="206">
        <v>7.0937231298366292</v>
      </c>
      <c r="S15" s="206">
        <v>5.3740326741186584</v>
      </c>
      <c r="T15" s="206">
        <v>33.683319002579537</v>
      </c>
      <c r="U15" s="206">
        <v>42.375752364574367</v>
      </c>
      <c r="V15" s="206">
        <v>58.67411865864144</v>
      </c>
      <c r="W15" s="206">
        <v>61.933791917454847</v>
      </c>
      <c r="DA15" s="71" t="s">
        <v>3033</v>
      </c>
    </row>
    <row r="16" spans="1:105" ht="12" customHeight="1" x14ac:dyDescent="0.25">
      <c r="A16" s="18" t="s">
        <v>33</v>
      </c>
      <c r="B16" s="206">
        <v>257.58099742046431</v>
      </c>
      <c r="C16" s="206">
        <v>260.9701633705933</v>
      </c>
      <c r="D16" s="206">
        <v>186.4073086844368</v>
      </c>
      <c r="E16" s="206">
        <v>30.923215821152191</v>
      </c>
      <c r="F16" s="206">
        <v>30.774720550300941</v>
      </c>
      <c r="G16" s="206">
        <v>18.678503869303519</v>
      </c>
      <c r="H16" s="206">
        <v>18.665176268271711</v>
      </c>
      <c r="I16" s="206">
        <v>75.478933791917456</v>
      </c>
      <c r="J16" s="206">
        <v>48.380223559759237</v>
      </c>
      <c r="K16" s="206">
        <v>37.38073946689596</v>
      </c>
      <c r="L16" s="206">
        <v>47.275580395528799</v>
      </c>
      <c r="M16" s="206">
        <v>14.292605331040409</v>
      </c>
      <c r="N16" s="206">
        <v>23.08804815133276</v>
      </c>
      <c r="O16" s="206">
        <v>15.392003439380909</v>
      </c>
      <c r="P16" s="206">
        <v>17.57102321582115</v>
      </c>
      <c r="Q16" s="206">
        <v>14.086156491831471</v>
      </c>
      <c r="R16" s="206">
        <v>9.2592433361994839</v>
      </c>
      <c r="S16" s="206">
        <v>13.37446259673259</v>
      </c>
      <c r="T16" s="206">
        <v>15.432072226999139</v>
      </c>
      <c r="U16" s="206">
        <v>13.37446259673259</v>
      </c>
      <c r="V16" s="206">
        <v>10.28804815133276</v>
      </c>
      <c r="W16" s="206">
        <v>10.28804815133276</v>
      </c>
      <c r="DA16" s="71" t="s">
        <v>3034</v>
      </c>
    </row>
    <row r="17" spans="1:105" ht="12" customHeight="1" x14ac:dyDescent="0.25">
      <c r="A17" s="18" t="s">
        <v>69</v>
      </c>
      <c r="B17" s="206">
        <v>802.11616509028386</v>
      </c>
      <c r="C17" s="206">
        <v>739.46689595872726</v>
      </c>
      <c r="D17" s="206">
        <v>715.84505588993977</v>
      </c>
      <c r="E17" s="206">
        <v>296.99578675838342</v>
      </c>
      <c r="F17" s="206">
        <v>271.3926913155633</v>
      </c>
      <c r="G17" s="206">
        <v>243.73576956147889</v>
      </c>
      <c r="H17" s="206">
        <v>229.4196904557179</v>
      </c>
      <c r="I17" s="206">
        <v>245.89853826311261</v>
      </c>
      <c r="J17" s="206">
        <v>523.40034393809117</v>
      </c>
      <c r="K17" s="206">
        <v>188.50902837489249</v>
      </c>
      <c r="L17" s="206">
        <v>271.50034393809108</v>
      </c>
      <c r="M17" s="206">
        <v>172.14505588993981</v>
      </c>
      <c r="N17" s="206">
        <v>155.739380911436</v>
      </c>
      <c r="O17" s="206">
        <v>146.51797076526231</v>
      </c>
      <c r="P17" s="206">
        <v>112.1814273430782</v>
      </c>
      <c r="Q17" s="206">
        <v>108.3950988822012</v>
      </c>
      <c r="R17" s="206">
        <v>113.3734307824591</v>
      </c>
      <c r="S17" s="206">
        <v>106.6778159931212</v>
      </c>
      <c r="T17" s="206">
        <v>1326.884608770421</v>
      </c>
      <c r="U17" s="206">
        <v>1365.6914015477221</v>
      </c>
      <c r="V17" s="206">
        <v>1372.9323301805671</v>
      </c>
      <c r="W17" s="206">
        <v>1376.13611349957</v>
      </c>
      <c r="DA17" s="71" t="s">
        <v>3035</v>
      </c>
    </row>
    <row r="18" spans="1:105" ht="12" customHeight="1" x14ac:dyDescent="0.25">
      <c r="A18" s="18" t="s">
        <v>70</v>
      </c>
      <c r="B18" s="206">
        <v>37.632588134135858</v>
      </c>
      <c r="C18" s="206">
        <v>41.492261392949267</v>
      </c>
      <c r="D18" s="206">
        <v>33.772828890799637</v>
      </c>
      <c r="E18" s="206">
        <v>22.233705932932079</v>
      </c>
      <c r="F18" s="206">
        <v>21.258039552880479</v>
      </c>
      <c r="G18" s="206">
        <v>21.23654342218401</v>
      </c>
      <c r="H18" s="206">
        <v>17.343078245915731</v>
      </c>
      <c r="I18" s="206">
        <v>17.38134135855546</v>
      </c>
      <c r="J18" s="206">
        <v>16.41453138435082</v>
      </c>
      <c r="K18" s="206">
        <v>10.60068787618229</v>
      </c>
      <c r="L18" s="206">
        <v>10.60068787618229</v>
      </c>
      <c r="M18" s="206">
        <v>7.7096302665520211</v>
      </c>
      <c r="N18" s="206">
        <v>2.8910576096302658</v>
      </c>
      <c r="O18" s="206">
        <v>3.854772141014617</v>
      </c>
      <c r="P18" s="206">
        <v>3.854170249355116</v>
      </c>
      <c r="Q18" s="206">
        <v>2.9188306104901121</v>
      </c>
      <c r="R18" s="206">
        <v>3.8543422184006881</v>
      </c>
      <c r="S18" s="206">
        <v>2.8907136715391228</v>
      </c>
      <c r="T18" s="206">
        <v>1.927085124677558</v>
      </c>
      <c r="U18" s="206">
        <v>1.927085124677558</v>
      </c>
      <c r="V18" s="206">
        <v>0</v>
      </c>
      <c r="W18" s="206">
        <v>0</v>
      </c>
      <c r="DA18" s="71" t="s">
        <v>3036</v>
      </c>
    </row>
    <row r="19" spans="1:105" ht="12" customHeight="1" x14ac:dyDescent="0.25">
      <c r="A19" s="18" t="s">
        <v>34</v>
      </c>
      <c r="B19" s="206">
        <v>402.09707652622518</v>
      </c>
      <c r="C19" s="206">
        <v>0</v>
      </c>
      <c r="D19" s="206">
        <v>0</v>
      </c>
      <c r="E19" s="206">
        <v>8.2151332760103184</v>
      </c>
      <c r="F19" s="206">
        <v>10.883834909716249</v>
      </c>
      <c r="G19" s="206">
        <v>12.38426483233018</v>
      </c>
      <c r="H19" s="206">
        <v>11.634049871023221</v>
      </c>
      <c r="I19" s="206">
        <v>11.634049871023221</v>
      </c>
      <c r="J19" s="206">
        <v>9.3834909716251058</v>
      </c>
      <c r="K19" s="206">
        <v>11.843078245915731</v>
      </c>
      <c r="L19" s="206">
        <v>3.2098022355975919</v>
      </c>
      <c r="M19" s="206">
        <v>6.4196044711951856</v>
      </c>
      <c r="N19" s="206">
        <v>7.3788478073946697</v>
      </c>
      <c r="O19" s="206">
        <v>8.1290627687016332</v>
      </c>
      <c r="P19" s="206">
        <v>7.1448839208942383</v>
      </c>
      <c r="Q19" s="206">
        <v>7.3341358555460019</v>
      </c>
      <c r="R19" s="206">
        <v>9.1240756663800511</v>
      </c>
      <c r="S19" s="206">
        <v>10.246603611349959</v>
      </c>
      <c r="T19" s="206">
        <v>80.937145313843502</v>
      </c>
      <c r="U19" s="206">
        <v>84.551934651762679</v>
      </c>
      <c r="V19" s="206">
        <v>83.920378331900253</v>
      </c>
      <c r="W19" s="206">
        <v>305.4484952708512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994.51848667239915</v>
      </c>
      <c r="C20" s="206">
        <f t="shared" si="3"/>
        <v>963.2846087704213</v>
      </c>
      <c r="D20" s="206">
        <f t="shared" si="3"/>
        <v>881.12639724849521</v>
      </c>
      <c r="E20" s="206">
        <f t="shared" si="3"/>
        <v>744.52725709372316</v>
      </c>
      <c r="F20" s="206">
        <f t="shared" si="3"/>
        <v>768.13370593293212</v>
      </c>
      <c r="G20" s="206">
        <f t="shared" si="3"/>
        <v>770.68151332760101</v>
      </c>
      <c r="H20" s="206">
        <f t="shared" si="3"/>
        <v>780.70885640584697</v>
      </c>
      <c r="I20" s="206">
        <f t="shared" si="3"/>
        <v>877.68701633705928</v>
      </c>
      <c r="J20" s="206">
        <f t="shared" si="3"/>
        <v>840.25485812553734</v>
      </c>
      <c r="K20" s="206">
        <f t="shared" si="3"/>
        <v>719.33336199484097</v>
      </c>
      <c r="L20" s="206">
        <f t="shared" si="3"/>
        <v>1324.8435081685298</v>
      </c>
      <c r="M20" s="206">
        <f t="shared" si="3"/>
        <v>1237.4426483233024</v>
      </c>
      <c r="N20" s="206">
        <f t="shared" si="3"/>
        <v>1261.131298366294</v>
      </c>
      <c r="O20" s="206">
        <f t="shared" si="3"/>
        <v>1227.185382631126</v>
      </c>
      <c r="P20" s="206">
        <f t="shared" si="3"/>
        <v>1258.4658641444544</v>
      </c>
      <c r="Q20" s="206">
        <f t="shared" si="3"/>
        <v>1263.3276010318145</v>
      </c>
      <c r="R20" s="206">
        <f t="shared" si="3"/>
        <v>1352.2924333619949</v>
      </c>
      <c r="S20" s="206">
        <f t="shared" si="3"/>
        <v>1384.8706792777305</v>
      </c>
      <c r="T20" s="206">
        <f t="shared" si="3"/>
        <v>828.67635425623382</v>
      </c>
      <c r="U20" s="206">
        <f t="shared" si="3"/>
        <v>1434.8614789337921</v>
      </c>
      <c r="V20" s="206">
        <f t="shared" si="3"/>
        <v>1386.9515907136715</v>
      </c>
      <c r="W20" s="206">
        <f t="shared" si="3"/>
        <v>1447.2226139294926</v>
      </c>
      <c r="DA20" s="71"/>
    </row>
    <row r="21" spans="1:105" ht="12" customHeight="1" x14ac:dyDescent="0.25">
      <c r="A21" s="18" t="s">
        <v>72</v>
      </c>
      <c r="B21" s="206">
        <v>979.57867583834923</v>
      </c>
      <c r="C21" s="206">
        <v>950</v>
      </c>
      <c r="D21" s="206">
        <v>868.40068787618225</v>
      </c>
      <c r="E21" s="206">
        <v>744.52725709372316</v>
      </c>
      <c r="F21" s="206">
        <v>768.13370593293212</v>
      </c>
      <c r="G21" s="206">
        <v>770.6600171969045</v>
      </c>
      <c r="H21" s="206">
        <v>780.70885640584697</v>
      </c>
      <c r="I21" s="206">
        <v>877.68701633705928</v>
      </c>
      <c r="J21" s="206">
        <v>840.25485812553734</v>
      </c>
      <c r="K21" s="206">
        <v>719.33336199484097</v>
      </c>
      <c r="L21" s="206">
        <v>1324.7145313843509</v>
      </c>
      <c r="M21" s="206">
        <v>1237.206190885641</v>
      </c>
      <c r="N21" s="206">
        <v>1260.6798796216681</v>
      </c>
      <c r="O21" s="206">
        <v>1226.454514187446</v>
      </c>
      <c r="P21" s="206">
        <v>1257.9499570077389</v>
      </c>
      <c r="Q21" s="206">
        <v>1262.8116938950991</v>
      </c>
      <c r="R21" s="206">
        <v>1351.7550300945829</v>
      </c>
      <c r="S21" s="206">
        <v>1384.440756663801</v>
      </c>
      <c r="T21" s="206">
        <v>828.26792777300079</v>
      </c>
      <c r="U21" s="206">
        <v>1434.539036973345</v>
      </c>
      <c r="V21" s="206">
        <v>1386.663800515907</v>
      </c>
      <c r="W21" s="206">
        <v>1446.7605331040411</v>
      </c>
      <c r="DA21" s="71" t="s">
        <v>3038</v>
      </c>
    </row>
    <row r="22" spans="1:105" ht="12" customHeight="1" x14ac:dyDescent="0.25">
      <c r="A22" s="18" t="s">
        <v>36</v>
      </c>
      <c r="B22" s="206">
        <v>14.939810834049871</v>
      </c>
      <c r="C22" s="206">
        <v>13.28460877042132</v>
      </c>
      <c r="D22" s="206">
        <v>12.725709372312981</v>
      </c>
      <c r="E22" s="206">
        <v>0</v>
      </c>
      <c r="F22" s="206">
        <v>0</v>
      </c>
      <c r="G22" s="206">
        <v>2.149613069647463E-2</v>
      </c>
      <c r="H22" s="206">
        <v>0</v>
      </c>
      <c r="I22" s="206">
        <v>0</v>
      </c>
      <c r="J22" s="206">
        <v>0</v>
      </c>
      <c r="K22" s="206">
        <v>0</v>
      </c>
      <c r="L22" s="206">
        <v>0.12897678417884781</v>
      </c>
      <c r="M22" s="206">
        <v>0.23645743766122099</v>
      </c>
      <c r="N22" s="206">
        <v>0.45141874462596732</v>
      </c>
      <c r="O22" s="206">
        <v>0.73086844368013748</v>
      </c>
      <c r="P22" s="206">
        <v>0.51590713671539123</v>
      </c>
      <c r="Q22" s="206">
        <v>0.51590713671539123</v>
      </c>
      <c r="R22" s="206">
        <v>0.53740326741186584</v>
      </c>
      <c r="S22" s="206">
        <v>0.42992261392949271</v>
      </c>
      <c r="T22" s="206">
        <v>0.40842648323301811</v>
      </c>
      <c r="U22" s="206">
        <v>0.32244196044711948</v>
      </c>
      <c r="V22" s="206">
        <v>0.2877901977644024</v>
      </c>
      <c r="W22" s="206">
        <v>0.46208082545141871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453.35339638865008</v>
      </c>
      <c r="C23" s="206">
        <f t="shared" si="4"/>
        <v>635.80782459157354</v>
      </c>
      <c r="D23" s="206">
        <f t="shared" si="4"/>
        <v>758.52682717110918</v>
      </c>
      <c r="E23" s="206">
        <f t="shared" si="4"/>
        <v>63.760791057609623</v>
      </c>
      <c r="F23" s="206">
        <f t="shared" si="4"/>
        <v>101.24677558039542</v>
      </c>
      <c r="G23" s="206">
        <f t="shared" si="4"/>
        <v>113.11736887360279</v>
      </c>
      <c r="H23" s="206">
        <f t="shared" si="4"/>
        <v>94.520034393809112</v>
      </c>
      <c r="I23" s="206">
        <f t="shared" si="4"/>
        <v>146.41504729148744</v>
      </c>
      <c r="J23" s="206">
        <f t="shared" si="4"/>
        <v>181.14067067927778</v>
      </c>
      <c r="K23" s="206">
        <f t="shared" si="4"/>
        <v>131.72312983662945</v>
      </c>
      <c r="L23" s="206">
        <f t="shared" si="4"/>
        <v>112.92811693895096</v>
      </c>
      <c r="M23" s="206">
        <f t="shared" si="4"/>
        <v>103.66070507308687</v>
      </c>
      <c r="N23" s="206">
        <f t="shared" si="4"/>
        <v>114.07282889079961</v>
      </c>
      <c r="O23" s="206">
        <f t="shared" si="4"/>
        <v>108.31668099742042</v>
      </c>
      <c r="P23" s="206">
        <f t="shared" si="4"/>
        <v>101.89165950128977</v>
      </c>
      <c r="Q23" s="206">
        <f t="shared" si="4"/>
        <v>151.23723129836625</v>
      </c>
      <c r="R23" s="206">
        <f t="shared" si="4"/>
        <v>133.52321582115218</v>
      </c>
      <c r="S23" s="206">
        <f t="shared" si="4"/>
        <v>116.72476354256233</v>
      </c>
      <c r="T23" s="206">
        <f t="shared" si="4"/>
        <v>171.84965217022787</v>
      </c>
      <c r="U23" s="206">
        <f t="shared" si="4"/>
        <v>170.27441348324172</v>
      </c>
      <c r="V23" s="206">
        <f t="shared" si="4"/>
        <v>180.93929044023105</v>
      </c>
      <c r="W23" s="206">
        <f t="shared" si="4"/>
        <v>167.01242238303652</v>
      </c>
      <c r="DA23" s="71"/>
    </row>
    <row r="24" spans="1:105" ht="12" customHeight="1" x14ac:dyDescent="0.25">
      <c r="A24" s="18" t="s">
        <v>73</v>
      </c>
      <c r="B24" s="206">
        <v>334.38426483233019</v>
      </c>
      <c r="C24" s="206">
        <v>334.38426483233019</v>
      </c>
      <c r="D24" s="206">
        <v>334.38426483233019</v>
      </c>
      <c r="E24" s="206">
        <v>62.076182287188303</v>
      </c>
      <c r="F24" s="206">
        <v>100.4585554600171</v>
      </c>
      <c r="G24" s="206">
        <v>112.4008598452279</v>
      </c>
      <c r="H24" s="206">
        <v>93.102063628546858</v>
      </c>
      <c r="I24" s="206">
        <v>144.93172828890789</v>
      </c>
      <c r="J24" s="206">
        <v>180.51969045571801</v>
      </c>
      <c r="K24" s="206">
        <v>125.15520206362859</v>
      </c>
      <c r="L24" s="206">
        <v>108.93757523645741</v>
      </c>
      <c r="M24" s="206">
        <v>100.9123817712812</v>
      </c>
      <c r="N24" s="206">
        <v>113.2607050730868</v>
      </c>
      <c r="O24" s="206">
        <v>104.85339638865</v>
      </c>
      <c r="P24" s="206">
        <v>98.523989681857259</v>
      </c>
      <c r="Q24" s="206">
        <v>148.6576956147893</v>
      </c>
      <c r="R24" s="206">
        <v>128.85735167669819</v>
      </c>
      <c r="S24" s="206">
        <v>112.3292347377472</v>
      </c>
      <c r="T24" s="206">
        <v>115.4342218400688</v>
      </c>
      <c r="U24" s="206">
        <v>113.4278589853826</v>
      </c>
      <c r="V24" s="206">
        <v>99.980911435941522</v>
      </c>
      <c r="W24" s="206">
        <v>102.03499570077391</v>
      </c>
      <c r="DA24" s="71" t="s">
        <v>3040</v>
      </c>
    </row>
    <row r="25" spans="1:105" ht="12" customHeight="1" x14ac:dyDescent="0.25">
      <c r="A25" s="18" t="s">
        <v>74</v>
      </c>
      <c r="B25" s="206">
        <v>118.96913155631989</v>
      </c>
      <c r="C25" s="206">
        <v>301.42355975924329</v>
      </c>
      <c r="D25" s="206">
        <v>424.14256233877899</v>
      </c>
      <c r="E25" s="206">
        <v>1.1942390369733451</v>
      </c>
      <c r="F25" s="206">
        <v>0.78822012037833178</v>
      </c>
      <c r="G25" s="206">
        <v>0.7165090283748925</v>
      </c>
      <c r="H25" s="206">
        <v>0.5493551160791057</v>
      </c>
      <c r="I25" s="206">
        <v>0.62098022355975924</v>
      </c>
      <c r="J25" s="206">
        <v>0.62098022355975924</v>
      </c>
      <c r="K25" s="206">
        <v>2.698968185726569</v>
      </c>
      <c r="L25" s="206">
        <v>1.5763542562338779</v>
      </c>
      <c r="M25" s="206">
        <v>2.0301805674978501</v>
      </c>
      <c r="N25" s="206">
        <v>0.81212381771281161</v>
      </c>
      <c r="O25" s="206">
        <v>3.463284608770421</v>
      </c>
      <c r="P25" s="206">
        <v>3.3676698194325021</v>
      </c>
      <c r="Q25" s="206">
        <v>2.5795356835769558</v>
      </c>
      <c r="R25" s="206">
        <v>4.131986242476354</v>
      </c>
      <c r="S25" s="206">
        <v>3.845399828030954</v>
      </c>
      <c r="T25" s="206">
        <v>4.7768701633705932</v>
      </c>
      <c r="U25" s="206">
        <v>4.9919174548581253</v>
      </c>
      <c r="V25" s="206">
        <v>4.7769561478933777</v>
      </c>
      <c r="W25" s="206">
        <v>1.6957867583834909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0.49036973344797941</v>
      </c>
      <c r="F26" s="206">
        <v>0</v>
      </c>
      <c r="G26" s="206">
        <v>0</v>
      </c>
      <c r="H26" s="206">
        <v>0.86861564918314704</v>
      </c>
      <c r="I26" s="206">
        <v>0.8623387790197764</v>
      </c>
      <c r="J26" s="206">
        <v>0</v>
      </c>
      <c r="K26" s="206">
        <v>3.8689595872742908</v>
      </c>
      <c r="L26" s="206">
        <v>2.4141874462596729</v>
      </c>
      <c r="M26" s="206">
        <v>0.7181427343078246</v>
      </c>
      <c r="N26" s="206">
        <v>0</v>
      </c>
      <c r="O26" s="206">
        <v>0</v>
      </c>
      <c r="P26" s="206">
        <v>0</v>
      </c>
      <c r="Q26" s="206">
        <v>0</v>
      </c>
      <c r="R26" s="206">
        <v>0.53387790197764395</v>
      </c>
      <c r="S26" s="206">
        <v>0.55012897678417882</v>
      </c>
      <c r="T26" s="206">
        <v>50.751160791057607</v>
      </c>
      <c r="U26" s="206">
        <v>50.787102321582118</v>
      </c>
      <c r="V26" s="206">
        <v>75.152192605331024</v>
      </c>
      <c r="W26" s="206">
        <v>62.094754944110051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0.88739937573087335</v>
      </c>
      <c r="U29" s="206">
        <v>1.067534721418856</v>
      </c>
      <c r="V29" s="206">
        <v>1.029230251065137</v>
      </c>
      <c r="W29" s="206">
        <v>1.1868849797690659</v>
      </c>
      <c r="DA29" s="71" t="s">
        <v>3045</v>
      </c>
    </row>
    <row r="30" spans="1:105" ht="12" customHeight="1" x14ac:dyDescent="0.25">
      <c r="A30" s="14" t="s">
        <v>79</v>
      </c>
      <c r="B30" s="206">
        <v>350.29140154772142</v>
      </c>
      <c r="C30" s="206">
        <v>355.95202063628551</v>
      </c>
      <c r="D30" s="206">
        <v>350.64969905417018</v>
      </c>
      <c r="E30" s="206">
        <v>213.98202923473781</v>
      </c>
      <c r="F30" s="206">
        <v>206.31504729148759</v>
      </c>
      <c r="G30" s="206">
        <v>182.38271711092</v>
      </c>
      <c r="H30" s="206">
        <v>201.036543422184</v>
      </c>
      <c r="I30" s="206">
        <v>188.92708512467749</v>
      </c>
      <c r="J30" s="206">
        <v>151.47609630266561</v>
      </c>
      <c r="K30" s="206">
        <v>170.39269131556321</v>
      </c>
      <c r="L30" s="206">
        <v>155.0110060189165</v>
      </c>
      <c r="M30" s="206">
        <v>184.17403267411859</v>
      </c>
      <c r="N30" s="206">
        <v>176.4354256233878</v>
      </c>
      <c r="O30" s="206">
        <v>181.06904557179709</v>
      </c>
      <c r="P30" s="206">
        <v>149.374290627687</v>
      </c>
      <c r="Q30" s="206">
        <v>161.60309544282021</v>
      </c>
      <c r="R30" s="206">
        <v>171.2525365434222</v>
      </c>
      <c r="S30" s="206">
        <v>158.04428202923469</v>
      </c>
      <c r="T30" s="206">
        <v>148.41883061049009</v>
      </c>
      <c r="U30" s="206">
        <v>161.9136715391229</v>
      </c>
      <c r="V30" s="206">
        <v>154.9154772141014</v>
      </c>
      <c r="W30" s="206">
        <v>155.8708512467756</v>
      </c>
      <c r="DA30" s="71" t="s">
        <v>3046</v>
      </c>
    </row>
    <row r="31" spans="1:105" ht="12" customHeight="1" x14ac:dyDescent="0.25">
      <c r="A31" s="21" t="s">
        <v>38</v>
      </c>
      <c r="B31" s="209">
        <v>2775.4944110060192</v>
      </c>
      <c r="C31" s="209">
        <v>2958.813413585553</v>
      </c>
      <c r="D31" s="209">
        <v>3019.5184866723989</v>
      </c>
      <c r="E31" s="209">
        <v>2034.5657781599309</v>
      </c>
      <c r="F31" s="209">
        <v>2149.7850386930349</v>
      </c>
      <c r="G31" s="209">
        <v>2080.5674978503871</v>
      </c>
      <c r="H31" s="209">
        <v>2228.0309544282031</v>
      </c>
      <c r="I31" s="209">
        <v>2475.4084264832331</v>
      </c>
      <c r="J31" s="209">
        <v>1730.266552020636</v>
      </c>
      <c r="K31" s="209">
        <v>1583.4909716251079</v>
      </c>
      <c r="L31" s="209">
        <v>2032.158211521926</v>
      </c>
      <c r="M31" s="209">
        <v>2069.4754944110059</v>
      </c>
      <c r="N31" s="209">
        <v>2040.498710232157</v>
      </c>
      <c r="O31" s="209">
        <v>1946.7755803955281</v>
      </c>
      <c r="P31" s="209">
        <v>1994.75494411006</v>
      </c>
      <c r="Q31" s="209">
        <v>1971.2811693895101</v>
      </c>
      <c r="R31" s="209">
        <v>2010.576096302666</v>
      </c>
      <c r="S31" s="209">
        <v>2025.5374032674119</v>
      </c>
      <c r="T31" s="209">
        <v>2058.985382631126</v>
      </c>
      <c r="U31" s="209">
        <v>2024.3336199484099</v>
      </c>
      <c r="V31" s="209">
        <v>1954.6861564918311</v>
      </c>
      <c r="W31" s="209">
        <v>2012.381771281169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7538.2431451782277</v>
      </c>
      <c r="C33" s="205">
        <f>OIS_emi!C5</f>
        <v>5698.7665797605614</v>
      </c>
      <c r="D33" s="205">
        <f>OIS_emi!D5</f>
        <v>5212.7648905976284</v>
      </c>
      <c r="E33" s="205">
        <f>OIS_emi!E5</f>
        <v>3325.1564105913012</v>
      </c>
      <c r="F33" s="205">
        <f>OIS_emi!F5</f>
        <v>3674.1891779072389</v>
      </c>
      <c r="G33" s="205">
        <f>OIS_emi!G5</f>
        <v>3149.404429527423</v>
      </c>
      <c r="H33" s="205">
        <f>OIS_emi!H5</f>
        <v>3227.5206005308069</v>
      </c>
      <c r="I33" s="205">
        <f>OIS_emi!I5</f>
        <v>3571.899818090822</v>
      </c>
      <c r="J33" s="205">
        <f>OIS_emi!J5</f>
        <v>4175.7726796683937</v>
      </c>
      <c r="K33" s="205">
        <f>OIS_emi!K5</f>
        <v>2825.059646451014</v>
      </c>
      <c r="L33" s="205">
        <f>OIS_emi!L5</f>
        <v>4524.8117278445052</v>
      </c>
      <c r="M33" s="205">
        <f>OIS_emi!M5</f>
        <v>3984.664132335271</v>
      </c>
      <c r="N33" s="205">
        <f>OIS_emi!N5</f>
        <v>3879.7095826317991</v>
      </c>
      <c r="O33" s="205">
        <f>OIS_emi!O5</f>
        <v>3797.7546481245299</v>
      </c>
      <c r="P33" s="205">
        <f>OIS_emi!P5</f>
        <v>3857.2482025227741</v>
      </c>
      <c r="Q33" s="205">
        <f>OIS_emi!Q5</f>
        <v>3852.7472229133068</v>
      </c>
      <c r="R33" s="205">
        <f>OIS_emi!R5</f>
        <v>3901.6397414532548</v>
      </c>
      <c r="S33" s="205">
        <f>OIS_emi!S5</f>
        <v>3926.0645611200639</v>
      </c>
      <c r="T33" s="205">
        <f>OIS_emi!T5</f>
        <v>6855.6951422398288</v>
      </c>
      <c r="U33" s="205">
        <f>OIS_emi!U5</f>
        <v>8410.8584118719245</v>
      </c>
      <c r="V33" s="205">
        <f>OIS_emi!V5</f>
        <v>8162.1742728358904</v>
      </c>
      <c r="W33" s="205">
        <f>OIS_emi!W5</f>
        <v>9034.4592712676294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36.613273867871015</v>
      </c>
      <c r="C35" s="286">
        <f t="shared" si="5"/>
        <v>37.781141177643647</v>
      </c>
      <c r="D35" s="286">
        <f t="shared" si="5"/>
        <v>39.370909859331377</v>
      </c>
      <c r="E35" s="286">
        <f t="shared" si="5"/>
        <v>24.193469246614772</v>
      </c>
      <c r="F35" s="286">
        <f t="shared" si="5"/>
        <v>26.240560910052878</v>
      </c>
      <c r="G35" s="286">
        <f t="shared" si="5"/>
        <v>25.217058128868487</v>
      </c>
      <c r="H35" s="286">
        <f t="shared" si="5"/>
        <v>25.199201147969301</v>
      </c>
      <c r="I35" s="286">
        <f t="shared" si="5"/>
        <v>27.253040197212329</v>
      </c>
      <c r="J35" s="286">
        <f t="shared" si="5"/>
        <v>22.837015500321975</v>
      </c>
      <c r="K35" s="286">
        <f t="shared" si="5"/>
        <v>20.063347338575049</v>
      </c>
      <c r="L35" s="286">
        <f t="shared" si="5"/>
        <v>25.232469812668718</v>
      </c>
      <c r="M35" s="286">
        <f t="shared" si="5"/>
        <v>22.961041379605927</v>
      </c>
      <c r="N35" s="286">
        <f t="shared" si="5"/>
        <v>22.308066290948467</v>
      </c>
      <c r="O35" s="286">
        <f t="shared" si="5"/>
        <v>21.770561218429314</v>
      </c>
      <c r="P35" s="286">
        <f t="shared" si="5"/>
        <v>21.314994237312678</v>
      </c>
      <c r="Q35" s="286">
        <f t="shared" si="5"/>
        <v>21.122860557021671</v>
      </c>
      <c r="R35" s="286">
        <f t="shared" si="5"/>
        <v>20.665332557417365</v>
      </c>
      <c r="S35" s="286">
        <f t="shared" si="5"/>
        <v>20.162295750319128</v>
      </c>
      <c r="T35" s="286">
        <f t="shared" si="5"/>
        <v>24.046750626124357</v>
      </c>
      <c r="U35" s="286">
        <f t="shared" si="5"/>
        <v>26.747093181214705</v>
      </c>
      <c r="V35" s="286">
        <f t="shared" si="5"/>
        <v>25.331395896010275</v>
      </c>
      <c r="W35" s="286">
        <f t="shared" si="5"/>
        <v>26.847792072399979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55.466497177677553</v>
      </c>
      <c r="C36" s="346">
        <f t="shared" si="6"/>
        <v>57.597912343480488</v>
      </c>
      <c r="D36" s="346">
        <f t="shared" si="6"/>
        <v>61.241575678900659</v>
      </c>
      <c r="E36" s="346">
        <f t="shared" si="6"/>
        <v>66.169611111413616</v>
      </c>
      <c r="F36" s="346">
        <f t="shared" si="6"/>
        <v>65.171946028141591</v>
      </c>
      <c r="G36" s="346">
        <f t="shared" si="6"/>
        <v>78.351963281966107</v>
      </c>
      <c r="H36" s="346">
        <f t="shared" si="6"/>
        <v>70.307453221029832</v>
      </c>
      <c r="I36" s="346">
        <f t="shared" si="6"/>
        <v>73.631030358187232</v>
      </c>
      <c r="J36" s="346">
        <f t="shared" si="6"/>
        <v>67.491870051670162</v>
      </c>
      <c r="K36" s="346">
        <f t="shared" si="6"/>
        <v>60.210378873550908</v>
      </c>
      <c r="L36" s="346">
        <f t="shared" si="6"/>
        <v>67.092794557454894</v>
      </c>
      <c r="M36" s="346">
        <f t="shared" si="6"/>
        <v>47.405483881703105</v>
      </c>
      <c r="N36" s="346">
        <f t="shared" si="6"/>
        <v>46.96070224866348</v>
      </c>
      <c r="O36" s="346">
        <f t="shared" si="6"/>
        <v>45.446610380948499</v>
      </c>
      <c r="P36" s="346">
        <f t="shared" si="6"/>
        <v>43.690223587030168</v>
      </c>
      <c r="Q36" s="346">
        <f t="shared" si="6"/>
        <v>42.871013171837198</v>
      </c>
      <c r="R36" s="346">
        <f t="shared" si="6"/>
        <v>42.503545320517759</v>
      </c>
      <c r="S36" s="346">
        <f t="shared" si="6"/>
        <v>41.389882587028403</v>
      </c>
      <c r="T36" s="346">
        <f t="shared" si="6"/>
        <v>41.630426878542508</v>
      </c>
      <c r="U36" s="346">
        <f t="shared" si="6"/>
        <v>42.931397879535801</v>
      </c>
      <c r="V36" s="346">
        <f t="shared" si="6"/>
        <v>40.47571300759008</v>
      </c>
      <c r="W36" s="346">
        <f t="shared" si="6"/>
        <v>42.240215891405356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24.174323933030067</v>
      </c>
      <c r="C37" s="346">
        <f>IF(OIS_ued!C$5=0,"",OIS_ued!C$5/C$5*1000)</f>
        <v>25.601370691536417</v>
      </c>
      <c r="D37" s="346">
        <f>IF(OIS_ued!D$5=0,"",OIS_ued!D$5/D$5*1000)</f>
        <v>27.377127137858533</v>
      </c>
      <c r="E37" s="346">
        <f>IF(OIS_ued!E$5=0,"",OIS_ued!E$5/E$5*1000)</f>
        <v>30.68682650488282</v>
      </c>
      <c r="F37" s="346">
        <f>IF(OIS_ued!F$5=0,"",OIS_ued!F$5/F$5*1000)</f>
        <v>29.935830425901415</v>
      </c>
      <c r="G37" s="346">
        <f>IF(OIS_ued!G$5=0,"",OIS_ued!G$5/G$5*1000)</f>
        <v>36.461533670760673</v>
      </c>
      <c r="H37" s="346">
        <f>IF(OIS_ued!H$5=0,"",OIS_ued!H$5/H$5*1000)</f>
        <v>32.9680812382745</v>
      </c>
      <c r="I37" s="346">
        <f>IF(OIS_ued!I$5=0,"",OIS_ued!I$5/I$5*1000)</f>
        <v>34.451333477661514</v>
      </c>
      <c r="J37" s="346">
        <f>IF(OIS_ued!J$5=0,"",OIS_ued!J$5/J$5*1000)</f>
        <v>29.842773766037663</v>
      </c>
      <c r="K37" s="346">
        <f>IF(OIS_ued!K$5=0,"",OIS_ued!K$5/K$5*1000)</f>
        <v>27.423123862489515</v>
      </c>
      <c r="L37" s="346">
        <f>IF(OIS_ued!L$5=0,"",OIS_ued!L$5/L$5*1000)</f>
        <v>30.213286309937583</v>
      </c>
      <c r="M37" s="346">
        <f>IF(OIS_ued!M$5=0,"",OIS_ued!M$5/M$5*1000)</f>
        <v>21.654776197413572</v>
      </c>
      <c r="N37" s="346">
        <f>IF(OIS_ued!N$5=0,"",OIS_ued!N$5/N$5*1000)</f>
        <v>21.470897275703486</v>
      </c>
      <c r="O37" s="346">
        <f>IF(OIS_ued!O$5=0,"",OIS_ued!O$5/O$5*1000)</f>
        <v>20.689945335874221</v>
      </c>
      <c r="P37" s="346">
        <f>IF(OIS_ued!P$5=0,"",OIS_ued!P$5/P$5*1000)</f>
        <v>19.957615776103722</v>
      </c>
      <c r="Q37" s="346">
        <f>IF(OIS_ued!Q$5=0,"",OIS_ued!Q$5/Q$5*1000)</f>
        <v>19.47703284940453</v>
      </c>
      <c r="R37" s="346">
        <f>IF(OIS_ued!R$5=0,"",OIS_ued!R$5/R$5*1000)</f>
        <v>19.351130790243452</v>
      </c>
      <c r="S37" s="346">
        <f>IF(OIS_ued!S$5=0,"",OIS_ued!S$5/S$5*1000)</f>
        <v>18.888274109409664</v>
      </c>
      <c r="T37" s="346">
        <f>IF(OIS_ued!T$5=0,"",OIS_ued!T$5/T$5*1000)</f>
        <v>18.056363995175371</v>
      </c>
      <c r="U37" s="346">
        <f>IF(OIS_ued!U$5=0,"",OIS_ued!U$5/U$5*1000)</f>
        <v>18.264883595029467</v>
      </c>
      <c r="V37" s="346">
        <f>IF(OIS_ued!V$5=0,"",OIS_ued!V$5/V$5*1000)</f>
        <v>17.214218589306789</v>
      </c>
      <c r="W37" s="346">
        <f>IF(OIS_ued!W$5=0,"",OIS_ued!W$5/W$5*1000)</f>
        <v>17.824128536692559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1.2277741450109829</v>
      </c>
      <c r="C38" s="347">
        <f t="shared" si="7"/>
        <v>0.94452018215872946</v>
      </c>
      <c r="D38" s="347">
        <f t="shared" si="7"/>
        <v>0.8653390917543502</v>
      </c>
      <c r="E38" s="347">
        <f t="shared" si="7"/>
        <v>0.93975181486432102</v>
      </c>
      <c r="F38" s="347">
        <f t="shared" si="7"/>
        <v>0.97554916482930842</v>
      </c>
      <c r="G38" s="347">
        <f t="shared" si="7"/>
        <v>0.88660039989958483</v>
      </c>
      <c r="H38" s="347">
        <f t="shared" si="7"/>
        <v>0.86645460350244208</v>
      </c>
      <c r="I38" s="347">
        <f t="shared" si="7"/>
        <v>0.85754496447930262</v>
      </c>
      <c r="J38" s="347">
        <f t="shared" si="7"/>
        <v>1.159937492669959</v>
      </c>
      <c r="K38" s="347">
        <f t="shared" si="7"/>
        <v>0.95252496704332112</v>
      </c>
      <c r="L38" s="347">
        <f t="shared" si="7"/>
        <v>1.1093841688989829</v>
      </c>
      <c r="M38" s="347">
        <f t="shared" si="7"/>
        <v>1.0137546545484315</v>
      </c>
      <c r="N38" s="347">
        <f t="shared" si="7"/>
        <v>1.0002170733541933</v>
      </c>
      <c r="O38" s="347">
        <f t="shared" si="7"/>
        <v>1.0156440247239518</v>
      </c>
      <c r="P38" s="347">
        <f t="shared" si="7"/>
        <v>1.0188808747820113</v>
      </c>
      <c r="Q38" s="347">
        <f t="shared" si="7"/>
        <v>1.0054686425376613</v>
      </c>
      <c r="R38" s="347">
        <f t="shared" si="7"/>
        <v>1.0057390648676159</v>
      </c>
      <c r="S38" s="347">
        <f t="shared" si="7"/>
        <v>1.0108876415072887</v>
      </c>
      <c r="T38" s="347">
        <f t="shared" si="7"/>
        <v>1.4379887786351515</v>
      </c>
      <c r="U38" s="347">
        <f t="shared" si="7"/>
        <v>1.5583753265157634</v>
      </c>
      <c r="V38" s="347">
        <f t="shared" si="7"/>
        <v>1.5523914948675392</v>
      </c>
      <c r="W38" s="347">
        <f t="shared" si="7"/>
        <v>1.6136982990045832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DE: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6139.7637145313847</v>
      </c>
      <c r="C5" s="225">
        <v>6033.5042992261506</v>
      </c>
      <c r="D5" s="225">
        <v>6023.9563198624246</v>
      </c>
      <c r="E5" s="225">
        <v>3538.3346517626878</v>
      </c>
      <c r="F5" s="225">
        <v>3766.277815993119</v>
      </c>
      <c r="G5" s="225">
        <v>3552.2253654342139</v>
      </c>
      <c r="H5" s="225">
        <v>3724.9736887360309</v>
      </c>
      <c r="I5" s="225">
        <v>4165.2624247635376</v>
      </c>
      <c r="J5" s="225">
        <v>3599.9980223559692</v>
      </c>
      <c r="K5" s="225">
        <v>2965.8641444539999</v>
      </c>
      <c r="L5" s="225">
        <v>4078.6698194325149</v>
      </c>
      <c r="M5" s="225">
        <v>3930.600085984519</v>
      </c>
      <c r="N5" s="225">
        <v>3878.8675838349041</v>
      </c>
      <c r="O5" s="225">
        <v>3739.2576096302491</v>
      </c>
      <c r="P5" s="225">
        <v>3785.7695614789409</v>
      </c>
      <c r="Q5" s="225">
        <v>3831.7925193465162</v>
      </c>
      <c r="R5" s="225">
        <v>3879.3757523645781</v>
      </c>
      <c r="S5" s="225">
        <v>3883.7793637145342</v>
      </c>
      <c r="T5" s="225">
        <v>4767.5581646379906</v>
      </c>
      <c r="U5" s="225">
        <v>5397.196855443698</v>
      </c>
      <c r="V5" s="225">
        <v>5257.8066163215763</v>
      </c>
      <c r="W5" s="225">
        <v>5598.6049417295508</v>
      </c>
      <c r="DA5" s="89" t="s">
        <v>3031</v>
      </c>
    </row>
    <row r="6" spans="1:105" ht="12" customHeight="1" x14ac:dyDescent="0.25">
      <c r="A6" s="55" t="s">
        <v>92</v>
      </c>
      <c r="B6" s="261">
        <v>105.8153333242514</v>
      </c>
      <c r="C6" s="261">
        <v>112.0932868368119</v>
      </c>
      <c r="D6" s="261">
        <v>113.7122821349631</v>
      </c>
      <c r="E6" s="261">
        <v>75.997254084565583</v>
      </c>
      <c r="F6" s="261">
        <v>79.856482127558166</v>
      </c>
      <c r="G6" s="261">
        <v>77.197997664576562</v>
      </c>
      <c r="H6" s="261">
        <v>81.896122501042768</v>
      </c>
      <c r="I6" s="261">
        <v>89.845454159448082</v>
      </c>
      <c r="J6" s="261">
        <v>69.763588933417395</v>
      </c>
      <c r="K6" s="261">
        <v>63.067478668357801</v>
      </c>
      <c r="L6" s="261">
        <v>77.690416559793235</v>
      </c>
      <c r="M6" s="261">
        <v>77.138351840866235</v>
      </c>
      <c r="N6" s="261">
        <v>75.475385862099714</v>
      </c>
      <c r="O6" s="261">
        <v>72.287455803796206</v>
      </c>
      <c r="P6" s="261">
        <v>73.829430750013216</v>
      </c>
      <c r="Q6" s="261">
        <v>72.934883668025961</v>
      </c>
      <c r="R6" s="261">
        <v>74.476825465893057</v>
      </c>
      <c r="S6" s="261">
        <v>74.838051672512506</v>
      </c>
      <c r="T6" s="261">
        <v>76.302931840156674</v>
      </c>
      <c r="U6" s="261">
        <v>75.516525556868302</v>
      </c>
      <c r="V6" s="261">
        <v>72.78099910769626</v>
      </c>
      <c r="W6" s="261">
        <v>75.090913675826656</v>
      </c>
      <c r="DA6" s="67" t="s">
        <v>3049</v>
      </c>
    </row>
    <row r="7" spans="1:105" ht="12" customHeight="1" x14ac:dyDescent="0.25">
      <c r="A7" s="202" t="s">
        <v>93</v>
      </c>
      <c r="B7" s="226">
        <v>63.856063430012753</v>
      </c>
      <c r="C7" s="226">
        <v>67.845591896245821</v>
      </c>
      <c r="D7" s="226">
        <v>69.020581037414743</v>
      </c>
      <c r="E7" s="226">
        <v>46.26189271369077</v>
      </c>
      <c r="F7" s="226">
        <v>48.734927372769377</v>
      </c>
      <c r="G7" s="226">
        <v>47.133474615127987</v>
      </c>
      <c r="H7" s="226">
        <v>50.215546548140743</v>
      </c>
      <c r="I7" s="226">
        <v>55.432827478262922</v>
      </c>
      <c r="J7" s="226">
        <v>41.075337206069932</v>
      </c>
      <c r="K7" s="226">
        <v>37.269443828253458</v>
      </c>
      <c r="L7" s="226">
        <v>46.890265624980287</v>
      </c>
      <c r="M7" s="226">
        <v>47.078272657360529</v>
      </c>
      <c r="N7" s="226">
        <v>46.240945859779821</v>
      </c>
      <c r="O7" s="226">
        <v>44.213057909611862</v>
      </c>
      <c r="P7" s="226">
        <v>45.215920859584124</v>
      </c>
      <c r="Q7" s="226">
        <v>44.682258900922669</v>
      </c>
      <c r="R7" s="226">
        <v>45.609587890436948</v>
      </c>
      <c r="S7" s="226">
        <v>45.889112502409468</v>
      </c>
      <c r="T7" s="226">
        <v>46.852928485733663</v>
      </c>
      <c r="U7" s="226">
        <v>46.299952170665343</v>
      </c>
      <c r="V7" s="226">
        <v>44.668253235976131</v>
      </c>
      <c r="W7" s="226">
        <v>46.041880760579268</v>
      </c>
      <c r="DA7" s="174" t="s">
        <v>3050</v>
      </c>
    </row>
    <row r="8" spans="1:105" ht="12" customHeight="1" x14ac:dyDescent="0.25">
      <c r="A8" s="202" t="s">
        <v>94</v>
      </c>
      <c r="B8" s="226">
        <v>121.8305989812347</v>
      </c>
      <c r="C8" s="226">
        <v>129.63747634534161</v>
      </c>
      <c r="D8" s="226">
        <v>132.0715849304203</v>
      </c>
      <c r="E8" s="226">
        <v>88.651476711939196</v>
      </c>
      <c r="F8" s="226">
        <v>93.509787782224848</v>
      </c>
      <c r="G8" s="226">
        <v>90.457159520504646</v>
      </c>
      <c r="H8" s="226">
        <v>96.577319364004481</v>
      </c>
      <c r="I8" s="226">
        <v>106.9395231672771</v>
      </c>
      <c r="J8" s="226">
        <v>77.371814512940944</v>
      </c>
      <c r="K8" s="226">
        <v>70.338885231495752</v>
      </c>
      <c r="L8" s="226">
        <v>89.468127998982823</v>
      </c>
      <c r="M8" s="226">
        <v>90.33317809809364</v>
      </c>
      <c r="N8" s="226">
        <v>88.897143043074891</v>
      </c>
      <c r="O8" s="226">
        <v>84.927027579389843</v>
      </c>
      <c r="P8" s="226">
        <v>86.910660589871469</v>
      </c>
      <c r="Q8" s="226">
        <v>85.898482613671561</v>
      </c>
      <c r="R8" s="226">
        <v>87.664636392240851</v>
      </c>
      <c r="S8" s="226">
        <v>88.257727843705922</v>
      </c>
      <c r="T8" s="226">
        <v>90.174128127968146</v>
      </c>
      <c r="U8" s="226">
        <v>89.042929567435252</v>
      </c>
      <c r="V8" s="226">
        <v>85.948379340038841</v>
      </c>
      <c r="W8" s="226">
        <v>88.549362908862946</v>
      </c>
      <c r="DA8" s="174" t="s">
        <v>3051</v>
      </c>
    </row>
    <row r="9" spans="1:105" ht="12" customHeight="1" x14ac:dyDescent="0.25">
      <c r="A9" s="202" t="s">
        <v>95</v>
      </c>
      <c r="B9" s="226">
        <v>36.208717591731151</v>
      </c>
      <c r="C9" s="226">
        <v>38.328797331587587</v>
      </c>
      <c r="D9" s="226">
        <v>38.855060296002861</v>
      </c>
      <c r="E9" s="226">
        <v>25.949284987575481</v>
      </c>
      <c r="F9" s="226">
        <v>27.24967440953224</v>
      </c>
      <c r="G9" s="226">
        <v>26.339573437888799</v>
      </c>
      <c r="H9" s="226">
        <v>27.912621797757481</v>
      </c>
      <c r="I9" s="226">
        <v>30.573925808572191</v>
      </c>
      <c r="J9" s="226">
        <v>24.015812122700261</v>
      </c>
      <c r="K9" s="226">
        <v>21.691562149091538</v>
      </c>
      <c r="L9" s="226">
        <v>26.583780468615451</v>
      </c>
      <c r="M9" s="226">
        <v>26.321854422182561</v>
      </c>
      <c r="N9" s="226">
        <v>25.72951999168685</v>
      </c>
      <c r="O9" s="226">
        <v>24.653230750385951</v>
      </c>
      <c r="P9" s="226">
        <v>25.170741843091982</v>
      </c>
      <c r="Q9" s="226">
        <v>24.863774617501981</v>
      </c>
      <c r="R9" s="226">
        <v>25.391854122906789</v>
      </c>
      <c r="S9" s="226">
        <v>25.50683985968173</v>
      </c>
      <c r="T9" s="226">
        <v>25.99692247962972</v>
      </c>
      <c r="U9" s="226">
        <v>25.738808781916049</v>
      </c>
      <c r="V9" s="226">
        <v>24.800068846100309</v>
      </c>
      <c r="W9" s="226">
        <v>25.593341724662722</v>
      </c>
      <c r="DA9" s="174" t="s">
        <v>3052</v>
      </c>
    </row>
    <row r="10" spans="1:105" ht="12" customHeight="1" x14ac:dyDescent="0.25">
      <c r="A10" s="56" t="s">
        <v>96</v>
      </c>
      <c r="B10" s="262">
        <v>100.9689745136924</v>
      </c>
      <c r="C10" s="262">
        <v>104.4805521447598</v>
      </c>
      <c r="D10" s="262">
        <v>104.85841672416301</v>
      </c>
      <c r="E10" s="262">
        <v>67.214349111979729</v>
      </c>
      <c r="F10" s="262">
        <v>70.906318001796905</v>
      </c>
      <c r="G10" s="262">
        <v>68.251981051239966</v>
      </c>
      <c r="H10" s="262">
        <v>72.596246455220751</v>
      </c>
      <c r="I10" s="262">
        <v>79.969905840419969</v>
      </c>
      <c r="J10" s="262">
        <v>65.683415373855922</v>
      </c>
      <c r="K10" s="262">
        <v>56.867203205416267</v>
      </c>
      <c r="L10" s="262">
        <v>75.112137026882095</v>
      </c>
      <c r="M10" s="262">
        <v>72.410561166970922</v>
      </c>
      <c r="N10" s="262">
        <v>71.234968061403904</v>
      </c>
      <c r="O10" s="262">
        <v>67.678942516528011</v>
      </c>
      <c r="P10" s="262">
        <v>69.531898630989247</v>
      </c>
      <c r="Q10" s="262">
        <v>69.346959260576654</v>
      </c>
      <c r="R10" s="262">
        <v>70.688418689200716</v>
      </c>
      <c r="S10" s="262">
        <v>71.208687672411173</v>
      </c>
      <c r="T10" s="262">
        <v>88.31335462876612</v>
      </c>
      <c r="U10" s="262">
        <v>106.14325074698949</v>
      </c>
      <c r="V10" s="262">
        <v>104.21816281389459</v>
      </c>
      <c r="W10" s="262">
        <v>109.8228770822579</v>
      </c>
      <c r="DA10" s="68" t="s">
        <v>3053</v>
      </c>
    </row>
    <row r="11" spans="1:105" ht="12" customHeight="1" x14ac:dyDescent="0.25">
      <c r="A11" s="37" t="s">
        <v>160</v>
      </c>
      <c r="B11" s="228">
        <v>9.679294649935299</v>
      </c>
      <c r="C11" s="228">
        <v>8.3773865851148184</v>
      </c>
      <c r="D11" s="228">
        <v>8.2175411578956012</v>
      </c>
      <c r="E11" s="228">
        <v>2.6764066736323331</v>
      </c>
      <c r="F11" s="228">
        <v>2.2449261676844339</v>
      </c>
      <c r="G11" s="228">
        <v>2.090379891449909</v>
      </c>
      <c r="H11" s="228">
        <v>1.956508639219795</v>
      </c>
      <c r="I11" s="228">
        <v>2.2256521285756792</v>
      </c>
      <c r="J11" s="228">
        <v>9.4997819538736543</v>
      </c>
      <c r="K11" s="228">
        <v>2.49773250574883</v>
      </c>
      <c r="L11" s="228">
        <v>4.818925513555925</v>
      </c>
      <c r="M11" s="228">
        <v>2.4973537930363459</v>
      </c>
      <c r="N11" s="228">
        <v>2.3239108384158009</v>
      </c>
      <c r="O11" s="228">
        <v>2.1979846383382728</v>
      </c>
      <c r="P11" s="228">
        <v>1.641910325702572</v>
      </c>
      <c r="Q11" s="228">
        <v>1.6517235093185261</v>
      </c>
      <c r="R11" s="228">
        <v>1.6665248063518301</v>
      </c>
      <c r="S11" s="228">
        <v>1.5542644213642509</v>
      </c>
      <c r="T11" s="228">
        <v>33.84888911590479</v>
      </c>
      <c r="U11" s="228">
        <v>39.671324621683461</v>
      </c>
      <c r="V11" s="228">
        <v>40.539268018369206</v>
      </c>
      <c r="W11" s="228">
        <v>42.255671319720747</v>
      </c>
      <c r="DA11" s="69" t="s">
        <v>3054</v>
      </c>
    </row>
    <row r="12" spans="1:105" ht="12" customHeight="1" x14ac:dyDescent="0.25">
      <c r="A12" s="37" t="s">
        <v>162</v>
      </c>
      <c r="B12" s="228">
        <v>18.578954808775649</v>
      </c>
      <c r="C12" s="228">
        <v>18.864378401654552</v>
      </c>
      <c r="D12" s="228">
        <v>18.210451979506399</v>
      </c>
      <c r="E12" s="228">
        <v>7.8254336284052091</v>
      </c>
      <c r="F12" s="228">
        <v>8.5235128076666129</v>
      </c>
      <c r="G12" s="228">
        <v>7.5989141919777143</v>
      </c>
      <c r="H12" s="228">
        <v>7.2638161239836787</v>
      </c>
      <c r="I12" s="228">
        <v>8.573466452681938</v>
      </c>
      <c r="J12" s="228">
        <v>13.857487694367769</v>
      </c>
      <c r="K12" s="228">
        <v>9.3389300277136975</v>
      </c>
      <c r="L12" s="228">
        <v>23.150262344438769</v>
      </c>
      <c r="M12" s="228">
        <v>19.15713095130824</v>
      </c>
      <c r="N12" s="228">
        <v>19.902493701242111</v>
      </c>
      <c r="O12" s="228">
        <v>19.221093323684642</v>
      </c>
      <c r="P12" s="228">
        <v>19.67149387436849</v>
      </c>
      <c r="Q12" s="228">
        <v>20.66733913570469</v>
      </c>
      <c r="R12" s="228">
        <v>21.79217100816178</v>
      </c>
      <c r="S12" s="228">
        <v>22.33465409578362</v>
      </c>
      <c r="T12" s="228">
        <v>17.54673313762089</v>
      </c>
      <c r="U12" s="228">
        <v>36.746996611845383</v>
      </c>
      <c r="V12" s="228">
        <v>35.51977597891463</v>
      </c>
      <c r="W12" s="228">
        <v>38.690896253238883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0.88739937573059668</v>
      </c>
      <c r="U14" s="228">
        <v>1.067534721418502</v>
      </c>
      <c r="V14" s="228">
        <v>1.029230251064789</v>
      </c>
      <c r="W14" s="228">
        <v>1.186884979768662</v>
      </c>
      <c r="DA14" s="69" t="s">
        <v>3057</v>
      </c>
    </row>
    <row r="15" spans="1:105" ht="12" customHeight="1" x14ac:dyDescent="0.25">
      <c r="A15" s="37" t="s">
        <v>38</v>
      </c>
      <c r="B15" s="228">
        <v>72.710725054981481</v>
      </c>
      <c r="C15" s="228">
        <v>77.238787157990402</v>
      </c>
      <c r="D15" s="228">
        <v>78.43042358676098</v>
      </c>
      <c r="E15" s="228">
        <v>56.712508809942193</v>
      </c>
      <c r="F15" s="228">
        <v>60.137879026445837</v>
      </c>
      <c r="G15" s="228">
        <v>58.56268696781234</v>
      </c>
      <c r="H15" s="228">
        <v>63.375921692017293</v>
      </c>
      <c r="I15" s="228">
        <v>69.170787259162353</v>
      </c>
      <c r="J15" s="228">
        <v>42.326145725614523</v>
      </c>
      <c r="K15" s="228">
        <v>45.030540671953737</v>
      </c>
      <c r="L15" s="228">
        <v>47.142949168887412</v>
      </c>
      <c r="M15" s="228">
        <v>50.756076422626329</v>
      </c>
      <c r="N15" s="228">
        <v>49.008563521745998</v>
      </c>
      <c r="O15" s="228">
        <v>46.259864554505093</v>
      </c>
      <c r="P15" s="228">
        <v>48.218494430918192</v>
      </c>
      <c r="Q15" s="228">
        <v>47.027896615553431</v>
      </c>
      <c r="R15" s="228">
        <v>47.229722874687099</v>
      </c>
      <c r="S15" s="228">
        <v>47.319769155263302</v>
      </c>
      <c r="T15" s="228">
        <v>36.030332999509838</v>
      </c>
      <c r="U15" s="228">
        <v>28.657394792042219</v>
      </c>
      <c r="V15" s="228">
        <v>27.129888565545919</v>
      </c>
      <c r="W15" s="228">
        <v>27.689424529529621</v>
      </c>
      <c r="DA15" s="69" t="s">
        <v>3058</v>
      </c>
    </row>
    <row r="16" spans="1:105" ht="12" customHeight="1" x14ac:dyDescent="0.25">
      <c r="A16" s="57" t="s">
        <v>3059</v>
      </c>
      <c r="B16" s="263">
        <v>1339.022099455326</v>
      </c>
      <c r="C16" s="263">
        <v>1143.1700135649439</v>
      </c>
      <c r="D16" s="263">
        <v>1130.6978500229111</v>
      </c>
      <c r="E16" s="263">
        <v>602.65655028351318</v>
      </c>
      <c r="F16" s="263">
        <v>624.72798226627231</v>
      </c>
      <c r="G16" s="263">
        <v>600.45586739887176</v>
      </c>
      <c r="H16" s="263">
        <v>625.63847620438821</v>
      </c>
      <c r="I16" s="263">
        <v>710.6213805615231</v>
      </c>
      <c r="J16" s="263">
        <v>754.05304433578112</v>
      </c>
      <c r="K16" s="263">
        <v>580.36876699395907</v>
      </c>
      <c r="L16" s="263">
        <v>848.67845736914239</v>
      </c>
      <c r="M16" s="263">
        <v>784.65487092307023</v>
      </c>
      <c r="N16" s="263">
        <v>778.9747401224206</v>
      </c>
      <c r="O16" s="263">
        <v>747.80873048111584</v>
      </c>
      <c r="P16" s="263">
        <v>755.1801410580124</v>
      </c>
      <c r="Q16" s="263">
        <v>798.85739791048888</v>
      </c>
      <c r="R16" s="263">
        <v>784.93708033658788</v>
      </c>
      <c r="S16" s="263">
        <v>779.04069629678293</v>
      </c>
      <c r="T16" s="263">
        <v>1144.2098928859691</v>
      </c>
      <c r="U16" s="263">
        <v>1424.4341884733039</v>
      </c>
      <c r="V16" s="263">
        <v>1398.7829265623529</v>
      </c>
      <c r="W16" s="263">
        <v>1545.590936480364</v>
      </c>
      <c r="DA16" s="70" t="s">
        <v>3060</v>
      </c>
    </row>
    <row r="17" spans="1:105" ht="12" customHeight="1" x14ac:dyDescent="0.25">
      <c r="A17" s="46" t="s">
        <v>30</v>
      </c>
      <c r="B17" s="231">
        <v>12.860076839867499</v>
      </c>
      <c r="C17" s="231">
        <v>15.79688109600659</v>
      </c>
      <c r="D17" s="231">
        <v>15.388540252843351</v>
      </c>
      <c r="E17" s="231">
        <v>17.479540753664409</v>
      </c>
      <c r="F17" s="231">
        <v>35.724394345528651</v>
      </c>
      <c r="G17" s="231">
        <v>15.73037178677118</v>
      </c>
      <c r="H17" s="231">
        <v>24.720496138427439</v>
      </c>
      <c r="I17" s="231">
        <v>16.768011722468469</v>
      </c>
      <c r="J17" s="231">
        <v>13.618994654365309</v>
      </c>
      <c r="K17" s="231">
        <v>9.8632944198715009</v>
      </c>
      <c r="L17" s="231">
        <v>11.402892285438901</v>
      </c>
      <c r="M17" s="231">
        <v>12.87055343761698</v>
      </c>
      <c r="N17" s="231">
        <v>10.863627374632969</v>
      </c>
      <c r="O17" s="231">
        <v>14.730148838940909</v>
      </c>
      <c r="P17" s="231">
        <v>14.10883665646052</v>
      </c>
      <c r="Q17" s="231">
        <v>8.4908368688548155</v>
      </c>
      <c r="R17" s="231">
        <v>8.7334830014255171</v>
      </c>
      <c r="S17" s="231">
        <v>8.4033826340637958</v>
      </c>
      <c r="T17" s="231">
        <v>22.952378779559218</v>
      </c>
      <c r="U17" s="231">
        <v>23.372012686889711</v>
      </c>
      <c r="V17" s="231">
        <v>8.2339479906091917</v>
      </c>
      <c r="W17" s="231">
        <v>9.2901089020745591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20.99782032184277</v>
      </c>
      <c r="F18" s="231">
        <v>0</v>
      </c>
      <c r="G18" s="231">
        <v>15.692570916269339</v>
      </c>
      <c r="H18" s="231">
        <v>35.003971444093153</v>
      </c>
      <c r="I18" s="231">
        <v>37.464373846468369</v>
      </c>
      <c r="J18" s="231">
        <v>22.70109857471504</v>
      </c>
      <c r="K18" s="231">
        <v>43.139505013916853</v>
      </c>
      <c r="L18" s="231">
        <v>49.060554466736413</v>
      </c>
      <c r="M18" s="231">
        <v>49.906490412450808</v>
      </c>
      <c r="N18" s="231">
        <v>32.988991046999367</v>
      </c>
      <c r="O18" s="231">
        <v>21.146820403180708</v>
      </c>
      <c r="P18" s="231">
        <v>55.796405519957482</v>
      </c>
      <c r="Q18" s="231">
        <v>73.381141166750027</v>
      </c>
      <c r="R18" s="231">
        <v>5.9183951423122707</v>
      </c>
      <c r="S18" s="231">
        <v>4.4836326835700619</v>
      </c>
      <c r="T18" s="231">
        <v>28.102477065023841</v>
      </c>
      <c r="U18" s="231">
        <v>35.354699127109427</v>
      </c>
      <c r="V18" s="231">
        <v>48.952660329843461</v>
      </c>
      <c r="W18" s="231">
        <v>51.67225257038956</v>
      </c>
      <c r="DA18" s="73" t="s">
        <v>3062</v>
      </c>
    </row>
    <row r="19" spans="1:105" ht="12" customHeight="1" x14ac:dyDescent="0.25">
      <c r="A19" s="46" t="s">
        <v>33</v>
      </c>
      <c r="B19" s="231">
        <v>63.049734873814032</v>
      </c>
      <c r="C19" s="231">
        <v>82.607117963497046</v>
      </c>
      <c r="D19" s="231">
        <v>59.103253214942853</v>
      </c>
      <c r="E19" s="231">
        <v>6.6292446285194178</v>
      </c>
      <c r="F19" s="231">
        <v>7.1588738271295513</v>
      </c>
      <c r="G19" s="231">
        <v>4.4154860672427052</v>
      </c>
      <c r="H19" s="231">
        <v>4.7567022334268287</v>
      </c>
      <c r="I19" s="231">
        <v>24.605485901975801</v>
      </c>
      <c r="J19" s="231">
        <v>14.523010615334231</v>
      </c>
      <c r="K19" s="231">
        <v>10.81035711847103</v>
      </c>
      <c r="L19" s="231">
        <v>15.791434861143721</v>
      </c>
      <c r="M19" s="231">
        <v>4.5447618918321204</v>
      </c>
      <c r="N19" s="231">
        <v>8.3526878279928471</v>
      </c>
      <c r="O19" s="231">
        <v>5.496338998374191</v>
      </c>
      <c r="P19" s="231">
        <v>5.8594087825890506</v>
      </c>
      <c r="Q19" s="231">
        <v>3.2720350854344402</v>
      </c>
      <c r="R19" s="231">
        <v>2.7420171816396359</v>
      </c>
      <c r="S19" s="231">
        <v>4.4096118820992647</v>
      </c>
      <c r="T19" s="231">
        <v>5.2952860578794638</v>
      </c>
      <c r="U19" s="231">
        <v>4.5840210149887053</v>
      </c>
      <c r="V19" s="231">
        <v>3.350719797652753</v>
      </c>
      <c r="W19" s="231">
        <v>3.1868107252351789</v>
      </c>
      <c r="DA19" s="73" t="s">
        <v>3063</v>
      </c>
    </row>
    <row r="20" spans="1:105" ht="12" customHeight="1" x14ac:dyDescent="0.25">
      <c r="A20" s="46" t="s">
        <v>160</v>
      </c>
      <c r="B20" s="231">
        <v>100.2563868321002</v>
      </c>
      <c r="C20" s="231">
        <v>109.9552491450018</v>
      </c>
      <c r="D20" s="231">
        <v>108.0272356326837</v>
      </c>
      <c r="E20" s="231">
        <v>82.732583115920548</v>
      </c>
      <c r="F20" s="231">
        <v>77.147618718947925</v>
      </c>
      <c r="G20" s="231">
        <v>67.860819414323913</v>
      </c>
      <c r="H20" s="231">
        <v>64.786781056616235</v>
      </c>
      <c r="I20" s="231">
        <v>70.926570047666459</v>
      </c>
      <c r="J20" s="231">
        <v>165.16165210708519</v>
      </c>
      <c r="K20" s="231">
        <v>53.125807127156868</v>
      </c>
      <c r="L20" s="231">
        <v>92.614537617089539</v>
      </c>
      <c r="M20" s="231">
        <v>53.7881641850053</v>
      </c>
      <c r="N20" s="231">
        <v>49.133937982098622</v>
      </c>
      <c r="O20" s="231">
        <v>46.830972152752722</v>
      </c>
      <c r="P20" s="231">
        <v>35.425212442916248</v>
      </c>
      <c r="Q20" s="231">
        <v>32.817062386247819</v>
      </c>
      <c r="R20" s="231">
        <v>35.919988192883793</v>
      </c>
      <c r="S20" s="231">
        <v>33.954889673230952</v>
      </c>
      <c r="T20" s="231">
        <v>521.13496750674472</v>
      </c>
      <c r="U20" s="231">
        <v>545.39307527620906</v>
      </c>
      <c r="V20" s="231">
        <v>557.49617158927958</v>
      </c>
      <c r="W20" s="231">
        <v>522.45827251877279</v>
      </c>
      <c r="DA20" s="73" t="s">
        <v>3064</v>
      </c>
    </row>
    <row r="21" spans="1:105" ht="12" customHeight="1" x14ac:dyDescent="0.25">
      <c r="A21" s="46" t="s">
        <v>70</v>
      </c>
      <c r="B21" s="231">
        <v>8.3363031484145615</v>
      </c>
      <c r="C21" s="231">
        <v>11.095208681988881</v>
      </c>
      <c r="D21" s="231">
        <v>8.9364048565895899</v>
      </c>
      <c r="E21" s="231">
        <v>6.0354013640820394</v>
      </c>
      <c r="F21" s="231">
        <v>5.1430619073032036</v>
      </c>
      <c r="G21" s="231">
        <v>5.0097624241626697</v>
      </c>
      <c r="H21" s="231">
        <v>4.504816238250414</v>
      </c>
      <c r="I21" s="231">
        <v>4.1974142035771251</v>
      </c>
      <c r="J21" s="231">
        <v>5.1187481860844226</v>
      </c>
      <c r="K21" s="231">
        <v>3.1147483699826148</v>
      </c>
      <c r="L21" s="231">
        <v>3.6082661930711541</v>
      </c>
      <c r="M21" s="231">
        <v>2.418122861652503</v>
      </c>
      <c r="N21" s="231">
        <v>1.074300386250518</v>
      </c>
      <c r="O21" s="231">
        <v>1.236423682378067</v>
      </c>
      <c r="P21" s="231">
        <v>1.033660208669327</v>
      </c>
      <c r="Q21" s="231">
        <v>0.81861675775744813</v>
      </c>
      <c r="R21" s="231">
        <v>0.97798001494323006</v>
      </c>
      <c r="S21" s="231">
        <v>0.87995625868647831</v>
      </c>
      <c r="T21" s="231">
        <v>0.51692254157174744</v>
      </c>
      <c r="U21" s="231">
        <v>0.52872950802268281</v>
      </c>
      <c r="V21" s="231">
        <v>0</v>
      </c>
      <c r="W21" s="231">
        <v>0</v>
      </c>
      <c r="DA21" s="73" t="s">
        <v>3065</v>
      </c>
    </row>
    <row r="22" spans="1:105" ht="12" customHeight="1" x14ac:dyDescent="0.25">
      <c r="A22" s="46" t="s">
        <v>34</v>
      </c>
      <c r="B22" s="231">
        <v>335.47536898381469</v>
      </c>
      <c r="C22" s="231">
        <v>0</v>
      </c>
      <c r="D22" s="231">
        <v>0</v>
      </c>
      <c r="E22" s="231">
        <v>8.215133276024158</v>
      </c>
      <c r="F22" s="231">
        <v>10.88383490972646</v>
      </c>
      <c r="G22" s="231">
        <v>12.384264832351461</v>
      </c>
      <c r="H22" s="231">
        <v>11.63404987105006</v>
      </c>
      <c r="I22" s="231">
        <v>11.63404987104783</v>
      </c>
      <c r="J22" s="231">
        <v>9.3834909716400734</v>
      </c>
      <c r="K22" s="231">
        <v>11.68414540922589</v>
      </c>
      <c r="L22" s="231">
        <v>3.0508693988894531</v>
      </c>
      <c r="M22" s="231">
        <v>6.2606716344959246</v>
      </c>
      <c r="N22" s="231">
        <v>7.0609821339836678</v>
      </c>
      <c r="O22" s="231">
        <v>7.8111970952951646</v>
      </c>
      <c r="P22" s="231">
        <v>6.9885581753667791</v>
      </c>
      <c r="Q22" s="231">
        <v>7.0305593211867921</v>
      </c>
      <c r="R22" s="231">
        <v>8.6551126761786357</v>
      </c>
      <c r="S22" s="231">
        <v>10.24660361137156</v>
      </c>
      <c r="T22" s="231">
        <v>68.599463870429432</v>
      </c>
      <c r="U22" s="231">
        <v>71.712295556084371</v>
      </c>
      <c r="V22" s="231">
        <v>71.058742794855632</v>
      </c>
      <c r="W22" s="231">
        <v>256.16578181004729</v>
      </c>
      <c r="DA22" s="73" t="s">
        <v>3066</v>
      </c>
    </row>
    <row r="23" spans="1:105" ht="12" customHeight="1" x14ac:dyDescent="0.25">
      <c r="A23" s="46" t="s">
        <v>162</v>
      </c>
      <c r="B23" s="231">
        <v>234.47713489236281</v>
      </c>
      <c r="C23" s="231">
        <v>335.80194176113338</v>
      </c>
      <c r="D23" s="231">
        <v>356.23433088763528</v>
      </c>
      <c r="E23" s="231">
        <v>230.08128131352021</v>
      </c>
      <c r="F23" s="231">
        <v>232.14285027414411</v>
      </c>
      <c r="G23" s="231">
        <v>233.25607295206751</v>
      </c>
      <c r="H23" s="231">
        <v>234.48331416031769</v>
      </c>
      <c r="I23" s="231">
        <v>266.28044071987182</v>
      </c>
      <c r="J23" s="231">
        <v>245.71031639565931</v>
      </c>
      <c r="K23" s="231">
        <v>199.70039916181921</v>
      </c>
      <c r="L23" s="231">
        <v>450.34494842106221</v>
      </c>
      <c r="M23" s="231">
        <v>414.7909829876204</v>
      </c>
      <c r="N23" s="231">
        <v>427.11332052322081</v>
      </c>
      <c r="O23" s="231">
        <v>411.09709755366401</v>
      </c>
      <c r="P23" s="231">
        <v>428.28908729082178</v>
      </c>
      <c r="Q23" s="231">
        <v>410.10115427174571</v>
      </c>
      <c r="R23" s="231">
        <v>467.63371090024287</v>
      </c>
      <c r="S23" s="231">
        <v>489.34235521206728</v>
      </c>
      <c r="T23" s="231">
        <v>275.31483183582941</v>
      </c>
      <c r="U23" s="231">
        <v>512.21676584857323</v>
      </c>
      <c r="V23" s="231">
        <v>495.82918522161202</v>
      </c>
      <c r="W23" s="231">
        <v>486.23663839002711</v>
      </c>
      <c r="DA23" s="73" t="s">
        <v>3067</v>
      </c>
    </row>
    <row r="24" spans="1:105" ht="12" customHeight="1" x14ac:dyDescent="0.25">
      <c r="A24" s="46" t="s">
        <v>36</v>
      </c>
      <c r="B24" s="231">
        <v>12.489430060060741</v>
      </c>
      <c r="C24" s="231">
        <v>11.10134799360487</v>
      </c>
      <c r="D24" s="231">
        <v>10.63148859455249</v>
      </c>
      <c r="E24" s="231">
        <v>0</v>
      </c>
      <c r="F24" s="231">
        <v>0</v>
      </c>
      <c r="G24" s="231">
        <v>1.7934530734303102E-2</v>
      </c>
      <c r="H24" s="231">
        <v>0</v>
      </c>
      <c r="I24" s="231">
        <v>0</v>
      </c>
      <c r="J24" s="231">
        <v>0</v>
      </c>
      <c r="K24" s="231">
        <v>0</v>
      </c>
      <c r="L24" s="231">
        <v>0.1076071844056954</v>
      </c>
      <c r="M24" s="231">
        <v>0.19727983807726551</v>
      </c>
      <c r="N24" s="231">
        <v>0.3766251454198335</v>
      </c>
      <c r="O24" s="231">
        <v>0.6097740449661645</v>
      </c>
      <c r="P24" s="231">
        <v>0.43042873762308431</v>
      </c>
      <c r="Q24" s="231">
        <v>0.43042873762272699</v>
      </c>
      <c r="R24" s="231">
        <v>0.44836326835699031</v>
      </c>
      <c r="S24" s="231">
        <v>0.35869061468560509</v>
      </c>
      <c r="T24" s="231">
        <v>0.34075608395138368</v>
      </c>
      <c r="U24" s="231">
        <v>0.26901796101426528</v>
      </c>
      <c r="V24" s="231">
        <v>0.24010749747059709</v>
      </c>
      <c r="W24" s="231">
        <v>0.38552067266416779</v>
      </c>
      <c r="DA24" s="73" t="s">
        <v>3068</v>
      </c>
    </row>
    <row r="25" spans="1:105" ht="12" customHeight="1" x14ac:dyDescent="0.25">
      <c r="A25" s="46" t="s">
        <v>73</v>
      </c>
      <c r="B25" s="231">
        <v>278.98159717082967</v>
      </c>
      <c r="C25" s="231">
        <v>278.98159717103817</v>
      </c>
      <c r="D25" s="231">
        <v>278.98159717107268</v>
      </c>
      <c r="E25" s="231">
        <v>51.795011401181192</v>
      </c>
      <c r="F25" s="231">
        <v>83.829844135803924</v>
      </c>
      <c r="G25" s="231">
        <v>93.789519793302787</v>
      </c>
      <c r="H25" s="231">
        <v>77.71991229109517</v>
      </c>
      <c r="I25" s="231">
        <v>120.92258404466369</v>
      </c>
      <c r="J25" s="231">
        <v>151.2354320145748</v>
      </c>
      <c r="K25" s="231">
        <v>106.55178301003031</v>
      </c>
      <c r="L25" s="231">
        <v>93.147820152901176</v>
      </c>
      <c r="M25" s="231">
        <v>85.08701068815067</v>
      </c>
      <c r="N25" s="231">
        <v>94.578133021786797</v>
      </c>
      <c r="O25" s="231">
        <v>87.575676072941704</v>
      </c>
      <c r="P25" s="231">
        <v>82.421597353650881</v>
      </c>
      <c r="Q25" s="231">
        <v>127.22873109351789</v>
      </c>
      <c r="R25" s="231">
        <v>110.59426486901501</v>
      </c>
      <c r="S25" s="231">
        <v>94.592466926030284</v>
      </c>
      <c r="T25" s="231">
        <v>97.412526031394634</v>
      </c>
      <c r="U25" s="231">
        <v>95.148944427437868</v>
      </c>
      <c r="V25" s="231">
        <v>83.585670112394624</v>
      </c>
      <c r="W25" s="231">
        <v>85.291515379322107</v>
      </c>
      <c r="DA25" s="73" t="s">
        <v>3069</v>
      </c>
    </row>
    <row r="26" spans="1:105" ht="12" customHeight="1" x14ac:dyDescent="0.25">
      <c r="A26" s="46" t="s">
        <v>79</v>
      </c>
      <c r="B26" s="231">
        <v>293.09606665406142</v>
      </c>
      <c r="C26" s="231">
        <v>297.83066975267371</v>
      </c>
      <c r="D26" s="231">
        <v>293.39499941259118</v>
      </c>
      <c r="E26" s="231">
        <v>178.6905341087585</v>
      </c>
      <c r="F26" s="231">
        <v>172.69750414768839</v>
      </c>
      <c r="G26" s="231">
        <v>152.299064681646</v>
      </c>
      <c r="H26" s="231">
        <v>168.02843277111131</v>
      </c>
      <c r="I26" s="231">
        <v>157.82245020378349</v>
      </c>
      <c r="J26" s="231">
        <v>126.6003008163229</v>
      </c>
      <c r="K26" s="231">
        <v>142.37872736348481</v>
      </c>
      <c r="L26" s="231">
        <v>129.54952678840411</v>
      </c>
      <c r="M26" s="231">
        <v>154.7908329861682</v>
      </c>
      <c r="N26" s="231">
        <v>147.43213468003529</v>
      </c>
      <c r="O26" s="231">
        <v>151.27428163862211</v>
      </c>
      <c r="P26" s="231">
        <v>124.8269458899572</v>
      </c>
      <c r="Q26" s="231">
        <v>135.28683222137121</v>
      </c>
      <c r="R26" s="231">
        <v>143.31376508958991</v>
      </c>
      <c r="S26" s="231">
        <v>132.3691068009777</v>
      </c>
      <c r="T26" s="231">
        <v>124.5402831135854</v>
      </c>
      <c r="U26" s="231">
        <v>135.85462706697521</v>
      </c>
      <c r="V26" s="231">
        <v>130.03572122863571</v>
      </c>
      <c r="W26" s="231">
        <v>130.90403551183161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1435.1904926940301</v>
      </c>
      <c r="C27" s="263">
        <f t="shared" si="0"/>
        <v>1422.2509072275072</v>
      </c>
      <c r="D27" s="263">
        <f t="shared" si="0"/>
        <v>1392.9081337713467</v>
      </c>
      <c r="E27" s="263">
        <f t="shared" si="0"/>
        <v>749.97499060044538</v>
      </c>
      <c r="F27" s="263">
        <f t="shared" si="0"/>
        <v>857.95110912216433</v>
      </c>
      <c r="G27" s="263">
        <f t="shared" si="0"/>
        <v>737.89555345847214</v>
      </c>
      <c r="H27" s="263">
        <f t="shared" si="0"/>
        <v>741.33040156532354</v>
      </c>
      <c r="I27" s="263">
        <f t="shared" si="0"/>
        <v>833.1945346282821</v>
      </c>
      <c r="J27" s="263">
        <f t="shared" si="0"/>
        <v>885.59832394482373</v>
      </c>
      <c r="K27" s="263">
        <f t="shared" si="0"/>
        <v>661.93208901143623</v>
      </c>
      <c r="L27" s="263">
        <f t="shared" si="0"/>
        <v>961.86222517222723</v>
      </c>
      <c r="M27" s="263">
        <f t="shared" si="0"/>
        <v>876.1622324623778</v>
      </c>
      <c r="N27" s="263">
        <f t="shared" si="0"/>
        <v>859.06363880435265</v>
      </c>
      <c r="O27" s="263">
        <f t="shared" si="0"/>
        <v>856.79493658595368</v>
      </c>
      <c r="P27" s="263">
        <f t="shared" si="0"/>
        <v>849.08807729026319</v>
      </c>
      <c r="Q27" s="263">
        <f t="shared" si="0"/>
        <v>864.34764858201606</v>
      </c>
      <c r="R27" s="263">
        <f t="shared" si="0"/>
        <v>885.68463803263955</v>
      </c>
      <c r="S27" s="263">
        <f t="shared" si="0"/>
        <v>879.46901892300684</v>
      </c>
      <c r="T27" s="263">
        <f t="shared" si="0"/>
        <v>1203.5211637239229</v>
      </c>
      <c r="U27" s="263">
        <f t="shared" si="0"/>
        <v>1451.9821308033349</v>
      </c>
      <c r="V27" s="263">
        <f t="shared" si="0"/>
        <v>1413.3549948499121</v>
      </c>
      <c r="W27" s="263">
        <f t="shared" si="0"/>
        <v>1504.2159659555296</v>
      </c>
      <c r="DA27" s="70"/>
    </row>
    <row r="28" spans="1:105" ht="12" customHeight="1" x14ac:dyDescent="0.25">
      <c r="A28" s="60" t="s">
        <v>3072</v>
      </c>
      <c r="B28" s="264">
        <v>1282.859112411528</v>
      </c>
      <c r="C28" s="264">
        <v>1259.314213835316</v>
      </c>
      <c r="D28" s="264">
        <v>1226.0966364438691</v>
      </c>
      <c r="E28" s="264">
        <v>637.44943580106519</v>
      </c>
      <c r="F28" s="264">
        <v>738.74579973222717</v>
      </c>
      <c r="G28" s="264">
        <v>622.49512237119995</v>
      </c>
      <c r="H28" s="264">
        <v>617.24084347789881</v>
      </c>
      <c r="I28" s="264">
        <v>694.38447774018096</v>
      </c>
      <c r="J28" s="264">
        <v>793.15879176962062</v>
      </c>
      <c r="K28" s="264">
        <v>577.2995005602744</v>
      </c>
      <c r="L28" s="264">
        <v>849.96741826295965</v>
      </c>
      <c r="M28" s="264">
        <v>760.99747438933059</v>
      </c>
      <c r="N28" s="264">
        <v>744.99648798401358</v>
      </c>
      <c r="O28" s="264">
        <v>748.1288526555669</v>
      </c>
      <c r="P28" s="264">
        <v>737.63803056183622</v>
      </c>
      <c r="Q28" s="264">
        <v>754.13728470788715</v>
      </c>
      <c r="R28" s="264">
        <v>773.27931788199123</v>
      </c>
      <c r="S28" s="264">
        <v>766.0637348082812</v>
      </c>
      <c r="T28" s="264">
        <v>1087.3845850623391</v>
      </c>
      <c r="U28" s="264">
        <v>1337.5891751581089</v>
      </c>
      <c r="V28" s="264">
        <v>1302.75111790901</v>
      </c>
      <c r="W28" s="264">
        <v>1390.4453025481521</v>
      </c>
      <c r="DA28" s="72" t="s">
        <v>3073</v>
      </c>
    </row>
    <row r="29" spans="1:105" ht="12" customHeight="1" x14ac:dyDescent="0.25">
      <c r="A29" s="59" t="s">
        <v>30</v>
      </c>
      <c r="B29" s="232">
        <v>51.461773138887267</v>
      </c>
      <c r="C29" s="232">
        <v>59.768085992978428</v>
      </c>
      <c r="D29" s="232">
        <v>61.063303712048537</v>
      </c>
      <c r="E29" s="232">
        <v>79.76258424795796</v>
      </c>
      <c r="F29" s="232">
        <v>170.03689405304809</v>
      </c>
      <c r="G29" s="232">
        <v>73.997925336575946</v>
      </c>
      <c r="H29" s="232">
        <v>70.162525727405253</v>
      </c>
      <c r="I29" s="232">
        <v>61.834078251806368</v>
      </c>
      <c r="J29" s="232">
        <v>57.103689283235603</v>
      </c>
      <c r="K29" s="232">
        <v>49.870626888889767</v>
      </c>
      <c r="L29" s="232">
        <v>49.70363350710312</v>
      </c>
      <c r="M29" s="232">
        <v>61.349751313067237</v>
      </c>
      <c r="N29" s="232">
        <v>46.351026537761641</v>
      </c>
      <c r="O29" s="232">
        <v>60.638879715267471</v>
      </c>
      <c r="P29" s="232">
        <v>58.132897773859852</v>
      </c>
      <c r="Q29" s="232">
        <v>54.795806881226859</v>
      </c>
      <c r="R29" s="232">
        <v>60.293172200864653</v>
      </c>
      <c r="S29" s="232">
        <v>51.635224416793413</v>
      </c>
      <c r="T29" s="232">
        <v>72.872535031591184</v>
      </c>
      <c r="U29" s="232">
        <v>69.399557759665896</v>
      </c>
      <c r="V29" s="232">
        <v>46.236960586455773</v>
      </c>
      <c r="W29" s="232">
        <v>52.98978971342553</v>
      </c>
      <c r="DA29" s="71" t="s">
        <v>3074</v>
      </c>
    </row>
    <row r="30" spans="1:105" ht="12" customHeight="1" x14ac:dyDescent="0.25">
      <c r="A30" s="59" t="s">
        <v>33</v>
      </c>
      <c r="B30" s="232">
        <v>158.9609438626606</v>
      </c>
      <c r="C30" s="232">
        <v>141.44819479967461</v>
      </c>
      <c r="D30" s="232">
        <v>100.9317042517964</v>
      </c>
      <c r="E30" s="232">
        <v>23.188262660775631</v>
      </c>
      <c r="F30" s="232">
        <v>22.045030521601081</v>
      </c>
      <c r="G30" s="232">
        <v>13.1650240789457</v>
      </c>
      <c r="H30" s="232">
        <v>12.498411331911459</v>
      </c>
      <c r="I30" s="232">
        <v>41.175412429770361</v>
      </c>
      <c r="J30" s="232">
        <v>28.97041058890003</v>
      </c>
      <c r="K30" s="232">
        <v>22.354368512354739</v>
      </c>
      <c r="L30" s="232">
        <v>26.08134062307062</v>
      </c>
      <c r="M30" s="232">
        <v>8.165195080803203</v>
      </c>
      <c r="N30" s="232">
        <v>11.568354210584641</v>
      </c>
      <c r="O30" s="232">
        <v>7.8370922568100836</v>
      </c>
      <c r="P30" s="232">
        <v>9.654694659544127</v>
      </c>
      <c r="Q30" s="232">
        <v>9.8816588932217488</v>
      </c>
      <c r="R30" s="232">
        <v>5.6254572602284796</v>
      </c>
      <c r="S30" s="232">
        <v>7.4758346282871786</v>
      </c>
      <c r="T30" s="232">
        <v>8.3462459681051584</v>
      </c>
      <c r="U30" s="232">
        <v>7.2943339015693569</v>
      </c>
      <c r="V30" s="232">
        <v>5.8902036573360093</v>
      </c>
      <c r="W30" s="232">
        <v>6.061511375382171</v>
      </c>
      <c r="DA30" s="71" t="s">
        <v>3075</v>
      </c>
    </row>
    <row r="31" spans="1:105" ht="12" customHeight="1" x14ac:dyDescent="0.25">
      <c r="A31" s="59" t="s">
        <v>160</v>
      </c>
      <c r="B31" s="232">
        <v>344.28395062994502</v>
      </c>
      <c r="C31" s="232">
        <v>302.57552736802069</v>
      </c>
      <c r="D31" s="232">
        <v>305.09578429494252</v>
      </c>
      <c r="E31" s="232">
        <v>123.18376256471851</v>
      </c>
      <c r="F31" s="232">
        <v>113.80840168887261</v>
      </c>
      <c r="G31" s="232">
        <v>102.80378660551339</v>
      </c>
      <c r="H31" s="232">
        <v>98.828484960481745</v>
      </c>
      <c r="I31" s="232">
        <v>106.98689443718681</v>
      </c>
      <c r="J31" s="232">
        <v>232.53365001735969</v>
      </c>
      <c r="K31" s="232">
        <v>86.110025282719093</v>
      </c>
      <c r="L31" s="232">
        <v>115.1026108271866</v>
      </c>
      <c r="M31" s="232">
        <v>71.257179599496453</v>
      </c>
      <c r="N31" s="232">
        <v>64.494891916692708</v>
      </c>
      <c r="O31" s="232">
        <v>61.221396568577248</v>
      </c>
      <c r="P31" s="232">
        <v>46.094920126865091</v>
      </c>
      <c r="Q31" s="232">
        <v>45.692866029891228</v>
      </c>
      <c r="R31" s="232">
        <v>44.973466505520918</v>
      </c>
      <c r="S31" s="232">
        <v>41.417012051668287</v>
      </c>
      <c r="T31" s="232">
        <v>612.65299680445958</v>
      </c>
      <c r="U31" s="232">
        <v>616.16142559499031</v>
      </c>
      <c r="V31" s="232">
        <v>631.19977293450916</v>
      </c>
      <c r="W31" s="232">
        <v>657.43143733039426</v>
      </c>
      <c r="DA31" s="71" t="s">
        <v>3076</v>
      </c>
    </row>
    <row r="32" spans="1:105" ht="12" customHeight="1" x14ac:dyDescent="0.25">
      <c r="A32" s="59" t="s">
        <v>70</v>
      </c>
      <c r="B32" s="232">
        <v>25.831735539840661</v>
      </c>
      <c r="C32" s="232">
        <v>26.57525996675183</v>
      </c>
      <c r="D32" s="232">
        <v>21.833060243194101</v>
      </c>
      <c r="E32" s="232">
        <v>14.40090253945635</v>
      </c>
      <c r="F32" s="232">
        <v>14.872088143310959</v>
      </c>
      <c r="G32" s="232">
        <v>14.98651749524783</v>
      </c>
      <c r="H32" s="232">
        <v>11.46337633430025</v>
      </c>
      <c r="I32" s="232">
        <v>12.081080327613041</v>
      </c>
      <c r="J32" s="232">
        <v>9.4962063134205152</v>
      </c>
      <c r="K32" s="232">
        <v>6.2541067565939699</v>
      </c>
      <c r="L32" s="232">
        <v>5.7388340395366848</v>
      </c>
      <c r="M32" s="232">
        <v>4.4591515099047694</v>
      </c>
      <c r="N32" s="232">
        <v>1.400360714083648</v>
      </c>
      <c r="O32" s="232">
        <v>2.2019477646959351</v>
      </c>
      <c r="P32" s="232">
        <v>2.542859629824235</v>
      </c>
      <c r="Q32" s="232">
        <v>1.821116390280658</v>
      </c>
      <c r="R32" s="232">
        <v>2.5979499423010028</v>
      </c>
      <c r="S32" s="232">
        <v>1.731832903507228</v>
      </c>
      <c r="T32" s="232">
        <v>1.270416145632937</v>
      </c>
      <c r="U32" s="232">
        <v>1.2582354105216309</v>
      </c>
      <c r="V32" s="232">
        <v>0</v>
      </c>
      <c r="W32" s="232">
        <v>0</v>
      </c>
      <c r="DA32" s="71" t="s">
        <v>3077</v>
      </c>
    </row>
    <row r="33" spans="1:105" ht="12" customHeight="1" x14ac:dyDescent="0.25">
      <c r="A33" s="59" t="s">
        <v>162</v>
      </c>
      <c r="B33" s="232">
        <v>702.3207092401949</v>
      </c>
      <c r="C33" s="232">
        <v>728.94714570789074</v>
      </c>
      <c r="D33" s="232">
        <v>737.17278394188781</v>
      </c>
      <c r="E33" s="232">
        <v>396.91392378815681</v>
      </c>
      <c r="F33" s="232">
        <v>417.98338532539441</v>
      </c>
      <c r="G33" s="232">
        <v>417.54186885491708</v>
      </c>
      <c r="H33" s="232">
        <v>424.28804512380009</v>
      </c>
      <c r="I33" s="232">
        <v>472.30701229380441</v>
      </c>
      <c r="J33" s="232">
        <v>465.0548355667047</v>
      </c>
      <c r="K33" s="232">
        <v>412.71037311971679</v>
      </c>
      <c r="L33" s="232">
        <v>653.34099926606257</v>
      </c>
      <c r="M33" s="232">
        <v>615.76619688605888</v>
      </c>
      <c r="N33" s="232">
        <v>621.18185460489087</v>
      </c>
      <c r="O33" s="232">
        <v>616.22953635021622</v>
      </c>
      <c r="P33" s="232">
        <v>621.21265837174292</v>
      </c>
      <c r="Q33" s="232">
        <v>641.94583651326661</v>
      </c>
      <c r="R33" s="232">
        <v>659.78927197307621</v>
      </c>
      <c r="S33" s="232">
        <v>663.80383080802505</v>
      </c>
      <c r="T33" s="232">
        <v>392.24239111255002</v>
      </c>
      <c r="U33" s="232">
        <v>643.47562249136172</v>
      </c>
      <c r="V33" s="232">
        <v>619.42418073070928</v>
      </c>
      <c r="W33" s="232">
        <v>673.96256412894957</v>
      </c>
      <c r="DA33" s="71" t="s">
        <v>3078</v>
      </c>
    </row>
    <row r="34" spans="1:105" ht="12" customHeight="1" x14ac:dyDescent="0.25">
      <c r="A34" s="60" t="s">
        <v>3079</v>
      </c>
      <c r="B34" s="264">
        <v>152.33138028250201</v>
      </c>
      <c r="C34" s="264">
        <v>162.9366933921913</v>
      </c>
      <c r="D34" s="264">
        <v>166.8114973274775</v>
      </c>
      <c r="E34" s="264">
        <v>112.5255547993802</v>
      </c>
      <c r="F34" s="264">
        <v>119.2053093899371</v>
      </c>
      <c r="G34" s="264">
        <v>115.4004310872722</v>
      </c>
      <c r="H34" s="264">
        <v>124.08955808742471</v>
      </c>
      <c r="I34" s="264">
        <v>138.81005688810109</v>
      </c>
      <c r="J34" s="264">
        <v>92.439532175203112</v>
      </c>
      <c r="K34" s="264">
        <v>84.63258845116188</v>
      </c>
      <c r="L34" s="264">
        <v>111.8948069092676</v>
      </c>
      <c r="M34" s="264">
        <v>115.1647580730472</v>
      </c>
      <c r="N34" s="264">
        <v>114.06715082033909</v>
      </c>
      <c r="O34" s="264">
        <v>108.6660839303868</v>
      </c>
      <c r="P34" s="264">
        <v>111.450046728427</v>
      </c>
      <c r="Q34" s="264">
        <v>110.2103638741289</v>
      </c>
      <c r="R34" s="264">
        <v>112.40532015064829</v>
      </c>
      <c r="S34" s="264">
        <v>113.4052841147257</v>
      </c>
      <c r="T34" s="264">
        <v>116.1365786615838</v>
      </c>
      <c r="U34" s="264">
        <v>114.3929556452261</v>
      </c>
      <c r="V34" s="264">
        <v>110.6038769409023</v>
      </c>
      <c r="W34" s="264">
        <v>113.7706634073774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351.60784767705968</v>
      </c>
      <c r="C35" s="263">
        <f t="shared" si="1"/>
        <v>316.70820242384866</v>
      </c>
      <c r="D35" s="263">
        <f t="shared" si="1"/>
        <v>315.59297381011288</v>
      </c>
      <c r="E35" s="263">
        <f t="shared" si="1"/>
        <v>177.16743358145328</v>
      </c>
      <c r="F35" s="263">
        <f t="shared" si="1"/>
        <v>176.21892591348521</v>
      </c>
      <c r="G35" s="263">
        <f t="shared" si="1"/>
        <v>176.1342793539217</v>
      </c>
      <c r="H35" s="263">
        <f t="shared" si="1"/>
        <v>186.23843282140692</v>
      </c>
      <c r="I35" s="263">
        <f t="shared" si="1"/>
        <v>212.68838793603456</v>
      </c>
      <c r="J35" s="263">
        <f t="shared" si="1"/>
        <v>218.07989823563565</v>
      </c>
      <c r="K35" s="263">
        <f t="shared" si="1"/>
        <v>164.17600003379309</v>
      </c>
      <c r="L35" s="263">
        <f t="shared" si="1"/>
        <v>256.40289952152244</v>
      </c>
      <c r="M35" s="263">
        <f t="shared" si="1"/>
        <v>236.90315585862081</v>
      </c>
      <c r="N35" s="263">
        <f t="shared" si="1"/>
        <v>238.41819556891295</v>
      </c>
      <c r="O35" s="263">
        <f t="shared" si="1"/>
        <v>225.8373316334247</v>
      </c>
      <c r="P35" s="263">
        <f t="shared" si="1"/>
        <v>229.89282170569177</v>
      </c>
      <c r="Q35" s="263">
        <f t="shared" si="1"/>
        <v>237.23379432129386</v>
      </c>
      <c r="R35" s="263">
        <f t="shared" si="1"/>
        <v>236.31720900661182</v>
      </c>
      <c r="S35" s="263">
        <f t="shared" si="1"/>
        <v>238.15857263702947</v>
      </c>
      <c r="T35" s="263">
        <f t="shared" si="1"/>
        <v>352.03954669443368</v>
      </c>
      <c r="U35" s="263">
        <f t="shared" si="1"/>
        <v>441.71984430664577</v>
      </c>
      <c r="V35" s="263">
        <f t="shared" si="1"/>
        <v>434.79276886480085</v>
      </c>
      <c r="W35" s="263">
        <f t="shared" si="1"/>
        <v>472.20702347143623</v>
      </c>
      <c r="DA35" s="70"/>
    </row>
    <row r="36" spans="1:105" ht="12" customHeight="1" x14ac:dyDescent="0.25">
      <c r="A36" s="60" t="s">
        <v>3082</v>
      </c>
      <c r="B36" s="264">
        <v>110.8626689965735</v>
      </c>
      <c r="C36" s="264">
        <v>110.22622587309159</v>
      </c>
      <c r="D36" s="264">
        <v>109.7406632741635</v>
      </c>
      <c r="E36" s="264">
        <v>63.427622293966991</v>
      </c>
      <c r="F36" s="264">
        <v>62.637270154401108</v>
      </c>
      <c r="G36" s="264">
        <v>62.503305797929997</v>
      </c>
      <c r="H36" s="264">
        <v>65.903682037481971</v>
      </c>
      <c r="I36" s="264">
        <v>75.504462614678573</v>
      </c>
      <c r="J36" s="264">
        <v>80.512366019179439</v>
      </c>
      <c r="K36" s="264">
        <v>58.019418486468197</v>
      </c>
      <c r="L36" s="264">
        <v>97.17091406451128</v>
      </c>
      <c r="M36" s="264">
        <v>88.115865625972006</v>
      </c>
      <c r="N36" s="264">
        <v>88.913418340760742</v>
      </c>
      <c r="O36" s="264">
        <v>84.199989165240368</v>
      </c>
      <c r="P36" s="264">
        <v>85.773827475417534</v>
      </c>
      <c r="Q36" s="264">
        <v>87.337373940034681</v>
      </c>
      <c r="R36" s="264">
        <v>89.048660473291264</v>
      </c>
      <c r="S36" s="264">
        <v>90.277763218415188</v>
      </c>
      <c r="T36" s="264">
        <v>136.432528582635</v>
      </c>
      <c r="U36" s="264">
        <v>173.92926727277239</v>
      </c>
      <c r="V36" s="264">
        <v>171.20436696365459</v>
      </c>
      <c r="W36" s="264">
        <v>181.9420424689842</v>
      </c>
      <c r="DA36" s="72" t="s">
        <v>3083</v>
      </c>
    </row>
    <row r="37" spans="1:105" ht="12" customHeight="1" x14ac:dyDescent="0.25">
      <c r="A37" s="59" t="s">
        <v>30</v>
      </c>
      <c r="B37" s="232">
        <v>1.5275422455732539</v>
      </c>
      <c r="C37" s="232">
        <v>1.195736782212667</v>
      </c>
      <c r="D37" s="232">
        <v>0.92002118873855132</v>
      </c>
      <c r="E37" s="232">
        <v>0.37047944442829112</v>
      </c>
      <c r="F37" s="232">
        <v>0.37541889065958978</v>
      </c>
      <c r="G37" s="232">
        <v>0.4707640526151442</v>
      </c>
      <c r="H37" s="232">
        <v>3.5409448716732621</v>
      </c>
      <c r="I37" s="232">
        <v>1.5234022483624869</v>
      </c>
      <c r="J37" s="232">
        <v>0.68123201535795097</v>
      </c>
      <c r="K37" s="232">
        <v>0.62128313773950816</v>
      </c>
      <c r="L37" s="232">
        <v>0.58497764100818284</v>
      </c>
      <c r="M37" s="232">
        <v>0.60846472460829892</v>
      </c>
      <c r="N37" s="232">
        <v>0.42770642993677532</v>
      </c>
      <c r="O37" s="232">
        <v>0.63473230178150108</v>
      </c>
      <c r="P37" s="232">
        <v>0.68706188999279105</v>
      </c>
      <c r="Q37" s="232">
        <v>0.18558043297196711</v>
      </c>
      <c r="R37" s="232">
        <v>0</v>
      </c>
      <c r="S37" s="232">
        <v>0</v>
      </c>
      <c r="T37" s="232">
        <v>2.2807031434991392</v>
      </c>
      <c r="U37" s="232">
        <v>2.3144417117893088</v>
      </c>
      <c r="V37" s="232">
        <v>1.2812049377787731E-2</v>
      </c>
      <c r="W37" s="232">
        <v>1.4810007271597489E-2</v>
      </c>
      <c r="DA37" s="71" t="s">
        <v>3084</v>
      </c>
    </row>
    <row r="38" spans="1:105" ht="12" customHeight="1" x14ac:dyDescent="0.25">
      <c r="A38" s="59" t="s">
        <v>33</v>
      </c>
      <c r="B38" s="232">
        <v>23.049336860085791</v>
      </c>
      <c r="C38" s="232">
        <v>20.50998824595283</v>
      </c>
      <c r="D38" s="232">
        <v>14.63509711651048</v>
      </c>
      <c r="E38" s="232">
        <v>0.56810049578058797</v>
      </c>
      <c r="F38" s="232">
        <v>0.81152520079417689</v>
      </c>
      <c r="G38" s="232">
        <v>0.57182106162845481</v>
      </c>
      <c r="H38" s="232">
        <v>0.73675978847379153</v>
      </c>
      <c r="I38" s="232">
        <v>5.0500609068021252</v>
      </c>
      <c r="J38" s="232">
        <v>2.4672667010206419</v>
      </c>
      <c r="K38" s="232">
        <v>2.2776863032550381</v>
      </c>
      <c r="L38" s="232">
        <v>2.5641143436643561</v>
      </c>
      <c r="M38" s="232">
        <v>0.7749540166475638</v>
      </c>
      <c r="N38" s="232">
        <v>1.544364258995971</v>
      </c>
      <c r="O38" s="232">
        <v>1.0037684676106831</v>
      </c>
      <c r="P38" s="232">
        <v>1.0004413107971259</v>
      </c>
      <c r="Q38" s="232">
        <v>0.46930454319577353</v>
      </c>
      <c r="R38" s="232">
        <v>0.42478421070074801</v>
      </c>
      <c r="S38" s="232">
        <v>0.69910506506172454</v>
      </c>
      <c r="T38" s="232">
        <v>0.82685876516251522</v>
      </c>
      <c r="U38" s="232">
        <v>0.67610618263752542</v>
      </c>
      <c r="V38" s="232">
        <v>0.47376300028106472</v>
      </c>
      <c r="W38" s="232">
        <v>0.49775768821534833</v>
      </c>
      <c r="DA38" s="71" t="s">
        <v>3085</v>
      </c>
    </row>
    <row r="39" spans="1:105" ht="12" customHeight="1" x14ac:dyDescent="0.25">
      <c r="A39" s="59" t="s">
        <v>160</v>
      </c>
      <c r="B39" s="232">
        <v>18.764625636380028</v>
      </c>
      <c r="C39" s="232">
        <v>16.68333394633494</v>
      </c>
      <c r="D39" s="232">
        <v>15.569787780442351</v>
      </c>
      <c r="E39" s="232">
        <v>17.152879421803579</v>
      </c>
      <c r="F39" s="232">
        <v>16.320765132448621</v>
      </c>
      <c r="G39" s="232">
        <v>14.54151786607923</v>
      </c>
      <c r="H39" s="232">
        <v>13.98257433349619</v>
      </c>
      <c r="I39" s="232">
        <v>15.221710136546641</v>
      </c>
      <c r="J39" s="232">
        <v>33.344389671950672</v>
      </c>
      <c r="K39" s="232">
        <v>12.367091074689281</v>
      </c>
      <c r="L39" s="232">
        <v>16.591519546553471</v>
      </c>
      <c r="M39" s="232">
        <v>10.224838353775381</v>
      </c>
      <c r="N39" s="232">
        <v>9.2641088875418571</v>
      </c>
      <c r="O39" s="232">
        <v>8.8404987586565582</v>
      </c>
      <c r="P39" s="232">
        <v>6.6544667105127209</v>
      </c>
      <c r="Q39" s="232">
        <v>6.5982545657525824</v>
      </c>
      <c r="R39" s="232">
        <v>6.4815421651107492</v>
      </c>
      <c r="S39" s="232">
        <v>5.9586711710480316</v>
      </c>
      <c r="T39" s="232">
        <v>88.789012507953203</v>
      </c>
      <c r="U39" s="232">
        <v>89.292932165593612</v>
      </c>
      <c r="V39" s="232">
        <v>91.46988184298263</v>
      </c>
      <c r="W39" s="232">
        <v>95.280434861257589</v>
      </c>
      <c r="DA39" s="71" t="s">
        <v>3086</v>
      </c>
    </row>
    <row r="40" spans="1:105" ht="12" customHeight="1" x14ac:dyDescent="0.25">
      <c r="A40" s="59" t="s">
        <v>70</v>
      </c>
      <c r="B40" s="232">
        <v>2.245005673314862</v>
      </c>
      <c r="C40" s="232">
        <v>2.123398116829025</v>
      </c>
      <c r="D40" s="232">
        <v>1.6666894959530989</v>
      </c>
      <c r="E40" s="232">
        <v>0.9234847652606557</v>
      </c>
      <c r="F40" s="232">
        <v>0.64210959365009257</v>
      </c>
      <c r="G40" s="232">
        <v>0.6459133398713871</v>
      </c>
      <c r="H40" s="232">
        <v>0.71837973997562876</v>
      </c>
      <c r="I40" s="232">
        <v>0.5742857583925286</v>
      </c>
      <c r="J40" s="232">
        <v>0.90857697956237549</v>
      </c>
      <c r="K40" s="232">
        <v>0.66549321011993545</v>
      </c>
      <c r="L40" s="232">
        <v>0.59493950099812887</v>
      </c>
      <c r="M40" s="232">
        <v>0.40756845364996191</v>
      </c>
      <c r="N40" s="232">
        <v>0.20305230354212889</v>
      </c>
      <c r="O40" s="232">
        <v>0.2030387322240243</v>
      </c>
      <c r="P40" s="232">
        <v>0.13504315751248341</v>
      </c>
      <c r="Q40" s="232">
        <v>0.1404686035850225</v>
      </c>
      <c r="R40" s="232">
        <v>0.1326185891410484</v>
      </c>
      <c r="S40" s="232">
        <v>0.13095730733997851</v>
      </c>
      <c r="T40" s="232">
        <v>6.453391365378984E-2</v>
      </c>
      <c r="U40" s="232">
        <v>6.3321737422784033E-2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65.276158581219548</v>
      </c>
      <c r="C41" s="232">
        <v>69.713768781762113</v>
      </c>
      <c r="D41" s="232">
        <v>76.949067692518966</v>
      </c>
      <c r="E41" s="232">
        <v>44.41267816669388</v>
      </c>
      <c r="F41" s="232">
        <v>44.487451336848622</v>
      </c>
      <c r="G41" s="232">
        <v>46.273289477735787</v>
      </c>
      <c r="H41" s="232">
        <v>46.925023303863107</v>
      </c>
      <c r="I41" s="232">
        <v>53.135003564574802</v>
      </c>
      <c r="J41" s="232">
        <v>43.110900651287807</v>
      </c>
      <c r="K41" s="232">
        <v>42.087864760664438</v>
      </c>
      <c r="L41" s="232">
        <v>76.835363032287148</v>
      </c>
      <c r="M41" s="232">
        <v>76.100040077290799</v>
      </c>
      <c r="N41" s="232">
        <v>77.474186460744008</v>
      </c>
      <c r="O41" s="232">
        <v>73.517950904967606</v>
      </c>
      <c r="P41" s="232">
        <v>77.296814406602408</v>
      </c>
      <c r="Q41" s="232">
        <v>79.943765794529341</v>
      </c>
      <c r="R41" s="232">
        <v>82.009715508338715</v>
      </c>
      <c r="S41" s="232">
        <v>83.489029674965451</v>
      </c>
      <c r="T41" s="232">
        <v>44.471420252366379</v>
      </c>
      <c r="U41" s="232">
        <v>81.582465475329229</v>
      </c>
      <c r="V41" s="232">
        <v>79.247910071013138</v>
      </c>
      <c r="W41" s="232">
        <v>86.14903991223963</v>
      </c>
      <c r="DA41" s="71" t="s">
        <v>3088</v>
      </c>
    </row>
    <row r="42" spans="1:105" ht="12" customHeight="1" x14ac:dyDescent="0.25">
      <c r="A42" s="60" t="s">
        <v>3089</v>
      </c>
      <c r="B42" s="264">
        <v>224.9680000083699</v>
      </c>
      <c r="C42" s="264">
        <v>189.606390449423</v>
      </c>
      <c r="D42" s="264">
        <v>188.57540545560349</v>
      </c>
      <c r="E42" s="264">
        <v>102.0853788261219</v>
      </c>
      <c r="F42" s="264">
        <v>101.23539157226919</v>
      </c>
      <c r="G42" s="264">
        <v>101.6787860505242</v>
      </c>
      <c r="H42" s="264">
        <v>107.4826179820131</v>
      </c>
      <c r="I42" s="264">
        <v>122.8071694293741</v>
      </c>
      <c r="J42" s="264">
        <v>127.9934378125959</v>
      </c>
      <c r="K42" s="264">
        <v>97.391063457740273</v>
      </c>
      <c r="L42" s="264">
        <v>147.64288045569421</v>
      </c>
      <c r="M42" s="264">
        <v>136.85951171794031</v>
      </c>
      <c r="N42" s="264">
        <v>137.69067946461709</v>
      </c>
      <c r="O42" s="264">
        <v>130.38264091825141</v>
      </c>
      <c r="P42" s="264">
        <v>132.57595367625859</v>
      </c>
      <c r="Q42" s="264">
        <v>138.48177555143869</v>
      </c>
      <c r="R42" s="264">
        <v>135.6265689462891</v>
      </c>
      <c r="S42" s="264">
        <v>136.13526213530341</v>
      </c>
      <c r="T42" s="264">
        <v>203.57858675042041</v>
      </c>
      <c r="U42" s="264">
        <v>255.94273519918929</v>
      </c>
      <c r="V42" s="264">
        <v>252.13300036083851</v>
      </c>
      <c r="W42" s="264">
        <v>278.48159086383077</v>
      </c>
      <c r="DA42" s="72" t="s">
        <v>3090</v>
      </c>
    </row>
    <row r="43" spans="1:105" ht="12" customHeight="1" x14ac:dyDescent="0.25">
      <c r="A43" s="64" t="s">
        <v>30</v>
      </c>
      <c r="B43" s="231">
        <v>0.77173774717975996</v>
      </c>
      <c r="C43" s="231">
        <v>0.88948643913535863</v>
      </c>
      <c r="D43" s="231">
        <v>0.6862230324541515</v>
      </c>
      <c r="E43" s="231">
        <v>0.32606280727649772</v>
      </c>
      <c r="F43" s="231">
        <v>0.32667727698830112</v>
      </c>
      <c r="G43" s="231">
        <v>0.40287283805851559</v>
      </c>
      <c r="H43" s="231">
        <v>3.0095413047577062</v>
      </c>
      <c r="I43" s="231">
        <v>1.3040020704700539</v>
      </c>
      <c r="J43" s="231">
        <v>0.62130885298572258</v>
      </c>
      <c r="K43" s="231">
        <v>0.4917217109752165</v>
      </c>
      <c r="L43" s="231">
        <v>0.60230503875314068</v>
      </c>
      <c r="M43" s="231">
        <v>0.58979770081695915</v>
      </c>
      <c r="N43" s="231">
        <v>0.4179412851758999</v>
      </c>
      <c r="O43" s="231">
        <v>0.62033354420197895</v>
      </c>
      <c r="P43" s="231">
        <v>0.67477883828629359</v>
      </c>
      <c r="Q43" s="231">
        <v>0.17033469998076681</v>
      </c>
      <c r="R43" s="231">
        <v>0</v>
      </c>
      <c r="S43" s="231">
        <v>0</v>
      </c>
      <c r="T43" s="231">
        <v>2.4721082420384231</v>
      </c>
      <c r="U43" s="231">
        <v>2.610613316178017</v>
      </c>
      <c r="V43" s="231">
        <v>1.4420579148918131E-2</v>
      </c>
      <c r="W43" s="231">
        <v>1.4997117472027E-2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3.878161570844453</v>
      </c>
      <c r="F44" s="231">
        <v>0</v>
      </c>
      <c r="G44" s="231">
        <v>2.898316327238966</v>
      </c>
      <c r="H44" s="231">
        <v>6.4650070721962001</v>
      </c>
      <c r="I44" s="231">
        <v>6.9194274786694967</v>
      </c>
      <c r="J44" s="231">
        <v>4.1927460450183229</v>
      </c>
      <c r="K44" s="231">
        <v>7.9675874907925426</v>
      </c>
      <c r="L44" s="231">
        <v>9.0611670192880638</v>
      </c>
      <c r="M44" s="231">
        <v>9.2174059157916588</v>
      </c>
      <c r="N44" s="231">
        <v>6.092853228500096</v>
      </c>
      <c r="O44" s="231">
        <v>3.905680921931403</v>
      </c>
      <c r="P44" s="231">
        <v>10.305235132127381</v>
      </c>
      <c r="Q44" s="231">
        <v>13.55302204398645</v>
      </c>
      <c r="R44" s="231">
        <v>1.093089294516528</v>
      </c>
      <c r="S44" s="231">
        <v>0.82809795039133882</v>
      </c>
      <c r="T44" s="231">
        <v>5.1903457086801303</v>
      </c>
      <c r="U44" s="231">
        <v>6.529784206263308</v>
      </c>
      <c r="V44" s="231">
        <v>9.0412396702106719</v>
      </c>
      <c r="W44" s="231">
        <v>9.5435307630000068</v>
      </c>
      <c r="DA44" s="73" t="s">
        <v>3092</v>
      </c>
    </row>
    <row r="45" spans="1:105" ht="12" customHeight="1" x14ac:dyDescent="0.25">
      <c r="A45" s="64" t="s">
        <v>33</v>
      </c>
      <c r="B45" s="231">
        <v>11.644878139337189</v>
      </c>
      <c r="C45" s="231">
        <v>15.257000272118409</v>
      </c>
      <c r="D45" s="231">
        <v>10.91598850818076</v>
      </c>
      <c r="E45" s="231">
        <v>0.49999114729627719</v>
      </c>
      <c r="F45" s="231">
        <v>0.70616276750764517</v>
      </c>
      <c r="G45" s="231">
        <v>0.48935591551681301</v>
      </c>
      <c r="H45" s="231">
        <v>0.62619134029292134</v>
      </c>
      <c r="I45" s="231">
        <v>4.3227518441359836</v>
      </c>
      <c r="J45" s="231">
        <v>2.2502386990950911</v>
      </c>
      <c r="K45" s="231">
        <v>1.80270111655754</v>
      </c>
      <c r="L45" s="231">
        <v>2.640064988580717</v>
      </c>
      <c r="M45" s="231">
        <v>0.75117928578659754</v>
      </c>
      <c r="N45" s="231">
        <v>1.509104231329689</v>
      </c>
      <c r="O45" s="231">
        <v>0.98099820873063304</v>
      </c>
      <c r="P45" s="231">
        <v>0.98255577162107532</v>
      </c>
      <c r="Q45" s="231">
        <v>0.43075041524953261</v>
      </c>
      <c r="R45" s="231">
        <v>0.43430937049692392</v>
      </c>
      <c r="S45" s="231">
        <v>0.73464027927209041</v>
      </c>
      <c r="T45" s="231">
        <v>0.89625183101377093</v>
      </c>
      <c r="U45" s="231">
        <v>0.76262529946335844</v>
      </c>
      <c r="V45" s="231">
        <v>0.53324309342942078</v>
      </c>
      <c r="W45" s="231">
        <v>0.504046377957312</v>
      </c>
      <c r="DA45" s="73" t="s">
        <v>3093</v>
      </c>
    </row>
    <row r="46" spans="1:105" ht="12" customHeight="1" x14ac:dyDescent="0.25">
      <c r="A46" s="64" t="s">
        <v>160</v>
      </c>
      <c r="B46" s="231">
        <v>9.4801763795782659</v>
      </c>
      <c r="C46" s="231">
        <v>12.4104230342161</v>
      </c>
      <c r="D46" s="231">
        <v>11.6131531709744</v>
      </c>
      <c r="E46" s="231">
        <v>15.09642734910517</v>
      </c>
      <c r="F46" s="231">
        <v>14.20179763055226</v>
      </c>
      <c r="G46" s="231">
        <v>12.44441358647078</v>
      </c>
      <c r="H46" s="231">
        <v>11.88415423807951</v>
      </c>
      <c r="I46" s="231">
        <v>13.029481580119599</v>
      </c>
      <c r="J46" s="231">
        <v>30.411319540968549</v>
      </c>
      <c r="K46" s="231">
        <v>9.7880769871823805</v>
      </c>
      <c r="L46" s="231">
        <v>17.082970566597421</v>
      </c>
      <c r="M46" s="231">
        <v>9.9111516385177261</v>
      </c>
      <c r="N46" s="231">
        <v>9.0525961347858814</v>
      </c>
      <c r="O46" s="231">
        <v>8.6399540594964659</v>
      </c>
      <c r="P46" s="231">
        <v>6.5355004865452546</v>
      </c>
      <c r="Q46" s="231">
        <v>6.0561972717455799</v>
      </c>
      <c r="R46" s="231">
        <v>6.6268811944180914</v>
      </c>
      <c r="S46" s="231">
        <v>6.2615479016773952</v>
      </c>
      <c r="T46" s="231">
        <v>96.240516986618786</v>
      </c>
      <c r="U46" s="231">
        <v>100.7194592824119</v>
      </c>
      <c r="V46" s="231">
        <v>102.953761101308</v>
      </c>
      <c r="W46" s="231">
        <v>96.484211533136161</v>
      </c>
      <c r="DA46" s="73" t="s">
        <v>3094</v>
      </c>
    </row>
    <row r="47" spans="1:105" ht="12" customHeight="1" x14ac:dyDescent="0.25">
      <c r="A47" s="64" t="s">
        <v>70</v>
      </c>
      <c r="B47" s="231">
        <v>1.1342112637150681</v>
      </c>
      <c r="C47" s="231">
        <v>1.579556519378742</v>
      </c>
      <c r="D47" s="231">
        <v>1.243146064538559</v>
      </c>
      <c r="E47" s="231">
        <v>0.81276853430460549</v>
      </c>
      <c r="F47" s="231">
        <v>0.55874283047700568</v>
      </c>
      <c r="G47" s="231">
        <v>0.55276297951868969</v>
      </c>
      <c r="H47" s="231">
        <v>0.61056965818733921</v>
      </c>
      <c r="I47" s="231">
        <v>0.49157720411026462</v>
      </c>
      <c r="J47" s="231">
        <v>0.82865588858813943</v>
      </c>
      <c r="K47" s="231">
        <v>0.52671228308753515</v>
      </c>
      <c r="L47" s="231">
        <v>0.61256197516691024</v>
      </c>
      <c r="M47" s="231">
        <v>0.39506470493095258</v>
      </c>
      <c r="N47" s="231">
        <v>0.19841633129730851</v>
      </c>
      <c r="O47" s="231">
        <v>0.19843284486593349</v>
      </c>
      <c r="P47" s="231">
        <v>0.13262890326480289</v>
      </c>
      <c r="Q47" s="231">
        <v>0.12892888040619199</v>
      </c>
      <c r="R47" s="231">
        <v>0.13559236552371581</v>
      </c>
      <c r="S47" s="231">
        <v>0.13761381177873269</v>
      </c>
      <c r="T47" s="231">
        <v>6.9949839938294456E-2</v>
      </c>
      <c r="U47" s="231">
        <v>7.142481492508479E-2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61.960130338124337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0.14781217175321679</v>
      </c>
      <c r="L48" s="231">
        <v>0.1478121717530716</v>
      </c>
      <c r="M48" s="231">
        <v>0.14781217175318931</v>
      </c>
      <c r="N48" s="231">
        <v>0.29562434350606409</v>
      </c>
      <c r="O48" s="231">
        <v>0.29562434350641309</v>
      </c>
      <c r="P48" s="231">
        <v>0.14538750095442771</v>
      </c>
      <c r="Q48" s="231">
        <v>0.28233502759822521</v>
      </c>
      <c r="R48" s="231">
        <v>0.43614925329569793</v>
      </c>
      <c r="S48" s="231">
        <v>0</v>
      </c>
      <c r="T48" s="231">
        <v>11.47440344153571</v>
      </c>
      <c r="U48" s="231">
        <v>11.941238692481869</v>
      </c>
      <c r="V48" s="231">
        <v>11.96169602424826</v>
      </c>
      <c r="W48" s="231">
        <v>45.834360332301642</v>
      </c>
      <c r="DA48" s="73" t="s">
        <v>3096</v>
      </c>
    </row>
    <row r="49" spans="1:105" ht="12" customHeight="1" x14ac:dyDescent="0.25">
      <c r="A49" s="64" t="s">
        <v>162</v>
      </c>
      <c r="B49" s="231">
        <v>32.978515464306589</v>
      </c>
      <c r="C49" s="231">
        <v>51.858781025075707</v>
      </c>
      <c r="D49" s="231">
        <v>57.394572236842087</v>
      </c>
      <c r="E49" s="231">
        <v>39.088059376807848</v>
      </c>
      <c r="F49" s="231">
        <v>38.711529505980728</v>
      </c>
      <c r="G49" s="231">
        <v>39.599989325096061</v>
      </c>
      <c r="H49" s="231">
        <v>39.882799924235911</v>
      </c>
      <c r="I49" s="231">
        <v>45.482507812442464</v>
      </c>
      <c r="J49" s="231">
        <v>39.318739623179461</v>
      </c>
      <c r="K49" s="231">
        <v>33.310926394536487</v>
      </c>
      <c r="L49" s="231">
        <v>79.111273772814158</v>
      </c>
      <c r="M49" s="231">
        <v>73.76537513913982</v>
      </c>
      <c r="N49" s="231">
        <v>75.70534083891863</v>
      </c>
      <c r="O49" s="231">
        <v>71.850212947008416</v>
      </c>
      <c r="P49" s="231">
        <v>75.914929045279578</v>
      </c>
      <c r="Q49" s="231">
        <v>73.37625601940907</v>
      </c>
      <c r="R49" s="231">
        <v>83.848662496898427</v>
      </c>
      <c r="S49" s="231">
        <v>87.732741674754166</v>
      </c>
      <c r="T49" s="231">
        <v>48.203627400784022</v>
      </c>
      <c r="U49" s="231">
        <v>92.022309160627486</v>
      </c>
      <c r="V49" s="231">
        <v>89.197342741018986</v>
      </c>
      <c r="W49" s="231">
        <v>87.237450189775572</v>
      </c>
      <c r="DA49" s="73" t="s">
        <v>3097</v>
      </c>
    </row>
    <row r="50" spans="1:105" ht="12" customHeight="1" x14ac:dyDescent="0.25">
      <c r="A50" s="64" t="s">
        <v>36</v>
      </c>
      <c r="B50" s="231">
        <v>2.2789255594770639</v>
      </c>
      <c r="C50" s="231">
        <v>2.030496174361168</v>
      </c>
      <c r="D50" s="231">
        <v>1.9476863793222099</v>
      </c>
      <c r="E50" s="231">
        <v>0</v>
      </c>
      <c r="F50" s="231">
        <v>0</v>
      </c>
      <c r="G50" s="231">
        <v>3.3123918015695768E-3</v>
      </c>
      <c r="H50" s="231">
        <v>0</v>
      </c>
      <c r="I50" s="231">
        <v>0</v>
      </c>
      <c r="J50" s="231">
        <v>0</v>
      </c>
      <c r="K50" s="231">
        <v>0</v>
      </c>
      <c r="L50" s="231">
        <v>1.987435080939471E-2</v>
      </c>
      <c r="M50" s="231">
        <v>3.6436309817252648E-2</v>
      </c>
      <c r="N50" s="231">
        <v>6.9560227832862892E-2</v>
      </c>
      <c r="O50" s="231">
        <v>0.1126213212533396</v>
      </c>
      <c r="P50" s="231">
        <v>7.9497403237634726E-2</v>
      </c>
      <c r="Q50" s="231">
        <v>7.9497403237568723E-2</v>
      </c>
      <c r="R50" s="231">
        <v>8.2809795039130926E-2</v>
      </c>
      <c r="S50" s="231">
        <v>6.6247836031307114E-2</v>
      </c>
      <c r="T50" s="231">
        <v>6.2935444229752655E-2</v>
      </c>
      <c r="U50" s="231">
        <v>4.9685877023491698E-2</v>
      </c>
      <c r="V50" s="231">
        <v>4.4346301439366798E-2</v>
      </c>
      <c r="W50" s="231">
        <v>7.1203174166463559E-2</v>
      </c>
      <c r="DA50" s="73" t="s">
        <v>3098</v>
      </c>
    </row>
    <row r="51" spans="1:105" ht="12" customHeight="1" x14ac:dyDescent="0.25">
      <c r="A51" s="64" t="s">
        <v>73</v>
      </c>
      <c r="B51" s="231">
        <v>51.526096163193017</v>
      </c>
      <c r="C51" s="231">
        <v>51.526096163231507</v>
      </c>
      <c r="D51" s="231">
        <v>51.526096163237902</v>
      </c>
      <c r="E51" s="231">
        <v>9.5617886666194281</v>
      </c>
      <c r="F51" s="231">
        <v>15.46518633364099</v>
      </c>
      <c r="G51" s="231">
        <v>17.309088853042709</v>
      </c>
      <c r="H51" s="231">
        <v>14.30584920309183</v>
      </c>
      <c r="I51" s="231">
        <v>22.32920412225301</v>
      </c>
      <c r="J51" s="231">
        <v>27.23521411866756</v>
      </c>
      <c r="K51" s="231">
        <v>17.301722093673199</v>
      </c>
      <c r="L51" s="231">
        <v>14.684932570419249</v>
      </c>
      <c r="M51" s="231">
        <v>14.718056488446621</v>
      </c>
      <c r="N51" s="231">
        <v>17.375336689049568</v>
      </c>
      <c r="O51" s="231">
        <v>16.06878361729207</v>
      </c>
      <c r="P51" s="231">
        <v>14.97569432277121</v>
      </c>
      <c r="Q51" s="231">
        <v>19.92956175594065</v>
      </c>
      <c r="R51" s="231">
        <v>16.985203182662989</v>
      </c>
      <c r="S51" s="231">
        <v>16.49571117179546</v>
      </c>
      <c r="T51" s="231">
        <v>16.760702515923601</v>
      </c>
      <c r="U51" s="231">
        <v>16.999923451833642</v>
      </c>
      <c r="V51" s="231">
        <v>15.24805242625404</v>
      </c>
      <c r="W51" s="231">
        <v>15.57192484704372</v>
      </c>
      <c r="DA51" s="73" t="s">
        <v>3099</v>
      </c>
    </row>
    <row r="52" spans="1:105" ht="12" customHeight="1" x14ac:dyDescent="0.25">
      <c r="A52" s="64" t="s">
        <v>79</v>
      </c>
      <c r="B52" s="231">
        <v>53.193328953458597</v>
      </c>
      <c r="C52" s="231">
        <v>54.05455082190602</v>
      </c>
      <c r="D52" s="231">
        <v>53.248539900053473</v>
      </c>
      <c r="E52" s="231">
        <v>32.822119373867658</v>
      </c>
      <c r="F52" s="231">
        <v>31.265295227122209</v>
      </c>
      <c r="G52" s="231">
        <v>27.9786738337801</v>
      </c>
      <c r="H52" s="231">
        <v>30.698505241171699</v>
      </c>
      <c r="I52" s="231">
        <v>28.92821731717321</v>
      </c>
      <c r="J52" s="231">
        <v>23.13521504409308</v>
      </c>
      <c r="K52" s="231">
        <v>26.053803209182139</v>
      </c>
      <c r="L52" s="231">
        <v>23.679918001512021</v>
      </c>
      <c r="M52" s="231">
        <v>27.32723236293949</v>
      </c>
      <c r="N52" s="231">
        <v>26.973906154221101</v>
      </c>
      <c r="O52" s="231">
        <v>27.70999910996478</v>
      </c>
      <c r="P52" s="231">
        <v>22.82974627217099</v>
      </c>
      <c r="Q52" s="231">
        <v>24.474892033884679</v>
      </c>
      <c r="R52" s="231">
        <v>25.983871993437631</v>
      </c>
      <c r="S52" s="231">
        <v>23.878661509602871</v>
      </c>
      <c r="T52" s="231">
        <v>22.20774533965789</v>
      </c>
      <c r="U52" s="231">
        <v>24.235671097981129</v>
      </c>
      <c r="V52" s="231">
        <v>23.138898423780791</v>
      </c>
      <c r="W52" s="231">
        <v>23.219866528977931</v>
      </c>
      <c r="DA52" s="73" t="s">
        <v>3100</v>
      </c>
    </row>
    <row r="53" spans="1:105" ht="12" customHeight="1" x14ac:dyDescent="0.25">
      <c r="A53" s="60" t="s">
        <v>3101</v>
      </c>
      <c r="B53" s="264">
        <v>15.77717867211628</v>
      </c>
      <c r="C53" s="264">
        <v>16.8755861013341</v>
      </c>
      <c r="D53" s="264">
        <v>17.27690508034588</v>
      </c>
      <c r="E53" s="264">
        <v>11.654432461364379</v>
      </c>
      <c r="F53" s="264">
        <v>12.346264186814921</v>
      </c>
      <c r="G53" s="264">
        <v>11.95218750546748</v>
      </c>
      <c r="H53" s="264">
        <v>12.852132801911839</v>
      </c>
      <c r="I53" s="264">
        <v>14.376755891981899</v>
      </c>
      <c r="J53" s="264">
        <v>9.57409440386032</v>
      </c>
      <c r="K53" s="264">
        <v>8.7655180895846261</v>
      </c>
      <c r="L53" s="264">
        <v>11.589105001316989</v>
      </c>
      <c r="M53" s="264">
        <v>11.92777851470847</v>
      </c>
      <c r="N53" s="264">
        <v>11.81409776353512</v>
      </c>
      <c r="O53" s="264">
        <v>11.254701549932919</v>
      </c>
      <c r="P53" s="264">
        <v>11.543040554015651</v>
      </c>
      <c r="Q53" s="264">
        <v>11.414644829820491</v>
      </c>
      <c r="R53" s="264">
        <v>11.641979587031431</v>
      </c>
      <c r="S53" s="264">
        <v>11.745547283310881</v>
      </c>
      <c r="T53" s="264">
        <v>12.02843136137832</v>
      </c>
      <c r="U53" s="264">
        <v>11.847841834684131</v>
      </c>
      <c r="V53" s="264">
        <v>11.455401540307729</v>
      </c>
      <c r="W53" s="264">
        <v>11.783390138621231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160.55224410107249</v>
      </c>
      <c r="C54" s="263">
        <f t="shared" si="2"/>
        <v>164.83751834391012</v>
      </c>
      <c r="D54" s="263">
        <f t="shared" si="2"/>
        <v>167.26194251085681</v>
      </c>
      <c r="E54" s="263">
        <f t="shared" si="2"/>
        <v>106.88884864374305</v>
      </c>
      <c r="F54" s="263">
        <f t="shared" si="2"/>
        <v>110.96357052096702</v>
      </c>
      <c r="G54" s="263">
        <f t="shared" si="2"/>
        <v>108.43575430068972</v>
      </c>
      <c r="H54" s="263">
        <f t="shared" si="2"/>
        <v>115.93201334427516</v>
      </c>
      <c r="I54" s="263">
        <f t="shared" si="2"/>
        <v>130.55663290840727</v>
      </c>
      <c r="J54" s="263">
        <f t="shared" si="2"/>
        <v>101.9012697246748</v>
      </c>
      <c r="K54" s="263">
        <f t="shared" si="2"/>
        <v>85.925132330590301</v>
      </c>
      <c r="L54" s="263">
        <f t="shared" si="2"/>
        <v>122.99414348436527</v>
      </c>
      <c r="M54" s="263">
        <f t="shared" si="2"/>
        <v>120.90584327765129</v>
      </c>
      <c r="N54" s="263">
        <f t="shared" si="2"/>
        <v>120.55145982161662</v>
      </c>
      <c r="O54" s="263">
        <f t="shared" si="2"/>
        <v>114.59092854047739</v>
      </c>
      <c r="P54" s="263">
        <f t="shared" si="2"/>
        <v>117.23021614200476</v>
      </c>
      <c r="Q54" s="263">
        <f t="shared" si="2"/>
        <v>117.46626903689872</v>
      </c>
      <c r="R54" s="263">
        <f t="shared" si="2"/>
        <v>119.37824930856732</v>
      </c>
      <c r="S54" s="263">
        <f t="shared" si="2"/>
        <v>120.55862412527875</v>
      </c>
      <c r="T54" s="263">
        <f t="shared" si="2"/>
        <v>144.10331642221325</v>
      </c>
      <c r="U54" s="263">
        <f t="shared" si="2"/>
        <v>161.80897232845103</v>
      </c>
      <c r="V54" s="263">
        <f t="shared" si="2"/>
        <v>157.95341939491141</v>
      </c>
      <c r="W54" s="263">
        <f t="shared" si="2"/>
        <v>166.14423130093604</v>
      </c>
      <c r="DA54" s="70"/>
    </row>
    <row r="55" spans="1:105" ht="12" customHeight="1" x14ac:dyDescent="0.25">
      <c r="A55" s="60" t="s">
        <v>3104</v>
      </c>
      <c r="B55" s="264">
        <v>42.435192178342781</v>
      </c>
      <c r="C55" s="264">
        <v>42.335943001854609</v>
      </c>
      <c r="D55" s="264">
        <v>42.263956538060079</v>
      </c>
      <c r="E55" s="264">
        <v>24.459325421867021</v>
      </c>
      <c r="F55" s="264">
        <v>24.160730633952021</v>
      </c>
      <c r="G55" s="264">
        <v>24.127081882510911</v>
      </c>
      <c r="H55" s="264">
        <v>25.414626058131141</v>
      </c>
      <c r="I55" s="264">
        <v>29.1076842522946</v>
      </c>
      <c r="J55" s="264">
        <v>30.865408728434939</v>
      </c>
      <c r="K55" s="264">
        <v>22.377685514678362</v>
      </c>
      <c r="L55" s="264">
        <v>37.55609344163414</v>
      </c>
      <c r="M55" s="264">
        <v>34.106899320522473</v>
      </c>
      <c r="N55" s="264">
        <v>34.419107685743043</v>
      </c>
      <c r="O55" s="264">
        <v>32.596249063358961</v>
      </c>
      <c r="P55" s="264">
        <v>33.221175823051077</v>
      </c>
      <c r="Q55" s="264">
        <v>33.836407171546853</v>
      </c>
      <c r="R55" s="264">
        <v>34.505121127447431</v>
      </c>
      <c r="S55" s="264">
        <v>34.982962580133503</v>
      </c>
      <c r="T55" s="264">
        <v>51.639189000927622</v>
      </c>
      <c r="U55" s="264">
        <v>66.563486314205676</v>
      </c>
      <c r="V55" s="264">
        <v>65.511590052811925</v>
      </c>
      <c r="W55" s="264">
        <v>69.61641185155996</v>
      </c>
      <c r="DA55" s="72" t="s">
        <v>3105</v>
      </c>
    </row>
    <row r="56" spans="1:105" ht="12" customHeight="1" x14ac:dyDescent="0.25">
      <c r="A56" s="60" t="s">
        <v>3106</v>
      </c>
      <c r="B56" s="264">
        <v>16.92549216363911</v>
      </c>
      <c r="C56" s="264">
        <v>14.26505758867132</v>
      </c>
      <c r="D56" s="264">
        <v>14.18749131954384</v>
      </c>
      <c r="E56" s="264">
        <v>7.6804046765734348</v>
      </c>
      <c r="F56" s="264">
        <v>7.6164557922710294</v>
      </c>
      <c r="G56" s="264">
        <v>7.6498146244908494</v>
      </c>
      <c r="H56" s="264">
        <v>8.0864665566404863</v>
      </c>
      <c r="I56" s="264">
        <v>9.2394108661598011</v>
      </c>
      <c r="J56" s="264">
        <v>9.6296003369978127</v>
      </c>
      <c r="K56" s="264">
        <v>7.3272273447829672</v>
      </c>
      <c r="L56" s="264">
        <v>11.107928310146271</v>
      </c>
      <c r="M56" s="264">
        <v>10.29664038003312</v>
      </c>
      <c r="N56" s="264">
        <v>10.359173376648309</v>
      </c>
      <c r="O56" s="264">
        <v>9.8093522947900755</v>
      </c>
      <c r="P56" s="264">
        <v>9.9743664207843477</v>
      </c>
      <c r="Q56" s="264">
        <v>10.418691577537709</v>
      </c>
      <c r="R56" s="264">
        <v>10.203879795332099</v>
      </c>
      <c r="S56" s="264">
        <v>10.24215138322031</v>
      </c>
      <c r="T56" s="264">
        <v>15.31625731037645</v>
      </c>
      <c r="U56" s="264">
        <v>19.25587976420233</v>
      </c>
      <c r="V56" s="264">
        <v>18.969253945643018</v>
      </c>
      <c r="W56" s="264">
        <v>20.951593043046831</v>
      </c>
      <c r="DA56" s="72" t="s">
        <v>3107</v>
      </c>
    </row>
    <row r="57" spans="1:105" ht="12" customHeight="1" x14ac:dyDescent="0.25">
      <c r="A57" s="64" t="s">
        <v>30</v>
      </c>
      <c r="B57" s="231">
        <v>5.8061774082489782E-2</v>
      </c>
      <c r="C57" s="231">
        <v>6.6920609840904699E-2</v>
      </c>
      <c r="D57" s="231">
        <v>5.1628065137616412E-2</v>
      </c>
      <c r="E57" s="231">
        <v>2.4531371080363459E-2</v>
      </c>
      <c r="F57" s="231">
        <v>2.4577600776549292E-2</v>
      </c>
      <c r="G57" s="231">
        <v>3.0310182173681428E-2</v>
      </c>
      <c r="H57" s="231">
        <v>0.22642317026390271</v>
      </c>
      <c r="I57" s="231">
        <v>9.8106738844141922E-2</v>
      </c>
      <c r="J57" s="231">
        <v>4.6744239723063782E-2</v>
      </c>
      <c r="K57" s="231">
        <v>3.6994736875878363E-2</v>
      </c>
      <c r="L57" s="231">
        <v>4.5314485674217447E-2</v>
      </c>
      <c r="M57" s="231">
        <v>4.4373494732310392E-2</v>
      </c>
      <c r="N57" s="231">
        <v>3.1443858445835728E-2</v>
      </c>
      <c r="O57" s="231">
        <v>4.6670862259710011E-2</v>
      </c>
      <c r="P57" s="231">
        <v>5.0767059933765027E-2</v>
      </c>
      <c r="Q57" s="231">
        <v>1.2815149841813169E-2</v>
      </c>
      <c r="R57" s="231">
        <v>0</v>
      </c>
      <c r="S57" s="231">
        <v>0</v>
      </c>
      <c r="T57" s="231">
        <v>0.18598933482420729</v>
      </c>
      <c r="U57" s="231">
        <v>0.19640977927358119</v>
      </c>
      <c r="V57" s="231">
        <v>1.08493385446406E-3</v>
      </c>
      <c r="W57" s="231">
        <v>1.1283097784597111E-3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0.29177391128610303</v>
      </c>
      <c r="F58" s="231">
        <v>0</v>
      </c>
      <c r="G58" s="231">
        <v>0.21805514687691291</v>
      </c>
      <c r="H58" s="231">
        <v>0.48639551640347589</v>
      </c>
      <c r="I58" s="231">
        <v>0.52058388554253254</v>
      </c>
      <c r="J58" s="231">
        <v>0.31544170871611199</v>
      </c>
      <c r="K58" s="231">
        <v>0.59944231905649215</v>
      </c>
      <c r="L58" s="231">
        <v>0.68171789486806722</v>
      </c>
      <c r="M58" s="231">
        <v>0.69347254538871372</v>
      </c>
      <c r="N58" s="231">
        <v>0.45839648114107312</v>
      </c>
      <c r="O58" s="231">
        <v>0.29384433268449428</v>
      </c>
      <c r="P58" s="231">
        <v>0.77531549583403503</v>
      </c>
      <c r="Q58" s="231">
        <v>1.019663100488009</v>
      </c>
      <c r="R58" s="231">
        <v>8.2238693004378305E-2</v>
      </c>
      <c r="S58" s="231">
        <v>6.2302040154834273E-2</v>
      </c>
      <c r="T58" s="231">
        <v>0.39049622886621671</v>
      </c>
      <c r="U58" s="231">
        <v>0.49126903119222382</v>
      </c>
      <c r="V58" s="231">
        <v>0.68021865857384356</v>
      </c>
      <c r="W58" s="231">
        <v>0.71800858405015711</v>
      </c>
      <c r="DA58" s="73" t="s">
        <v>3109</v>
      </c>
    </row>
    <row r="59" spans="1:105" ht="12" customHeight="1" x14ac:dyDescent="0.25">
      <c r="A59" s="64" t="s">
        <v>33</v>
      </c>
      <c r="B59" s="231">
        <v>0.87610368446423958</v>
      </c>
      <c r="C59" s="231">
        <v>1.1478620894383751</v>
      </c>
      <c r="D59" s="231">
        <v>0.82126559309196956</v>
      </c>
      <c r="E59" s="231">
        <v>3.7616888824798272E-2</v>
      </c>
      <c r="F59" s="231">
        <v>5.3128233292111221E-2</v>
      </c>
      <c r="G59" s="231">
        <v>3.6816745994995327E-2</v>
      </c>
      <c r="H59" s="231">
        <v>4.7111574191316959E-2</v>
      </c>
      <c r="I59" s="231">
        <v>0.32522270927668828</v>
      </c>
      <c r="J59" s="231">
        <v>0.16929695541781251</v>
      </c>
      <c r="K59" s="231">
        <v>0.1356264162927302</v>
      </c>
      <c r="L59" s="231">
        <v>0.19862557907817299</v>
      </c>
      <c r="M59" s="231">
        <v>5.6515055983944608E-2</v>
      </c>
      <c r="N59" s="231">
        <v>0.1135376224197885</v>
      </c>
      <c r="O59" s="231">
        <v>7.3805507866881462E-2</v>
      </c>
      <c r="P59" s="231">
        <v>7.3922691281836386E-2</v>
      </c>
      <c r="Q59" s="231">
        <v>3.240755475231593E-2</v>
      </c>
      <c r="R59" s="231">
        <v>3.2675313140834397E-2</v>
      </c>
      <c r="S59" s="231">
        <v>5.5270742014201152E-2</v>
      </c>
      <c r="T59" s="231">
        <v>6.742960484116145E-2</v>
      </c>
      <c r="U59" s="231">
        <v>5.7376198078747963E-2</v>
      </c>
      <c r="V59" s="231">
        <v>4.0118602640457968E-2</v>
      </c>
      <c r="W59" s="231">
        <v>3.7921984548512491E-2</v>
      </c>
      <c r="DA59" s="73" t="s">
        <v>3110</v>
      </c>
    </row>
    <row r="60" spans="1:105" ht="12" customHeight="1" x14ac:dyDescent="0.25">
      <c r="A60" s="64" t="s">
        <v>160</v>
      </c>
      <c r="B60" s="231">
        <v>0.71324211006231453</v>
      </c>
      <c r="C60" s="231">
        <v>0.93369953862440869</v>
      </c>
      <c r="D60" s="231">
        <v>0.87371685298866986</v>
      </c>
      <c r="E60" s="231">
        <v>1.1357813679577551</v>
      </c>
      <c r="F60" s="231">
        <v>1.068473802925562</v>
      </c>
      <c r="G60" s="231">
        <v>0.93625682155266066</v>
      </c>
      <c r="H60" s="231">
        <v>0.89410564800598202</v>
      </c>
      <c r="I60" s="231">
        <v>0.9802744762472424</v>
      </c>
      <c r="J60" s="231">
        <v>2.2879989623299219</v>
      </c>
      <c r="K60" s="231">
        <v>0.73640704605760854</v>
      </c>
      <c r="L60" s="231">
        <v>1.285239164885071</v>
      </c>
      <c r="M60" s="231">
        <v>0.74566658095431138</v>
      </c>
      <c r="N60" s="231">
        <v>0.68107306343216656</v>
      </c>
      <c r="O60" s="231">
        <v>0.65002789162355867</v>
      </c>
      <c r="P60" s="231">
        <v>0.49169909616641411</v>
      </c>
      <c r="Q60" s="231">
        <v>0.45563866621283361</v>
      </c>
      <c r="R60" s="231">
        <v>0.49857413374932352</v>
      </c>
      <c r="S60" s="231">
        <v>0.47108824338638711</v>
      </c>
      <c r="T60" s="231">
        <v>7.240665854792633</v>
      </c>
      <c r="U60" s="231">
        <v>7.5776395698366308</v>
      </c>
      <c r="V60" s="231">
        <v>7.7457375123241148</v>
      </c>
      <c r="W60" s="231">
        <v>7.2590002407375156</v>
      </c>
      <c r="DA60" s="73" t="s">
        <v>3111</v>
      </c>
    </row>
    <row r="61" spans="1:105" ht="12" customHeight="1" x14ac:dyDescent="0.25">
      <c r="A61" s="64" t="s">
        <v>70</v>
      </c>
      <c r="B61" s="231">
        <v>8.5332508868845233E-2</v>
      </c>
      <c r="C61" s="231">
        <v>0.1188381080410338</v>
      </c>
      <c r="D61" s="231">
        <v>9.3528230560894737E-2</v>
      </c>
      <c r="E61" s="231">
        <v>6.1148729853638027E-2</v>
      </c>
      <c r="F61" s="231">
        <v>4.2037078155009823E-2</v>
      </c>
      <c r="G61" s="231">
        <v>4.1587183412064417E-2</v>
      </c>
      <c r="H61" s="231">
        <v>4.5936275224125828E-2</v>
      </c>
      <c r="I61" s="231">
        <v>3.6983864886038713E-2</v>
      </c>
      <c r="J61" s="231">
        <v>6.2344016696286343E-2</v>
      </c>
      <c r="K61" s="231">
        <v>3.962725640783963E-2</v>
      </c>
      <c r="L61" s="231">
        <v>4.6086167410676622E-2</v>
      </c>
      <c r="M61" s="231">
        <v>2.9722736421137489E-2</v>
      </c>
      <c r="N61" s="231">
        <v>1.492787445496992E-2</v>
      </c>
      <c r="O61" s="231">
        <v>1.4929116855117251E-2</v>
      </c>
      <c r="P61" s="231">
        <v>9.9783500888879929E-3</v>
      </c>
      <c r="Q61" s="231">
        <v>9.6999784631617795E-3</v>
      </c>
      <c r="R61" s="231">
        <v>1.020130649708207E-2</v>
      </c>
      <c r="S61" s="231">
        <v>1.035339022786704E-2</v>
      </c>
      <c r="T61" s="231">
        <v>5.2626838825049109E-3</v>
      </c>
      <c r="U61" s="231">
        <v>5.3736537874671938E-3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4.6615772041222074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1.112066495948966E-2</v>
      </c>
      <c r="L62" s="231">
        <v>1.112066495947874E-2</v>
      </c>
      <c r="M62" s="231">
        <v>1.1120664959487591E-2</v>
      </c>
      <c r="N62" s="231">
        <v>2.2241329918951541E-2</v>
      </c>
      <c r="O62" s="231">
        <v>2.224132991897779E-2</v>
      </c>
      <c r="P62" s="231">
        <v>1.093824458591305E-2</v>
      </c>
      <c r="Q62" s="231">
        <v>2.124150677854986E-2</v>
      </c>
      <c r="R62" s="231">
        <v>3.2813736925068178E-2</v>
      </c>
      <c r="S62" s="231">
        <v>0</v>
      </c>
      <c r="T62" s="231">
        <v>0.8632780018710251</v>
      </c>
      <c r="U62" s="231">
        <v>0.89840040319612791</v>
      </c>
      <c r="V62" s="231">
        <v>0.89993951279610684</v>
      </c>
      <c r="W62" s="231">
        <v>3.4483531284490261</v>
      </c>
      <c r="DA62" s="73" t="s">
        <v>3113</v>
      </c>
    </row>
    <row r="63" spans="1:105" ht="12" customHeight="1" x14ac:dyDescent="0.25">
      <c r="A63" s="64" t="s">
        <v>162</v>
      </c>
      <c r="B63" s="231">
        <v>2.481142229289524</v>
      </c>
      <c r="C63" s="231">
        <v>3.9016010802564778</v>
      </c>
      <c r="D63" s="231">
        <v>4.3180869394489356</v>
      </c>
      <c r="E63" s="231">
        <v>2.9407944358726898</v>
      </c>
      <c r="F63" s="231">
        <v>2.912466169728956</v>
      </c>
      <c r="G63" s="231">
        <v>2.979309541700017</v>
      </c>
      <c r="H63" s="231">
        <v>3.0005868281556798</v>
      </c>
      <c r="I63" s="231">
        <v>3.4218814655129108</v>
      </c>
      <c r="J63" s="231">
        <v>2.958149689518204</v>
      </c>
      <c r="K63" s="231">
        <v>2.50615120209679</v>
      </c>
      <c r="L63" s="231">
        <v>5.951945362217991</v>
      </c>
      <c r="M63" s="231">
        <v>5.5497460919728976</v>
      </c>
      <c r="N63" s="231">
        <v>5.6956996242446616</v>
      </c>
      <c r="O63" s="231">
        <v>5.4056586543203817</v>
      </c>
      <c r="P63" s="231">
        <v>5.7114680159457976</v>
      </c>
      <c r="Q63" s="231">
        <v>5.5204706723066366</v>
      </c>
      <c r="R63" s="231">
        <v>6.3083633226506652</v>
      </c>
      <c r="S63" s="231">
        <v>6.6005824457495281</v>
      </c>
      <c r="T63" s="231">
        <v>3.6266051962972301</v>
      </c>
      <c r="U63" s="231">
        <v>6.9233085261914091</v>
      </c>
      <c r="V63" s="231">
        <v>6.7107718676628689</v>
      </c>
      <c r="W63" s="231">
        <v>6.5633191365348393</v>
      </c>
      <c r="DA63" s="73" t="s">
        <v>3114</v>
      </c>
    </row>
    <row r="64" spans="1:105" ht="12" customHeight="1" x14ac:dyDescent="0.25">
      <c r="A64" s="64" t="s">
        <v>36</v>
      </c>
      <c r="B64" s="231">
        <v>0.1714552145061114</v>
      </c>
      <c r="C64" s="231">
        <v>0.1527646024597743</v>
      </c>
      <c r="D64" s="231">
        <v>0.14653439844430419</v>
      </c>
      <c r="E64" s="231">
        <v>0</v>
      </c>
      <c r="F64" s="231">
        <v>0</v>
      </c>
      <c r="G64" s="231">
        <v>2.4920816061965468E-4</v>
      </c>
      <c r="H64" s="231">
        <v>0</v>
      </c>
      <c r="I64" s="231">
        <v>0</v>
      </c>
      <c r="J64" s="231">
        <v>0</v>
      </c>
      <c r="K64" s="231">
        <v>0</v>
      </c>
      <c r="L64" s="231">
        <v>1.495248963716216E-3</v>
      </c>
      <c r="M64" s="231">
        <v>2.741289766815245E-3</v>
      </c>
      <c r="N64" s="231">
        <v>5.2333713730053598E-3</v>
      </c>
      <c r="O64" s="231">
        <v>8.473077461066297E-3</v>
      </c>
      <c r="P64" s="231">
        <v>5.9809958548690699E-3</v>
      </c>
      <c r="Q64" s="231">
        <v>5.9809958548641016E-3</v>
      </c>
      <c r="R64" s="231">
        <v>6.2302040154832046E-3</v>
      </c>
      <c r="S64" s="231">
        <v>4.9841632123867417E-3</v>
      </c>
      <c r="T64" s="231">
        <v>4.7349550517682241E-3</v>
      </c>
      <c r="U64" s="231">
        <v>3.738122409290911E-3</v>
      </c>
      <c r="V64" s="231">
        <v>3.336398854372423E-3</v>
      </c>
      <c r="W64" s="231">
        <v>5.3569786206743731E-3</v>
      </c>
      <c r="DA64" s="73" t="s">
        <v>3115</v>
      </c>
    </row>
    <row r="65" spans="1:105" ht="12" customHeight="1" x14ac:dyDescent="0.25">
      <c r="A65" s="64" t="s">
        <v>73</v>
      </c>
      <c r="B65" s="231">
        <v>3.8765714981712609</v>
      </c>
      <c r="C65" s="231">
        <v>3.8765714981741568</v>
      </c>
      <c r="D65" s="231">
        <v>3.8765714981746382</v>
      </c>
      <c r="E65" s="231">
        <v>0.71938221943218261</v>
      </c>
      <c r="F65" s="231">
        <v>1.163524990618757</v>
      </c>
      <c r="G65" s="231">
        <v>1.3022511989750001</v>
      </c>
      <c r="H65" s="231">
        <v>1.076302134401893</v>
      </c>
      <c r="I65" s="231">
        <v>1.6799401220503829</v>
      </c>
      <c r="J65" s="231">
        <v>2.0490443224075912</v>
      </c>
      <c r="K65" s="231">
        <v>1.3016969600255699</v>
      </c>
      <c r="L65" s="231">
        <v>1.10482251313499</v>
      </c>
      <c r="M65" s="231">
        <v>1.1073145947420651</v>
      </c>
      <c r="N65" s="231">
        <v>1.3072353621855479</v>
      </c>
      <c r="O65" s="231">
        <v>1.2089366984796539</v>
      </c>
      <c r="P65" s="231">
        <v>1.12669800547495</v>
      </c>
      <c r="Q65" s="231">
        <v>1.4994027653372279</v>
      </c>
      <c r="R65" s="231">
        <v>1.2778836250279371</v>
      </c>
      <c r="S65" s="231">
        <v>1.2410566398842979</v>
      </c>
      <c r="T65" s="231">
        <v>1.2609932927340639</v>
      </c>
      <c r="U65" s="231">
        <v>1.2789911060940671</v>
      </c>
      <c r="V65" s="231">
        <v>1.1471888972730311</v>
      </c>
      <c r="W65" s="231">
        <v>1.1715554743857339</v>
      </c>
      <c r="DA65" s="73" t="s">
        <v>3116</v>
      </c>
    </row>
    <row r="66" spans="1:105" ht="12" customHeight="1" x14ac:dyDescent="0.25">
      <c r="A66" s="64" t="s">
        <v>79</v>
      </c>
      <c r="B66" s="231">
        <v>4.0020059400721193</v>
      </c>
      <c r="C66" s="231">
        <v>4.0668000618361884</v>
      </c>
      <c r="D66" s="231">
        <v>4.0061597416968118</v>
      </c>
      <c r="E66" s="231">
        <v>2.4693757522659041</v>
      </c>
      <c r="F66" s="231">
        <v>2.352247916774084</v>
      </c>
      <c r="G66" s="231">
        <v>2.104978595644897</v>
      </c>
      <c r="H66" s="231">
        <v>2.3096054099941088</v>
      </c>
      <c r="I66" s="231">
        <v>2.176417603799865</v>
      </c>
      <c r="J66" s="231">
        <v>1.7405804421888209</v>
      </c>
      <c r="K66" s="231">
        <v>1.9601607430105681</v>
      </c>
      <c r="L66" s="231">
        <v>1.781561228953882</v>
      </c>
      <c r="M66" s="231">
        <v>2.0559673251114341</v>
      </c>
      <c r="N66" s="231">
        <v>2.0293847890323091</v>
      </c>
      <c r="O66" s="231">
        <v>2.0847648233202341</v>
      </c>
      <c r="P66" s="231">
        <v>1.71759846561788</v>
      </c>
      <c r="Q66" s="231">
        <v>1.8413711875022949</v>
      </c>
      <c r="R66" s="231">
        <v>1.9548994603213261</v>
      </c>
      <c r="S66" s="231">
        <v>1.796513718590812</v>
      </c>
      <c r="T66" s="231">
        <v>1.67080215721564</v>
      </c>
      <c r="U66" s="231">
        <v>1.82337337414278</v>
      </c>
      <c r="V66" s="231">
        <v>1.7408575616637589</v>
      </c>
      <c r="W66" s="231">
        <v>1.7469492059419129</v>
      </c>
      <c r="DA66" s="73" t="s">
        <v>3117</v>
      </c>
    </row>
    <row r="67" spans="1:105" ht="12" customHeight="1" x14ac:dyDescent="0.25">
      <c r="A67" s="60" t="s">
        <v>3118</v>
      </c>
      <c r="B67" s="264">
        <v>101.19155975909059</v>
      </c>
      <c r="C67" s="264">
        <v>108.23651775338421</v>
      </c>
      <c r="D67" s="264">
        <v>110.8104946532529</v>
      </c>
      <c r="E67" s="264">
        <v>74.749118545302593</v>
      </c>
      <c r="F67" s="264">
        <v>79.186384094743971</v>
      </c>
      <c r="G67" s="264">
        <v>76.658857793687972</v>
      </c>
      <c r="H67" s="264">
        <v>82.430920729503541</v>
      </c>
      <c r="I67" s="264">
        <v>92.209537789952876</v>
      </c>
      <c r="J67" s="264">
        <v>61.406260659242051</v>
      </c>
      <c r="K67" s="264">
        <v>56.220219471128971</v>
      </c>
      <c r="L67" s="264">
        <v>74.330121732584857</v>
      </c>
      <c r="M67" s="264">
        <v>76.502303577095688</v>
      </c>
      <c r="N67" s="264">
        <v>75.77317875922526</v>
      </c>
      <c r="O67" s="264">
        <v>72.185327182328351</v>
      </c>
      <c r="P67" s="264">
        <v>74.034673898169345</v>
      </c>
      <c r="Q67" s="264">
        <v>73.211170287814156</v>
      </c>
      <c r="R67" s="264">
        <v>74.669248385787796</v>
      </c>
      <c r="S67" s="264">
        <v>75.333510161924934</v>
      </c>
      <c r="T67" s="264">
        <v>77.147870110909167</v>
      </c>
      <c r="U67" s="264">
        <v>75.989606250043025</v>
      </c>
      <c r="V67" s="264">
        <v>73.472575396456477</v>
      </c>
      <c r="W67" s="264">
        <v>75.576226406329255</v>
      </c>
      <c r="DA67" s="72" t="s">
        <v>3119</v>
      </c>
    </row>
    <row r="68" spans="1:105" ht="12" customHeight="1" x14ac:dyDescent="0.25">
      <c r="A68" s="57" t="s">
        <v>3120</v>
      </c>
      <c r="B68" s="263">
        <v>318.93848885196053</v>
      </c>
      <c r="C68" s="263">
        <v>288.53127634107489</v>
      </c>
      <c r="D68" s="263">
        <v>266.44783700094831</v>
      </c>
      <c r="E68" s="263">
        <v>55.508315998973607</v>
      </c>
      <c r="F68" s="263">
        <v>46.600708174570748</v>
      </c>
      <c r="G68" s="263">
        <v>43.058595376355782</v>
      </c>
      <c r="H68" s="263">
        <v>37.955697229199728</v>
      </c>
      <c r="I68" s="263">
        <v>37.390294235988158</v>
      </c>
      <c r="J68" s="263">
        <v>50.161551684464733</v>
      </c>
      <c r="K68" s="263">
        <v>27.75284793886091</v>
      </c>
      <c r="L68" s="263">
        <v>26.41872814855898</v>
      </c>
      <c r="M68" s="263">
        <v>24.43884447365949</v>
      </c>
      <c r="N68" s="263">
        <v>20.788862088512001</v>
      </c>
      <c r="O68" s="263">
        <v>18.137136696207641</v>
      </c>
      <c r="P68" s="263">
        <v>15.33771815455308</v>
      </c>
      <c r="Q68" s="263">
        <v>15.123356453299859</v>
      </c>
      <c r="R68" s="263">
        <v>17.740331686665218</v>
      </c>
      <c r="S68" s="263">
        <v>17.61047150762856</v>
      </c>
      <c r="T68" s="263">
        <v>17.728720784776069</v>
      </c>
      <c r="U68" s="263">
        <v>17.662647358407028</v>
      </c>
      <c r="V68" s="263">
        <v>16.679929786922312</v>
      </c>
      <c r="W68" s="263">
        <v>17.061840639453528</v>
      </c>
      <c r="DA68" s="70" t="s">
        <v>3121</v>
      </c>
    </row>
    <row r="69" spans="1:105" ht="12" customHeight="1" x14ac:dyDescent="0.25">
      <c r="A69" s="41" t="s">
        <v>3122</v>
      </c>
      <c r="B69" s="352">
        <v>2105.772853911013</v>
      </c>
      <c r="C69" s="352">
        <v>2245.6206767701178</v>
      </c>
      <c r="D69" s="352">
        <v>2292.5296576232849</v>
      </c>
      <c r="E69" s="352">
        <v>1542.0642550448081</v>
      </c>
      <c r="F69" s="352">
        <v>1629.5583303017791</v>
      </c>
      <c r="G69" s="352">
        <v>1576.8651292565651</v>
      </c>
      <c r="H69" s="352">
        <v>1688.6808109052711</v>
      </c>
      <c r="I69" s="352">
        <v>1878.0495580393231</v>
      </c>
      <c r="J69" s="352">
        <v>1312.2939662816041</v>
      </c>
      <c r="K69" s="352">
        <v>1196.474735062746</v>
      </c>
      <c r="L69" s="352">
        <v>1546.568638057445</v>
      </c>
      <c r="M69" s="352">
        <v>1574.252920803666</v>
      </c>
      <c r="N69" s="352">
        <v>1553.492724611044</v>
      </c>
      <c r="O69" s="352">
        <v>1482.3288311333581</v>
      </c>
      <c r="P69" s="352">
        <v>1518.381934454866</v>
      </c>
      <c r="Q69" s="352">
        <v>1501.03769398182</v>
      </c>
      <c r="R69" s="352">
        <v>1531.486921432828</v>
      </c>
      <c r="S69" s="352">
        <v>1543.241560674086</v>
      </c>
      <c r="T69" s="352">
        <v>1578.315258564422</v>
      </c>
      <c r="U69" s="352">
        <v>1556.847605349679</v>
      </c>
      <c r="V69" s="352">
        <v>1503.8267135189701</v>
      </c>
      <c r="W69" s="352">
        <v>1548.286567729642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0.99999999999999978</v>
      </c>
      <c r="D73" s="234">
        <f t="shared" si="3"/>
        <v>0.99999999999999989</v>
      </c>
      <c r="E73" s="234">
        <f t="shared" si="3"/>
        <v>0.99999999999999978</v>
      </c>
      <c r="F73" s="234">
        <f t="shared" si="3"/>
        <v>1.0000000000000004</v>
      </c>
      <c r="G73" s="234">
        <f t="shared" si="3"/>
        <v>1</v>
      </c>
      <c r="H73" s="234">
        <f t="shared" si="3"/>
        <v>0.99999999999999978</v>
      </c>
      <c r="I73" s="234">
        <f t="shared" si="3"/>
        <v>1.0000000000000002</v>
      </c>
      <c r="J73" s="234">
        <f t="shared" si="3"/>
        <v>0.99999999999999967</v>
      </c>
      <c r="K73" s="234">
        <f t="shared" si="3"/>
        <v>1.0000000000000002</v>
      </c>
      <c r="L73" s="234">
        <f t="shared" si="3"/>
        <v>1.0000000000000004</v>
      </c>
      <c r="M73" s="234">
        <f t="shared" si="3"/>
        <v>1</v>
      </c>
      <c r="N73" s="234">
        <f t="shared" si="3"/>
        <v>1</v>
      </c>
      <c r="O73" s="234">
        <f t="shared" si="3"/>
        <v>1</v>
      </c>
      <c r="P73" s="234">
        <f t="shared" si="3"/>
        <v>1.0000000000000002</v>
      </c>
      <c r="Q73" s="234">
        <f t="shared" si="3"/>
        <v>1</v>
      </c>
      <c r="R73" s="234">
        <f t="shared" si="3"/>
        <v>1</v>
      </c>
      <c r="S73" s="234">
        <f t="shared" si="3"/>
        <v>0.99999999999999989</v>
      </c>
      <c r="T73" s="234">
        <f t="shared" si="3"/>
        <v>1</v>
      </c>
      <c r="U73" s="234">
        <f t="shared" si="3"/>
        <v>0.99999999999999967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1.7234430874564645E-2</v>
      </c>
      <c r="C74" s="301">
        <f t="shared" si="4"/>
        <v>1.8578471362188112E-2</v>
      </c>
      <c r="D74" s="301">
        <f t="shared" si="4"/>
        <v>1.8876677734203769E-2</v>
      </c>
      <c r="E74" s="301">
        <f t="shared" si="4"/>
        <v>2.1478255044843235E-2</v>
      </c>
      <c r="F74" s="301">
        <f t="shared" si="4"/>
        <v>2.1203024850810437E-2</v>
      </c>
      <c r="G74" s="301">
        <f t="shared" si="4"/>
        <v>2.1732291654625945E-2</v>
      </c>
      <c r="H74" s="301">
        <f t="shared" si="4"/>
        <v>2.1985691536208409E-2</v>
      </c>
      <c r="I74" s="301">
        <f t="shared" si="4"/>
        <v>2.1570178537922161E-2</v>
      </c>
      <c r="J74" s="301">
        <f t="shared" si="4"/>
        <v>1.9378785349376825E-2</v>
      </c>
      <c r="K74" s="301">
        <f t="shared" si="4"/>
        <v>2.1264452987939605E-2</v>
      </c>
      <c r="L74" s="301">
        <f t="shared" si="4"/>
        <v>1.9047978875280147E-2</v>
      </c>
      <c r="M74" s="301">
        <f t="shared" si="4"/>
        <v>1.9625082723607832E-2</v>
      </c>
      <c r="N74" s="301">
        <f t="shared" si="4"/>
        <v>1.9458098073943473E-2</v>
      </c>
      <c r="O74" s="301">
        <f t="shared" si="4"/>
        <v>1.9332034149672894E-2</v>
      </c>
      <c r="P74" s="301">
        <f t="shared" si="4"/>
        <v>1.9501829033981444E-2</v>
      </c>
      <c r="Q74" s="301">
        <f t="shared" si="4"/>
        <v>1.9034142193185465E-2</v>
      </c>
      <c r="R74" s="301">
        <f t="shared" si="4"/>
        <v>1.9198146872083103E-2</v>
      </c>
      <c r="S74" s="301">
        <f t="shared" si="4"/>
        <v>1.926938805322239E-2</v>
      </c>
      <c r="T74" s="301">
        <f t="shared" si="4"/>
        <v>1.6004614774521687E-2</v>
      </c>
      <c r="U74" s="301">
        <f t="shared" si="4"/>
        <v>1.3991804927534029E-2</v>
      </c>
      <c r="V74" s="301">
        <f t="shared" si="4"/>
        <v>1.3842464057496034E-2</v>
      </c>
      <c r="W74" s="301">
        <f t="shared" si="4"/>
        <v>1.3412433000251876E-2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1.0400410569364483E-2</v>
      </c>
      <c r="C75" s="235">
        <f t="shared" si="5"/>
        <v>1.1244807085817045E-2</v>
      </c>
      <c r="D75" s="235">
        <f t="shared" si="5"/>
        <v>1.1457682853681622E-2</v>
      </c>
      <c r="E75" s="235">
        <f t="shared" si="5"/>
        <v>1.3074481999786126E-2</v>
      </c>
      <c r="F75" s="235">
        <f t="shared" si="5"/>
        <v>1.2939812131176681E-2</v>
      </c>
      <c r="G75" s="235">
        <f t="shared" si="5"/>
        <v>1.3268717428170981E-2</v>
      </c>
      <c r="H75" s="235">
        <f t="shared" si="5"/>
        <v>1.3480778857576314E-2</v>
      </c>
      <c r="I75" s="235">
        <f t="shared" si="5"/>
        <v>1.3308363753673899E-2</v>
      </c>
      <c r="J75" s="235">
        <f t="shared" si="5"/>
        <v>1.1409822158510172E-2</v>
      </c>
      <c r="K75" s="235">
        <f t="shared" si="5"/>
        <v>1.2566133178401051E-2</v>
      </c>
      <c r="L75" s="235">
        <f t="shared" si="5"/>
        <v>1.1496460292415717E-2</v>
      </c>
      <c r="M75" s="235">
        <f t="shared" si="5"/>
        <v>1.1977375369534337E-2</v>
      </c>
      <c r="N75" s="235">
        <f t="shared" si="5"/>
        <v>1.1921248885238557E-2</v>
      </c>
      <c r="O75" s="235">
        <f t="shared" si="5"/>
        <v>1.1824020307064054E-2</v>
      </c>
      <c r="P75" s="235">
        <f t="shared" si="5"/>
        <v>1.1943653760563326E-2</v>
      </c>
      <c r="Q75" s="235">
        <f t="shared" si="5"/>
        <v>1.1660928579855075E-2</v>
      </c>
      <c r="R75" s="235">
        <f t="shared" si="5"/>
        <v>1.1756939982582698E-2</v>
      </c>
      <c r="S75" s="235">
        <f t="shared" si="5"/>
        <v>1.1815581732356722E-2</v>
      </c>
      <c r="T75" s="235">
        <f t="shared" si="5"/>
        <v>9.8274476928780774E-3</v>
      </c>
      <c r="U75" s="235">
        <f t="shared" si="5"/>
        <v>8.5785183328946912E-3</v>
      </c>
      <c r="V75" s="235">
        <f t="shared" si="5"/>
        <v>8.4956059618690512E-3</v>
      </c>
      <c r="W75" s="235">
        <f t="shared" si="5"/>
        <v>8.2238131176935233E-3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1.9842880711010126E-2</v>
      </c>
      <c r="C76" s="235">
        <f t="shared" si="6"/>
        <v>2.1486265678466284E-2</v>
      </c>
      <c r="D76" s="235">
        <f t="shared" si="6"/>
        <v>2.1924392860377936E-2</v>
      </c>
      <c r="E76" s="235">
        <f t="shared" si="6"/>
        <v>2.5054576640390926E-2</v>
      </c>
      <c r="F76" s="235">
        <f t="shared" si="6"/>
        <v>2.4828170504349139E-2</v>
      </c>
      <c r="G76" s="235">
        <f t="shared" si="6"/>
        <v>2.5464926972460663E-2</v>
      </c>
      <c r="H76" s="235">
        <f t="shared" si="6"/>
        <v>2.5926980278020536E-2</v>
      </c>
      <c r="I76" s="235">
        <f t="shared" si="6"/>
        <v>2.5674138208314226E-2</v>
      </c>
      <c r="J76" s="235">
        <f t="shared" si="6"/>
        <v>2.1492182504674273E-2</v>
      </c>
      <c r="K76" s="235">
        <f t="shared" si="6"/>
        <v>2.3716152124845482E-2</v>
      </c>
      <c r="L76" s="235">
        <f t="shared" si="6"/>
        <v>2.1935614295797781E-2</v>
      </c>
      <c r="M76" s="235">
        <f t="shared" si="6"/>
        <v>2.2982032290743054E-2</v>
      </c>
      <c r="N76" s="235">
        <f t="shared" si="6"/>
        <v>2.2918323743133639E-2</v>
      </c>
      <c r="O76" s="235">
        <f t="shared" si="6"/>
        <v>2.2712269772658888E-2</v>
      </c>
      <c r="P76" s="235">
        <f t="shared" si="6"/>
        <v>2.2957197784621401E-2</v>
      </c>
      <c r="Q76" s="235">
        <f t="shared" si="6"/>
        <v>2.2417310483272439E-2</v>
      </c>
      <c r="R76" s="235">
        <f t="shared" si="6"/>
        <v>2.2597614149340143E-2</v>
      </c>
      <c r="S76" s="235">
        <f t="shared" si="6"/>
        <v>2.2724701786173106E-2</v>
      </c>
      <c r="T76" s="235">
        <f t="shared" si="6"/>
        <v>1.8914111797693239E-2</v>
      </c>
      <c r="U76" s="235">
        <f t="shared" si="6"/>
        <v>1.6497995524774153E-2</v>
      </c>
      <c r="V76" s="235">
        <f t="shared" si="6"/>
        <v>1.6346812580217973E-2</v>
      </c>
      <c r="W76" s="235">
        <f t="shared" si="6"/>
        <v>1.5816326358170898E-2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5.8974122254955167E-3</v>
      </c>
      <c r="C77" s="235">
        <f t="shared" si="7"/>
        <v>6.3526593221295271E-3</v>
      </c>
      <c r="D77" s="235">
        <f t="shared" si="7"/>
        <v>6.4500899795518832E-3</v>
      </c>
      <c r="E77" s="235">
        <f t="shared" si="7"/>
        <v>7.3337565667081148E-3</v>
      </c>
      <c r="F77" s="235">
        <f t="shared" si="7"/>
        <v>7.2351737553239554E-3</v>
      </c>
      <c r="G77" s="235">
        <f t="shared" si="7"/>
        <v>7.4149499899956728E-3</v>
      </c>
      <c r="H77" s="235">
        <f t="shared" si="7"/>
        <v>7.4933742168871199E-3</v>
      </c>
      <c r="I77" s="235">
        <f t="shared" si="7"/>
        <v>7.3402159793828298E-3</v>
      </c>
      <c r="J77" s="235">
        <f t="shared" si="7"/>
        <v>6.6710625876909352E-3</v>
      </c>
      <c r="K77" s="235">
        <f t="shared" si="7"/>
        <v>7.3137409849515682E-3</v>
      </c>
      <c r="L77" s="235">
        <f t="shared" si="7"/>
        <v>6.5177574173714758E-3</v>
      </c>
      <c r="M77" s="235">
        <f t="shared" si="7"/>
        <v>6.6966503450807263E-3</v>
      </c>
      <c r="N77" s="235">
        <f t="shared" si="7"/>
        <v>6.633255566370469E-3</v>
      </c>
      <c r="O77" s="235">
        <f t="shared" si="7"/>
        <v>6.5930816552710707E-3</v>
      </c>
      <c r="P77" s="235">
        <f t="shared" si="7"/>
        <v>6.6487781240596247E-3</v>
      </c>
      <c r="Q77" s="235">
        <f t="shared" si="7"/>
        <v>6.4888102609851938E-3</v>
      </c>
      <c r="R77" s="235">
        <f t="shared" si="7"/>
        <v>6.5453453709478412E-3</v>
      </c>
      <c r="S77" s="235">
        <f t="shared" si="7"/>
        <v>6.5675306115449391E-3</v>
      </c>
      <c r="T77" s="235">
        <f t="shared" si="7"/>
        <v>5.452879982137295E-3</v>
      </c>
      <c r="U77" s="235">
        <f t="shared" si="7"/>
        <v>4.7689216219629791E-3</v>
      </c>
      <c r="V77" s="235">
        <f t="shared" si="7"/>
        <v>4.7168088626756552E-3</v>
      </c>
      <c r="W77" s="235">
        <f t="shared" si="7"/>
        <v>4.5713784042701695E-3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1.6445091245893138E-2</v>
      </c>
      <c r="C78" s="302">
        <f t="shared" si="8"/>
        <v>1.7316727885345228E-2</v>
      </c>
      <c r="D78" s="302">
        <f t="shared" si="8"/>
        <v>1.7406901902395893E-2</v>
      </c>
      <c r="E78" s="302">
        <f t="shared" si="8"/>
        <v>1.8996040716074053E-2</v>
      </c>
      <c r="F78" s="302">
        <f t="shared" si="8"/>
        <v>1.8826629756493365E-2</v>
      </c>
      <c r="G78" s="302">
        <f t="shared" si="8"/>
        <v>1.9213865684137705E-2</v>
      </c>
      <c r="H78" s="302">
        <f t="shared" si="8"/>
        <v>1.948906288244262E-2</v>
      </c>
      <c r="I78" s="302">
        <f t="shared" si="8"/>
        <v>1.9199247894917417E-2</v>
      </c>
      <c r="J78" s="302">
        <f t="shared" si="8"/>
        <v>1.8245403182435727E-2</v>
      </c>
      <c r="K78" s="302">
        <f t="shared" si="8"/>
        <v>1.9173906974719244E-2</v>
      </c>
      <c r="L78" s="302">
        <f t="shared" si="8"/>
        <v>1.8415841524855966E-2</v>
      </c>
      <c r="M78" s="302">
        <f t="shared" si="8"/>
        <v>1.8422266214557885E-2</v>
      </c>
      <c r="N78" s="302">
        <f t="shared" si="8"/>
        <v>1.8364887824032478E-2</v>
      </c>
      <c r="O78" s="302">
        <f t="shared" si="8"/>
        <v>1.8099566700680015E-2</v>
      </c>
      <c r="P78" s="302">
        <f t="shared" si="8"/>
        <v>1.8366648445402489E-2</v>
      </c>
      <c r="Q78" s="302">
        <f t="shared" si="8"/>
        <v>1.8097785543044816E-2</v>
      </c>
      <c r="R78" s="302">
        <f t="shared" si="8"/>
        <v>1.8221596257107689E-2</v>
      </c>
      <c r="S78" s="302">
        <f t="shared" si="8"/>
        <v>1.8334895215135389E-2</v>
      </c>
      <c r="T78" s="302">
        <f t="shared" si="8"/>
        <v>1.8523812731600291E-2</v>
      </c>
      <c r="U78" s="302">
        <f t="shared" si="8"/>
        <v>1.9666366373116768E-2</v>
      </c>
      <c r="V78" s="302">
        <f t="shared" si="8"/>
        <v>1.9821604410168826E-2</v>
      </c>
      <c r="W78" s="302">
        <f t="shared" si="8"/>
        <v>1.9616114768821469E-2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0.21809016791414529</v>
      </c>
      <c r="C79" s="303">
        <f t="shared" si="9"/>
        <v>0.18947032385666243</v>
      </c>
      <c r="D79" s="303">
        <f t="shared" si="9"/>
        <v>0.18770020730308581</v>
      </c>
      <c r="E79" s="303">
        <f t="shared" si="9"/>
        <v>0.17032208923010958</v>
      </c>
      <c r="F79" s="303">
        <f t="shared" si="9"/>
        <v>0.16587411040508693</v>
      </c>
      <c r="G79" s="303">
        <f t="shared" si="9"/>
        <v>0.16903653502442509</v>
      </c>
      <c r="H79" s="303">
        <f t="shared" si="9"/>
        <v>0.16795782426497669</v>
      </c>
      <c r="I79" s="303">
        <f t="shared" si="9"/>
        <v>0.17060662884928918</v>
      </c>
      <c r="J79" s="303">
        <f t="shared" si="9"/>
        <v>0.20945929404769548</v>
      </c>
      <c r="K79" s="303">
        <f t="shared" si="9"/>
        <v>0.19568285623575046</v>
      </c>
      <c r="L79" s="303">
        <f t="shared" si="9"/>
        <v>0.20807726414275504</v>
      </c>
      <c r="M79" s="303">
        <f t="shared" si="9"/>
        <v>0.19962724616043798</v>
      </c>
      <c r="N79" s="303">
        <f t="shared" si="9"/>
        <v>0.20082529843730185</v>
      </c>
      <c r="O79" s="303">
        <f t="shared" si="9"/>
        <v>0.19998855616558117</v>
      </c>
      <c r="P79" s="303">
        <f t="shared" si="9"/>
        <v>0.19947863407803282</v>
      </c>
      <c r="Q79" s="303">
        <f t="shared" si="9"/>
        <v>0.20848138146235748</v>
      </c>
      <c r="R79" s="303">
        <f t="shared" si="9"/>
        <v>0.20233592475752027</v>
      </c>
      <c r="S79" s="303">
        <f t="shared" si="9"/>
        <v>0.2005882990097797</v>
      </c>
      <c r="T79" s="303">
        <f t="shared" si="9"/>
        <v>0.23999914702096792</v>
      </c>
      <c r="U79" s="303">
        <f t="shared" si="9"/>
        <v>0.26392111064776097</v>
      </c>
      <c r="V79" s="303">
        <f t="shared" si="9"/>
        <v>0.26603924956467073</v>
      </c>
      <c r="W79" s="303">
        <f t="shared" si="9"/>
        <v>0.27606715468709098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0.23375337544297836</v>
      </c>
      <c r="C80" s="303">
        <f t="shared" si="10"/>
        <v>0.23572551484050874</v>
      </c>
      <c r="D80" s="303">
        <f t="shared" si="10"/>
        <v>0.23122812646874538</v>
      </c>
      <c r="E80" s="303">
        <f t="shared" si="10"/>
        <v>0.21195705449365318</v>
      </c>
      <c r="F80" s="303">
        <f t="shared" si="10"/>
        <v>0.22779814741200488</v>
      </c>
      <c r="G80" s="303">
        <f t="shared" si="10"/>
        <v>0.20772768547816331</v>
      </c>
      <c r="H80" s="303">
        <f t="shared" si="10"/>
        <v>0.19901627864031274</v>
      </c>
      <c r="I80" s="303">
        <f t="shared" si="10"/>
        <v>0.20003410341560476</v>
      </c>
      <c r="J80" s="303">
        <f t="shared" si="10"/>
        <v>0.24599966956794495</v>
      </c>
      <c r="K80" s="303">
        <f t="shared" si="10"/>
        <v>0.22318355014649346</v>
      </c>
      <c r="L80" s="303">
        <f t="shared" si="10"/>
        <v>0.2358274309407217</v>
      </c>
      <c r="M80" s="303">
        <f t="shared" si="10"/>
        <v>0.2229080072497176</v>
      </c>
      <c r="N80" s="303">
        <f t="shared" si="10"/>
        <v>0.22147279334424347</v>
      </c>
      <c r="O80" s="303">
        <f t="shared" si="10"/>
        <v>0.22913503856469428</v>
      </c>
      <c r="P80" s="303">
        <f t="shared" si="10"/>
        <v>0.22428414183734949</v>
      </c>
      <c r="Q80" s="303">
        <f t="shared" si="10"/>
        <v>0.22557266454745942</v>
      </c>
      <c r="R80" s="303">
        <f t="shared" si="10"/>
        <v>0.22830596842618101</v>
      </c>
      <c r="S80" s="303">
        <f t="shared" si="10"/>
        <v>0.22644669960907945</v>
      </c>
      <c r="T80" s="303">
        <f t="shared" si="10"/>
        <v>0.25243974423861243</v>
      </c>
      <c r="U80" s="303">
        <f t="shared" si="10"/>
        <v>0.26902523100280157</v>
      </c>
      <c r="V80" s="303">
        <f t="shared" si="10"/>
        <v>0.26881076045332225</v>
      </c>
      <c r="W80" s="303">
        <f t="shared" si="10"/>
        <v>0.26867692605773308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0.20894274960049367</v>
      </c>
      <c r="C81" s="304">
        <f t="shared" si="11"/>
        <v>0.20872019830943586</v>
      </c>
      <c r="D81" s="304">
        <f t="shared" si="11"/>
        <v>0.20353677406343987</v>
      </c>
      <c r="E81" s="304">
        <f t="shared" si="11"/>
        <v>0.18015521383301261</v>
      </c>
      <c r="F81" s="304">
        <f t="shared" si="11"/>
        <v>0.19614745269061609</v>
      </c>
      <c r="G81" s="304">
        <f t="shared" si="11"/>
        <v>0.1752408865801531</v>
      </c>
      <c r="H81" s="304">
        <f t="shared" si="11"/>
        <v>0.16570341029370944</v>
      </c>
      <c r="I81" s="304">
        <f t="shared" si="11"/>
        <v>0.16670845841834353</v>
      </c>
      <c r="J81" s="304">
        <f t="shared" si="11"/>
        <v>0.22032200763558996</v>
      </c>
      <c r="K81" s="304">
        <f t="shared" si="11"/>
        <v>0.19464799210030984</v>
      </c>
      <c r="L81" s="304">
        <f t="shared" si="11"/>
        <v>0.20839328896233619</v>
      </c>
      <c r="M81" s="304">
        <f t="shared" si="11"/>
        <v>0.19360847141454213</v>
      </c>
      <c r="N81" s="304">
        <f t="shared" si="11"/>
        <v>0.19206546031340957</v>
      </c>
      <c r="O81" s="304">
        <f t="shared" si="11"/>
        <v>0.20007416732369623</v>
      </c>
      <c r="P81" s="304">
        <f t="shared" si="11"/>
        <v>0.19484493669859612</v>
      </c>
      <c r="Q81" s="304">
        <f t="shared" si="11"/>
        <v>0.19681057387640072</v>
      </c>
      <c r="R81" s="304">
        <f t="shared" si="11"/>
        <v>0.19933086332528058</v>
      </c>
      <c r="S81" s="304">
        <f t="shared" si="11"/>
        <v>0.19724697596508176</v>
      </c>
      <c r="T81" s="304">
        <f t="shared" si="11"/>
        <v>0.22807998298326082</v>
      </c>
      <c r="U81" s="304">
        <f t="shared" si="11"/>
        <v>0.24783034804613349</v>
      </c>
      <c r="V81" s="304">
        <f t="shared" si="11"/>
        <v>0.24777463550388815</v>
      </c>
      <c r="W81" s="304">
        <f t="shared" si="11"/>
        <v>0.2483556737830136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2.4810625842484665E-2</v>
      </c>
      <c r="C82" s="304">
        <f t="shared" si="12"/>
        <v>2.7005316531072888E-2</v>
      </c>
      <c r="D82" s="304">
        <f t="shared" si="12"/>
        <v>2.7691352405305479E-2</v>
      </c>
      <c r="E82" s="304">
        <f t="shared" si="12"/>
        <v>3.1801840660640589E-2</v>
      </c>
      <c r="F82" s="304">
        <f t="shared" si="12"/>
        <v>3.1650694721388789E-2</v>
      </c>
      <c r="G82" s="304">
        <f t="shared" si="12"/>
        <v>3.2486798898010226E-2</v>
      </c>
      <c r="H82" s="304">
        <f t="shared" si="12"/>
        <v>3.3312868346603311E-2</v>
      </c>
      <c r="I82" s="304">
        <f t="shared" si="12"/>
        <v>3.3325644997261213E-2</v>
      </c>
      <c r="J82" s="304">
        <f t="shared" si="12"/>
        <v>2.5677661932354989E-2</v>
      </c>
      <c r="K82" s="304">
        <f t="shared" si="12"/>
        <v>2.8535558046183636E-2</v>
      </c>
      <c r="L82" s="304">
        <f t="shared" si="12"/>
        <v>2.743414197838551E-2</v>
      </c>
      <c r="M82" s="304">
        <f t="shared" si="12"/>
        <v>2.9299535835175469E-2</v>
      </c>
      <c r="N82" s="304">
        <f t="shared" si="12"/>
        <v>2.9407333030833909E-2</v>
      </c>
      <c r="O82" s="304">
        <f t="shared" si="12"/>
        <v>2.9060871240998046E-2</v>
      </c>
      <c r="P82" s="304">
        <f t="shared" si="12"/>
        <v>2.9439205138753387E-2</v>
      </c>
      <c r="Q82" s="304">
        <f t="shared" si="12"/>
        <v>2.8762090671058688E-2</v>
      </c>
      <c r="R82" s="304">
        <f t="shared" si="12"/>
        <v>2.8975105100900421E-2</v>
      </c>
      <c r="S82" s="304">
        <f t="shared" si="12"/>
        <v>2.919972364399772E-2</v>
      </c>
      <c r="T82" s="304">
        <f t="shared" si="12"/>
        <v>2.4359761255351619E-2</v>
      </c>
      <c r="U82" s="304">
        <f t="shared" si="12"/>
        <v>2.1194882956668062E-2</v>
      </c>
      <c r="V82" s="304">
        <f t="shared" si="12"/>
        <v>2.1036124949434156E-2</v>
      </c>
      <c r="W82" s="304">
        <f t="shared" si="12"/>
        <v>2.0321252274719488E-2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5.7267325588586764E-2</v>
      </c>
      <c r="C83" s="303">
        <f t="shared" si="13"/>
        <v>5.2491584776772141E-2</v>
      </c>
      <c r="D83" s="303">
        <f t="shared" si="13"/>
        <v>5.2389651759181484E-2</v>
      </c>
      <c r="E83" s="303">
        <f t="shared" si="13"/>
        <v>5.0070852821452037E-2</v>
      </c>
      <c r="F83" s="303">
        <f t="shared" si="13"/>
        <v>4.6788615849098894E-2</v>
      </c>
      <c r="G83" s="303">
        <f t="shared" si="13"/>
        <v>4.9584207428908879E-2</v>
      </c>
      <c r="H83" s="303">
        <f t="shared" si="13"/>
        <v>4.9997247869045192E-2</v>
      </c>
      <c r="I83" s="303">
        <f t="shared" si="13"/>
        <v>5.1062422062904934E-2</v>
      </c>
      <c r="J83" s="303">
        <f t="shared" si="13"/>
        <v>6.0577782788035051E-2</v>
      </c>
      <c r="K83" s="303">
        <f t="shared" si="13"/>
        <v>5.5355199037283295E-2</v>
      </c>
      <c r="L83" s="303">
        <f t="shared" si="13"/>
        <v>6.2864343247376914E-2</v>
      </c>
      <c r="M83" s="303">
        <f t="shared" si="13"/>
        <v>6.0271498162164816E-2</v>
      </c>
      <c r="N83" s="303">
        <f t="shared" si="13"/>
        <v>6.1465927984372441E-2</v>
      </c>
      <c r="O83" s="303">
        <f t="shared" si="13"/>
        <v>6.0396301942875846E-2</v>
      </c>
      <c r="P83" s="303">
        <f t="shared" si="13"/>
        <v>6.0725519071446681E-2</v>
      </c>
      <c r="Q83" s="303">
        <f t="shared" si="13"/>
        <v>6.1911962384057349E-2</v>
      </c>
      <c r="R83" s="303">
        <f t="shared" si="13"/>
        <v>6.0916297902457756E-2</v>
      </c>
      <c r="S83" s="303">
        <f t="shared" si="13"/>
        <v>6.1321344580514282E-2</v>
      </c>
      <c r="T83" s="303">
        <f t="shared" si="13"/>
        <v>7.3840640121726697E-2</v>
      </c>
      <c r="U83" s="303">
        <f t="shared" si="13"/>
        <v>8.1842455655683585E-2</v>
      </c>
      <c r="V83" s="303">
        <f t="shared" si="13"/>
        <v>8.2694705338742E-2</v>
      </c>
      <c r="W83" s="303">
        <f t="shared" si="13"/>
        <v>8.4343694257083893E-2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1.8056504150833607E-2</v>
      </c>
      <c r="C84" s="304">
        <f t="shared" si="14"/>
        <v>1.8269022512709416E-2</v>
      </c>
      <c r="D84" s="304">
        <f t="shared" si="14"/>
        <v>1.8217373673896385E-2</v>
      </c>
      <c r="E84" s="304">
        <f t="shared" si="14"/>
        <v>1.7925840412627261E-2</v>
      </c>
      <c r="F84" s="304">
        <f t="shared" si="14"/>
        <v>1.6631080662296939E-2</v>
      </c>
      <c r="G84" s="304">
        <f t="shared" si="14"/>
        <v>1.7595535014791993E-2</v>
      </c>
      <c r="H84" s="304">
        <f t="shared" si="14"/>
        <v>1.7692388603111075E-2</v>
      </c>
      <c r="I84" s="304">
        <f t="shared" si="14"/>
        <v>1.8127180214573147E-2</v>
      </c>
      <c r="J84" s="304">
        <f t="shared" si="14"/>
        <v>2.2364558402309685E-2</v>
      </c>
      <c r="K84" s="304">
        <f t="shared" si="14"/>
        <v>1.9562399240356732E-2</v>
      </c>
      <c r="L84" s="304">
        <f t="shared" si="14"/>
        <v>2.3824167771940692E-2</v>
      </c>
      <c r="M84" s="304">
        <f t="shared" si="14"/>
        <v>2.2417916780740399E-2</v>
      </c>
      <c r="N84" s="304">
        <f t="shared" si="14"/>
        <v>2.2922519632097127E-2</v>
      </c>
      <c r="O84" s="304">
        <f t="shared" si="14"/>
        <v>2.2517835879610967E-2</v>
      </c>
      <c r="P84" s="304">
        <f t="shared" si="14"/>
        <v>2.2656906629549133E-2</v>
      </c>
      <c r="Q84" s="304">
        <f t="shared" si="14"/>
        <v>2.2792824376338994E-2</v>
      </c>
      <c r="R84" s="304">
        <f t="shared" si="14"/>
        <v>2.2954378786075012E-2</v>
      </c>
      <c r="S84" s="304">
        <f t="shared" si="14"/>
        <v>2.3244822829500671E-2</v>
      </c>
      <c r="T84" s="304">
        <f t="shared" si="14"/>
        <v>2.8616856653073383E-2</v>
      </c>
      <c r="U84" s="304">
        <f t="shared" si="14"/>
        <v>3.2225852036014691E-2</v>
      </c>
      <c r="V84" s="304">
        <f t="shared" si="14"/>
        <v>3.2561936841152064E-2</v>
      </c>
      <c r="W84" s="304">
        <f t="shared" si="14"/>
        <v>3.2497746199748413E-2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3.6641149475495814E-2</v>
      </c>
      <c r="C85" s="304">
        <f t="shared" si="15"/>
        <v>3.1425583051915895E-2</v>
      </c>
      <c r="D85" s="304">
        <f t="shared" si="15"/>
        <v>3.1304245157592739E-2</v>
      </c>
      <c r="E85" s="304">
        <f t="shared" si="15"/>
        <v>2.8851250340401282E-2</v>
      </c>
      <c r="F85" s="304">
        <f t="shared" si="15"/>
        <v>2.6879427519229546E-2</v>
      </c>
      <c r="G85" s="304">
        <f t="shared" si="15"/>
        <v>2.8623968242537243E-2</v>
      </c>
      <c r="H85" s="304">
        <f t="shared" si="15"/>
        <v>2.8854597901464486E-2</v>
      </c>
      <c r="I85" s="304">
        <f t="shared" si="15"/>
        <v>2.9483657187901163E-2</v>
      </c>
      <c r="J85" s="304">
        <f t="shared" si="15"/>
        <v>3.5553752257017172E-2</v>
      </c>
      <c r="K85" s="304">
        <f t="shared" si="15"/>
        <v>3.2837331285000403E-2</v>
      </c>
      <c r="L85" s="304">
        <f t="shared" si="15"/>
        <v>3.6198782199103455E-2</v>
      </c>
      <c r="M85" s="304">
        <f t="shared" si="15"/>
        <v>3.481898659849552E-2</v>
      </c>
      <c r="N85" s="304">
        <f t="shared" si="15"/>
        <v>3.5497648859796088E-2</v>
      </c>
      <c r="O85" s="304">
        <f t="shared" si="15"/>
        <v>3.4868590113304364E-2</v>
      </c>
      <c r="P85" s="304">
        <f t="shared" si="15"/>
        <v>3.5019551909669523E-2</v>
      </c>
      <c r="Q85" s="304">
        <f t="shared" si="15"/>
        <v>3.6140207188215853E-2</v>
      </c>
      <c r="R85" s="304">
        <f t="shared" si="15"/>
        <v>3.4960926088075189E-2</v>
      </c>
      <c r="S85" s="304">
        <f t="shared" si="15"/>
        <v>3.5052264659313853E-2</v>
      </c>
      <c r="T85" s="304">
        <f t="shared" si="15"/>
        <v>4.2700808195777623E-2</v>
      </c>
      <c r="U85" s="304">
        <f t="shared" si="15"/>
        <v>4.742141931344257E-2</v>
      </c>
      <c r="V85" s="304">
        <f t="shared" si="15"/>
        <v>4.795402698496997E-2</v>
      </c>
      <c r="W85" s="304">
        <f t="shared" si="15"/>
        <v>4.9741246928882391E-2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2.5696719622573401E-3</v>
      </c>
      <c r="C86" s="304">
        <f t="shared" si="16"/>
        <v>2.796979212146835E-3</v>
      </c>
      <c r="D86" s="304">
        <f t="shared" si="16"/>
        <v>2.8680329276923526E-3</v>
      </c>
      <c r="E86" s="304">
        <f t="shared" si="16"/>
        <v>3.29376206842349E-3</v>
      </c>
      <c r="F86" s="304">
        <f t="shared" si="16"/>
        <v>3.278107667572412E-3</v>
      </c>
      <c r="G86" s="304">
        <f t="shared" si="16"/>
        <v>3.3647041715796312E-3</v>
      </c>
      <c r="H86" s="304">
        <f t="shared" si="16"/>
        <v>3.4502613644696273E-3</v>
      </c>
      <c r="I86" s="304">
        <f t="shared" si="16"/>
        <v>3.4515846604306257E-3</v>
      </c>
      <c r="J86" s="304">
        <f t="shared" si="16"/>
        <v>2.6594721287081947E-3</v>
      </c>
      <c r="K86" s="304">
        <f t="shared" si="16"/>
        <v>2.9554685119261631E-3</v>
      </c>
      <c r="L86" s="304">
        <f t="shared" si="16"/>
        <v>2.841393276332782E-3</v>
      </c>
      <c r="M86" s="304">
        <f t="shared" si="16"/>
        <v>3.0345947829288904E-3</v>
      </c>
      <c r="N86" s="304">
        <f t="shared" si="16"/>
        <v>3.0457594924792261E-3</v>
      </c>
      <c r="O86" s="304">
        <f t="shared" si="16"/>
        <v>3.0098759499605121E-3</v>
      </c>
      <c r="P86" s="304">
        <f t="shared" si="16"/>
        <v>3.0490605322280287E-3</v>
      </c>
      <c r="Q86" s="304">
        <f t="shared" si="16"/>
        <v>2.9789308195025061E-3</v>
      </c>
      <c r="R86" s="304">
        <f t="shared" si="16"/>
        <v>3.0009930283075438E-3</v>
      </c>
      <c r="S86" s="304">
        <f t="shared" si="16"/>
        <v>3.0242570916997648E-3</v>
      </c>
      <c r="T86" s="304">
        <f t="shared" si="16"/>
        <v>2.5229752728757032E-3</v>
      </c>
      <c r="U86" s="304">
        <f t="shared" si="16"/>
        <v>2.1951843062263349E-3</v>
      </c>
      <c r="V86" s="304">
        <f t="shared" si="16"/>
        <v>2.1787415126199648E-3</v>
      </c>
      <c r="W86" s="304">
        <f t="shared" si="16"/>
        <v>2.1047011284530898E-3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2.6149580271482252E-2</v>
      </c>
      <c r="C87" s="303">
        <f t="shared" si="17"/>
        <v>2.7320361463080745E-2</v>
      </c>
      <c r="D87" s="303">
        <f t="shared" si="17"/>
        <v>2.7766128044347565E-2</v>
      </c>
      <c r="E87" s="303">
        <f t="shared" si="17"/>
        <v>3.0208801360971992E-2</v>
      </c>
      <c r="F87" s="303">
        <f t="shared" si="17"/>
        <v>2.9462396547002296E-2</v>
      </c>
      <c r="G87" s="303">
        <f t="shared" si="17"/>
        <v>3.0526147174064461E-2</v>
      </c>
      <c r="H87" s="303">
        <f t="shared" si="17"/>
        <v>3.1122907980489268E-2</v>
      </c>
      <c r="I87" s="303">
        <f t="shared" si="17"/>
        <v>3.1344155444376111E-2</v>
      </c>
      <c r="J87" s="303">
        <f t="shared" si="17"/>
        <v>2.8305923806587793E-2</v>
      </c>
      <c r="K87" s="303">
        <f t="shared" si="17"/>
        <v>2.8971364885767101E-2</v>
      </c>
      <c r="L87" s="303">
        <f t="shared" si="17"/>
        <v>3.0155454824602114E-2</v>
      </c>
      <c r="M87" s="303">
        <f t="shared" si="17"/>
        <v>3.0760148738806975E-2</v>
      </c>
      <c r="N87" s="303">
        <f t="shared" si="17"/>
        <v>3.1079034593501514E-2</v>
      </c>
      <c r="O87" s="303">
        <f t="shared" si="17"/>
        <v>3.0645368814749444E-2</v>
      </c>
      <c r="P87" s="303">
        <f t="shared" si="17"/>
        <v>3.0966020049093494E-2</v>
      </c>
      <c r="Q87" s="303">
        <f t="shared" si="17"/>
        <v>3.0655696633838547E-2</v>
      </c>
      <c r="R87" s="303">
        <f t="shared" si="17"/>
        <v>3.0772540977966171E-2</v>
      </c>
      <c r="S87" s="303">
        <f t="shared" si="17"/>
        <v>3.1041573898774148E-2</v>
      </c>
      <c r="T87" s="303">
        <f t="shared" si="17"/>
        <v>3.0225811924238011E-2</v>
      </c>
      <c r="U87" s="303">
        <f t="shared" si="17"/>
        <v>2.9980187245764057E-2</v>
      </c>
      <c r="V87" s="303">
        <f t="shared" si="17"/>
        <v>3.0041694364449159E-2</v>
      </c>
      <c r="W87" s="303">
        <f t="shared" si="17"/>
        <v>2.9676005546054814E-2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6.9115350608539875E-3</v>
      </c>
      <c r="C88" s="304">
        <f t="shared" si="18"/>
        <v>7.0168082928663139E-3</v>
      </c>
      <c r="D88" s="304">
        <f t="shared" si="18"/>
        <v>7.0159799131852447E-3</v>
      </c>
      <c r="E88" s="304">
        <f t="shared" si="18"/>
        <v>6.912665937260103E-3</v>
      </c>
      <c r="F88" s="304">
        <f t="shared" si="18"/>
        <v>6.4150155178027265E-3</v>
      </c>
      <c r="G88" s="304">
        <f t="shared" si="18"/>
        <v>6.792103371955311E-3</v>
      </c>
      <c r="H88" s="304">
        <f t="shared" si="18"/>
        <v>6.822766596978275E-3</v>
      </c>
      <c r="I88" s="304">
        <f t="shared" si="18"/>
        <v>6.9881993699225436E-3</v>
      </c>
      <c r="J88" s="304">
        <f t="shared" si="18"/>
        <v>8.5737293567276739E-3</v>
      </c>
      <c r="K88" s="304">
        <f t="shared" si="18"/>
        <v>7.5450811044475465E-3</v>
      </c>
      <c r="L88" s="304">
        <f t="shared" si="18"/>
        <v>9.2079268742718424E-3</v>
      </c>
      <c r="M88" s="304">
        <f t="shared" si="18"/>
        <v>8.6772753712947449E-3</v>
      </c>
      <c r="N88" s="304">
        <f t="shared" si="18"/>
        <v>8.8734938591830056E-3</v>
      </c>
      <c r="O88" s="304">
        <f t="shared" si="18"/>
        <v>8.7173050017760583E-3</v>
      </c>
      <c r="P88" s="304">
        <f t="shared" si="18"/>
        <v>8.7752768052984619E-3</v>
      </c>
      <c r="Q88" s="304">
        <f t="shared" si="18"/>
        <v>8.830438235031943E-3</v>
      </c>
      <c r="R88" s="304">
        <f t="shared" si="18"/>
        <v>8.8945034794362682E-3</v>
      </c>
      <c r="S88" s="304">
        <f t="shared" si="18"/>
        <v>9.0074536434724267E-3</v>
      </c>
      <c r="T88" s="304">
        <f t="shared" si="18"/>
        <v>1.0831370529246324E-2</v>
      </c>
      <c r="U88" s="304">
        <f t="shared" si="18"/>
        <v>1.2332973596667813E-2</v>
      </c>
      <c r="V88" s="304">
        <f t="shared" si="18"/>
        <v>1.2459870594982934E-2</v>
      </c>
      <c r="W88" s="304">
        <f t="shared" si="18"/>
        <v>1.2434599793364538E-2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2.7567009009777407E-3</v>
      </c>
      <c r="C89" s="304">
        <f t="shared" si="19"/>
        <v>2.3643071888588755E-3</v>
      </c>
      <c r="D89" s="304">
        <f t="shared" si="19"/>
        <v>2.3551783190665391E-3</v>
      </c>
      <c r="E89" s="304">
        <f t="shared" si="19"/>
        <v>2.1706269848577766E-3</v>
      </c>
      <c r="F89" s="304">
        <f t="shared" si="19"/>
        <v>2.0222766785627224E-3</v>
      </c>
      <c r="G89" s="304">
        <f t="shared" si="19"/>
        <v>2.1535273912880689E-3</v>
      </c>
      <c r="H89" s="304">
        <f t="shared" si="19"/>
        <v>2.1708788389816548E-3</v>
      </c>
      <c r="I89" s="304">
        <f t="shared" si="19"/>
        <v>2.2182061834157599E-3</v>
      </c>
      <c r="J89" s="304">
        <f t="shared" si="19"/>
        <v>2.6748904519385969E-3</v>
      </c>
      <c r="K89" s="304">
        <f t="shared" si="19"/>
        <v>2.4705202220689955E-3</v>
      </c>
      <c r="L89" s="304">
        <f t="shared" si="19"/>
        <v>2.7234193504027671E-3</v>
      </c>
      <c r="M89" s="304">
        <f t="shared" si="19"/>
        <v>2.6196102770027962E-3</v>
      </c>
      <c r="N89" s="304">
        <f t="shared" si="19"/>
        <v>2.6706695066931229E-3</v>
      </c>
      <c r="O89" s="304">
        <f t="shared" si="19"/>
        <v>2.6233422028818332E-3</v>
      </c>
      <c r="P89" s="304">
        <f t="shared" si="19"/>
        <v>2.6346998301945727E-3</v>
      </c>
      <c r="Q89" s="304">
        <f t="shared" si="19"/>
        <v>2.7190124530319139E-3</v>
      </c>
      <c r="R89" s="304">
        <f t="shared" si="19"/>
        <v>2.6302891100746235E-3</v>
      </c>
      <c r="S89" s="304">
        <f t="shared" si="19"/>
        <v>2.6371609775032345E-3</v>
      </c>
      <c r="T89" s="304">
        <f t="shared" si="19"/>
        <v>3.2125999896509792E-3</v>
      </c>
      <c r="U89" s="304">
        <f t="shared" si="19"/>
        <v>3.5677556850238928E-3</v>
      </c>
      <c r="V89" s="304">
        <f t="shared" si="19"/>
        <v>3.6078264816278337E-3</v>
      </c>
      <c r="W89" s="304">
        <f t="shared" si="19"/>
        <v>3.7422881701980482E-3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1.6481344309650522E-2</v>
      </c>
      <c r="C90" s="304">
        <f t="shared" si="20"/>
        <v>1.7939245981355559E-2</v>
      </c>
      <c r="D90" s="304">
        <f t="shared" si="20"/>
        <v>1.8394969812095784E-2</v>
      </c>
      <c r="E90" s="304">
        <f t="shared" si="20"/>
        <v>2.1125508438854114E-2</v>
      </c>
      <c r="F90" s="304">
        <f t="shared" si="20"/>
        <v>2.1025104350636849E-2</v>
      </c>
      <c r="G90" s="304">
        <f t="shared" si="20"/>
        <v>2.1580516410821083E-2</v>
      </c>
      <c r="H90" s="304">
        <f t="shared" si="20"/>
        <v>2.2129262544529339E-2</v>
      </c>
      <c r="I90" s="304">
        <f t="shared" si="20"/>
        <v>2.2137749891037808E-2</v>
      </c>
      <c r="J90" s="304">
        <f t="shared" si="20"/>
        <v>1.7057303997921523E-2</v>
      </c>
      <c r="K90" s="304">
        <f t="shared" si="20"/>
        <v>1.895576355925056E-2</v>
      </c>
      <c r="L90" s="304">
        <f t="shared" si="20"/>
        <v>1.8224108599927503E-2</v>
      </c>
      <c r="M90" s="304">
        <f t="shared" si="20"/>
        <v>1.9463263090509431E-2</v>
      </c>
      <c r="N90" s="304">
        <f t="shared" si="20"/>
        <v>1.9534871227625383E-2</v>
      </c>
      <c r="O90" s="304">
        <f t="shared" si="20"/>
        <v>1.9304721610091551E-2</v>
      </c>
      <c r="P90" s="304">
        <f t="shared" si="20"/>
        <v>1.9556043413600462E-2</v>
      </c>
      <c r="Q90" s="304">
        <f t="shared" si="20"/>
        <v>1.9106245945774689E-2</v>
      </c>
      <c r="R90" s="304">
        <f t="shared" si="20"/>
        <v>1.924774838845528E-2</v>
      </c>
      <c r="S90" s="304">
        <f t="shared" si="20"/>
        <v>1.9396959277798487E-2</v>
      </c>
      <c r="T90" s="304">
        <f t="shared" si="20"/>
        <v>1.6181841405340704E-2</v>
      </c>
      <c r="U90" s="304">
        <f t="shared" si="20"/>
        <v>1.4079457964072352E-2</v>
      </c>
      <c r="V90" s="304">
        <f t="shared" si="20"/>
        <v>1.3973997287838396E-2</v>
      </c>
      <c r="W90" s="304">
        <f t="shared" si="20"/>
        <v>1.3499117582492228E-2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5.1946378343047259E-2</v>
      </c>
      <c r="C91" s="303">
        <f t="shared" si="21"/>
        <v>4.7821508369204534E-2</v>
      </c>
      <c r="D91" s="303">
        <f t="shared" si="21"/>
        <v>4.423136936142881E-2</v>
      </c>
      <c r="E91" s="303">
        <f t="shared" si="21"/>
        <v>1.5687695331848019E-2</v>
      </c>
      <c r="F91" s="303">
        <f t="shared" si="21"/>
        <v>1.2373146764873675E-2</v>
      </c>
      <c r="G91" s="303">
        <f t="shared" si="21"/>
        <v>1.2121583218043493E-2</v>
      </c>
      <c r="H91" s="303">
        <f t="shared" si="21"/>
        <v>1.0189520893523134E-2</v>
      </c>
      <c r="I91" s="303">
        <f t="shared" si="21"/>
        <v>8.9766959252539306E-3</v>
      </c>
      <c r="J91" s="303">
        <f t="shared" si="21"/>
        <v>1.3933772011251604E-2</v>
      </c>
      <c r="K91" s="303">
        <f t="shared" si="21"/>
        <v>9.3574238694503868E-3</v>
      </c>
      <c r="L91" s="303">
        <f t="shared" si="21"/>
        <v>6.4772902240551418E-3</v>
      </c>
      <c r="M91" s="303">
        <f t="shared" si="21"/>
        <v>6.217586103659324E-3</v>
      </c>
      <c r="N91" s="303">
        <f t="shared" si="21"/>
        <v>5.3595183746795406E-3</v>
      </c>
      <c r="O91" s="303">
        <f t="shared" si="21"/>
        <v>4.8504646081341009E-3</v>
      </c>
      <c r="P91" s="303">
        <f t="shared" si="21"/>
        <v>4.0514135647921681E-3</v>
      </c>
      <c r="Q91" s="303">
        <f t="shared" si="21"/>
        <v>3.946809848639465E-3</v>
      </c>
      <c r="R91" s="303">
        <f t="shared" si="21"/>
        <v>4.5729861758949325E-3</v>
      </c>
      <c r="S91" s="303">
        <f t="shared" si="21"/>
        <v>4.5343645605000352E-3</v>
      </c>
      <c r="T91" s="303">
        <f t="shared" si="21"/>
        <v>3.7186165690172011E-3</v>
      </c>
      <c r="U91" s="303">
        <f t="shared" si="21"/>
        <v>3.2725594102783564E-3</v>
      </c>
      <c r="V91" s="303">
        <f t="shared" si="21"/>
        <v>3.1724121870788371E-3</v>
      </c>
      <c r="W91" s="303">
        <f t="shared" si="21"/>
        <v>3.0475164468709045E-3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0.3429729468134321</v>
      </c>
      <c r="C92" s="237">
        <f t="shared" si="22"/>
        <v>0.37219177535982501</v>
      </c>
      <c r="D92" s="237">
        <f t="shared" si="22"/>
        <v>0.38056877173299986</v>
      </c>
      <c r="E92" s="237">
        <f t="shared" si="22"/>
        <v>0.43581639579416259</v>
      </c>
      <c r="F92" s="237">
        <f t="shared" si="22"/>
        <v>0.43267077202378007</v>
      </c>
      <c r="G92" s="237">
        <f t="shared" si="22"/>
        <v>0.44390908994700384</v>
      </c>
      <c r="H92" s="237">
        <f t="shared" si="22"/>
        <v>0.45334033258051798</v>
      </c>
      <c r="I92" s="237">
        <f t="shared" si="22"/>
        <v>0.45088384992836078</v>
      </c>
      <c r="J92" s="237">
        <f t="shared" si="22"/>
        <v>0.36452630199579705</v>
      </c>
      <c r="K92" s="237">
        <f t="shared" si="22"/>
        <v>0.40341521957439852</v>
      </c>
      <c r="L92" s="237">
        <f t="shared" si="22"/>
        <v>0.37918456421476809</v>
      </c>
      <c r="M92" s="237">
        <f t="shared" si="22"/>
        <v>0.40051210664168962</v>
      </c>
      <c r="N92" s="237">
        <f t="shared" si="22"/>
        <v>0.40050161317318256</v>
      </c>
      <c r="O92" s="237">
        <f t="shared" si="22"/>
        <v>0.39642329731861825</v>
      </c>
      <c r="P92" s="237">
        <f t="shared" si="22"/>
        <v>0.40107616425065717</v>
      </c>
      <c r="Q92" s="237">
        <f t="shared" si="22"/>
        <v>0.39173250806330473</v>
      </c>
      <c r="R92" s="237">
        <f t="shared" si="22"/>
        <v>0.39477663912791838</v>
      </c>
      <c r="S92" s="237">
        <f t="shared" si="22"/>
        <v>0.39735562094291965</v>
      </c>
      <c r="T92" s="237">
        <f t="shared" si="22"/>
        <v>0.33105317314660732</v>
      </c>
      <c r="U92" s="237">
        <f t="shared" si="22"/>
        <v>0.28845484925742848</v>
      </c>
      <c r="V92" s="237">
        <f t="shared" si="22"/>
        <v>0.28601788221930935</v>
      </c>
      <c r="W92" s="237">
        <f t="shared" si="22"/>
        <v>0.27654863735595836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55.466497177677546</v>
      </c>
      <c r="C96" s="322">
        <f t="shared" si="23"/>
        <v>57.597912343480473</v>
      </c>
      <c r="D96" s="322">
        <f t="shared" si="23"/>
        <v>61.241575678900666</v>
      </c>
      <c r="E96" s="322">
        <f t="shared" si="23"/>
        <v>66.169611111413616</v>
      </c>
      <c r="F96" s="322">
        <f t="shared" si="23"/>
        <v>65.171946028141605</v>
      </c>
      <c r="G96" s="322">
        <f t="shared" si="23"/>
        <v>78.351963281966107</v>
      </c>
      <c r="H96" s="322">
        <f t="shared" si="23"/>
        <v>70.307453221029817</v>
      </c>
      <c r="I96" s="322">
        <f t="shared" si="23"/>
        <v>73.631030358187246</v>
      </c>
      <c r="J96" s="322">
        <f t="shared" si="23"/>
        <v>67.491870051670148</v>
      </c>
      <c r="K96" s="322">
        <f t="shared" si="23"/>
        <v>60.210378873550916</v>
      </c>
      <c r="L96" s="322">
        <f t="shared" si="23"/>
        <v>67.092794557454894</v>
      </c>
      <c r="M96" s="322">
        <f t="shared" si="23"/>
        <v>47.405483881703105</v>
      </c>
      <c r="N96" s="322">
        <f t="shared" si="23"/>
        <v>46.960702248663473</v>
      </c>
      <c r="O96" s="322">
        <f t="shared" si="23"/>
        <v>45.446610380948499</v>
      </c>
      <c r="P96" s="322">
        <f t="shared" si="23"/>
        <v>43.690223587030168</v>
      </c>
      <c r="Q96" s="322">
        <f t="shared" si="23"/>
        <v>42.871013171837205</v>
      </c>
      <c r="R96" s="322">
        <f t="shared" si="23"/>
        <v>42.503545320517759</v>
      </c>
      <c r="S96" s="322">
        <f t="shared" si="23"/>
        <v>41.389882587028396</v>
      </c>
      <c r="T96" s="322">
        <f t="shared" si="23"/>
        <v>41.630426878542508</v>
      </c>
      <c r="U96" s="322">
        <f t="shared" si="23"/>
        <v>42.931397879535787</v>
      </c>
      <c r="V96" s="322">
        <f t="shared" si="23"/>
        <v>40.475713007590073</v>
      </c>
      <c r="W96" s="322">
        <f t="shared" si="23"/>
        <v>42.240215891405356</v>
      </c>
      <c r="DA96" s="95"/>
    </row>
    <row r="97" spans="1:105" ht="12" customHeight="1" x14ac:dyDescent="0.25">
      <c r="A97" s="55" t="s">
        <v>92</v>
      </c>
      <c r="B97" s="332">
        <f>IF(B$6=0,0,B$6/OIS!B$5*1000)</f>
        <v>0.95593351146291861</v>
      </c>
      <c r="C97" s="332">
        <f>IF(C$6=0,0,C$6/OIS!C$5*1000)</f>
        <v>1.0700811649951734</v>
      </c>
      <c r="D97" s="332">
        <f>IF(D$6=0,0,D$6/OIS!D$5*1000)</f>
        <v>1.1560374880254589</v>
      </c>
      <c r="E97" s="332">
        <f>IF(E$6=0,0,E$6/OIS!E$5*1000)</f>
        <v>1.4212077836690344</v>
      </c>
      <c r="F97" s="332">
        <f>IF(F$6=0,0,F$6/OIS!F$5*1000)</f>
        <v>1.3818423912103628</v>
      </c>
      <c r="G97" s="332">
        <f>IF(G$6=0,0,G$6/OIS!G$5*1000)</f>
        <v>1.7027677177562304</v>
      </c>
      <c r="H97" s="332">
        <f>IF(H$6=0,0,H$6/OIS!H$5*1000)</f>
        <v>1.545757979213964</v>
      </c>
      <c r="I97" s="332">
        <f>IF(I$6=0,0,I$6/OIS!I$5*1000)</f>
        <v>1.5882344707572651</v>
      </c>
      <c r="J97" s="332">
        <f>IF(J$6=0,0,J$6/OIS!J$5*1000)</f>
        <v>1.3079104625593503</v>
      </c>
      <c r="K97" s="332">
        <f>IF(K$6=0,0,K$6/OIS!K$5*1000)</f>
        <v>1.2803407709426553</v>
      </c>
      <c r="L97" s="332">
        <f>IF(L$6=0,0,L$6/OIS!L$5*1000)</f>
        <v>1.2779821334139119</v>
      </c>
      <c r="M97" s="332">
        <f>IF(M$6=0,0,M$6/OIS!M$5*1000)</f>
        <v>0.93033654273108102</v>
      </c>
      <c r="N97" s="332">
        <f>IF(N$6=0,0,N$6/OIS!N$5*1000)</f>
        <v>0.91376594997575167</v>
      </c>
      <c r="O97" s="332">
        <f>IF(O$6=0,0,O$6/OIS!O$5*1000)</f>
        <v>0.87857542387137499</v>
      </c>
      <c r="P97" s="332">
        <f>IF(P$6=0,0,P$6/OIS!P$5*1000)</f>
        <v>0.85203927085068587</v>
      </c>
      <c r="Q97" s="332">
        <f>IF(Q$6=0,0,Q$6/OIS!Q$5*1000)</f>
        <v>0.81601296067867635</v>
      </c>
      <c r="R97" s="332">
        <f>IF(R$6=0,0,R$6/OIS!R$5*1000)</f>
        <v>0.81598930564754046</v>
      </c>
      <c r="S97" s="332">
        <f>IF(S$6=0,0,S$6/OIS!S$5*1000)</f>
        <v>0.7975577090467626</v>
      </c>
      <c r="T97" s="332">
        <f>IF(T$6=0,0,T$6/OIS!T$5*1000)</f>
        <v>0.6662789450899661</v>
      </c>
      <c r="U97" s="332">
        <f>IF(U$6=0,0,U$6/OIS!U$5*1000)</f>
        <v>0.60068774439681294</v>
      </c>
      <c r="V97" s="332">
        <f>IF(V$6=0,0,V$6/OIS!V$5*1000)</f>
        <v>0.56028360250909037</v>
      </c>
      <c r="W97" s="332">
        <f>IF(W$6=0,0,W$6/OIS!W$5*1000)</f>
        <v>0.56654406555964887</v>
      </c>
      <c r="DA97" s="67"/>
    </row>
    <row r="98" spans="1:105" ht="12" customHeight="1" x14ac:dyDescent="0.25">
      <c r="A98" s="202" t="s">
        <v>93</v>
      </c>
      <c r="B98" s="333">
        <f>IF(B$7=0,0,B$7/OIS!B$5*1000)</f>
        <v>0.5768743434923429</v>
      </c>
      <c r="C98" s="333">
        <f>IF(C$7=0,0,C$7/OIS!C$5*1000)</f>
        <v>0.64767741284823854</v>
      </c>
      <c r="D98" s="333">
        <f>IF(D$7=0,0,D$7/OIS!D$5*1000)</f>
        <v>0.70168655158858539</v>
      </c>
      <c r="E98" s="333">
        <f>IF(E$7=0,0,E$7/OIS!E$5*1000)</f>
        <v>0.86513338940902529</v>
      </c>
      <c r="F98" s="333">
        <f>IF(F$7=0,0,F$7/OIS!F$5*1000)</f>
        <v>0.8433127378273384</v>
      </c>
      <c r="G98" s="333">
        <f>IF(G$7=0,0,G$7/OIS!G$5*1000)</f>
        <v>1.0396300607308366</v>
      </c>
      <c r="H98" s="333">
        <f>IF(H$7=0,0,H$7/OIS!H$5*1000)</f>
        <v>0.94779922891209456</v>
      </c>
      <c r="I98" s="333">
        <f>IF(I$7=0,0,I$7/OIS!I$5*1000)</f>
        <v>0.97990853556456148</v>
      </c>
      <c r="J98" s="333">
        <f>IF(J$7=0,0,J$7/OIS!J$5*1000)</f>
        <v>0.77007023443483524</v>
      </c>
      <c r="K98" s="333">
        <f>IF(K$7=0,0,K$7/OIS!K$5*1000)</f>
        <v>0.75661163964702582</v>
      </c>
      <c r="L98" s="333">
        <f>IF(L$7=0,0,L$7/OIS!L$5*1000)</f>
        <v>0.7713296485369856</v>
      </c>
      <c r="M98" s="333">
        <f>IF(M$7=0,0,M$7/OIS!M$5*1000)</f>
        <v>0.56779327502556776</v>
      </c>
      <c r="N98" s="333">
        <f>IF(N$7=0,0,N$7/OIS!N$5*1000)</f>
        <v>0.55983021933189925</v>
      </c>
      <c r="O98" s="333">
        <f>IF(O$7=0,0,O$7/OIS!O$5*1000)</f>
        <v>0.53736164403156317</v>
      </c>
      <c r="P98" s="333">
        <f>IF(P$7=0,0,P$7/OIS!P$5*1000)</f>
        <v>0.52182090324508534</v>
      </c>
      <c r="Q98" s="333">
        <f>IF(Q$7=0,0,Q$7/OIS!Q$5*1000)</f>
        <v>0.4999158227428197</v>
      </c>
      <c r="R98" s="333">
        <f>IF(R$7=0,0,R$7/OIS!R$5*1000)</f>
        <v>0.49971163138031099</v>
      </c>
      <c r="S98" s="333">
        <f>IF(S$7=0,0,S$7/OIS!S$5*1000)</f>
        <v>0.48904554059968236</v>
      </c>
      <c r="T98" s="333">
        <f>IF(T$7=0,0,T$7/OIS!T$5*1000)</f>
        <v>0.40912084258106207</v>
      </c>
      <c r="U98" s="333">
        <f>IF(U$7=0,0,U$7/OIS!U$5*1000)</f>
        <v>0.36828778376639415</v>
      </c>
      <c r="V98" s="333">
        <f>IF(V$7=0,0,V$7/OIS!V$5*1000)</f>
        <v>0.34386570873818301</v>
      </c>
      <c r="W98" s="333">
        <f>IF(W$7=0,0,W$7/OIS!W$5*1000)</f>
        <v>0.34737564154194578</v>
      </c>
      <c r="DA98" s="174"/>
    </row>
    <row r="99" spans="1:105" ht="12" customHeight="1" x14ac:dyDescent="0.25">
      <c r="A99" s="202" t="s">
        <v>94</v>
      </c>
      <c r="B99" s="333">
        <f>IF(B$8=0,0,B$8/OIS!B$5*1000)</f>
        <v>1.1006150869542353</v>
      </c>
      <c r="C99" s="333">
        <f>IF(C$8=0,0,C$8/OIS!C$5*1000)</f>
        <v>1.2375640471370344</v>
      </c>
      <c r="D99" s="333">
        <f>IF(D$8=0,0,D$8/OIS!D$5*1000)</f>
        <v>1.3426843645727848</v>
      </c>
      <c r="E99" s="333">
        <f>IF(E$8=0,0,E$8/OIS!E$5*1000)</f>
        <v>1.6578515928557753</v>
      </c>
      <c r="F99" s="333">
        <f>IF(F$8=0,0,F$8/OIS!F$5*1000)</f>
        <v>1.618100188086939</v>
      </c>
      <c r="G99" s="333">
        <f>IF(G$8=0,0,G$8/OIS!G$5*1000)</f>
        <v>1.9952270231241862</v>
      </c>
      <c r="H99" s="333">
        <f>IF(H$8=0,0,H$8/OIS!H$5*1000)</f>
        <v>1.8228599530594916</v>
      </c>
      <c r="I99" s="333">
        <f>IF(I$8=0,0,I$8/OIS!I$5*1000)</f>
        <v>1.8904132498366795</v>
      </c>
      <c r="J99" s="333">
        <f>IF(J$8=0,0,J$8/OIS!J$5*1000)</f>
        <v>1.450547588732255</v>
      </c>
      <c r="K99" s="333">
        <f>IF(K$8=0,0,K$8/OIS!K$5*1000)</f>
        <v>1.4279585048597156</v>
      </c>
      <c r="L99" s="333">
        <f>IF(L$8=0,0,L$8/OIS!L$5*1000)</f>
        <v>1.4717216634395311</v>
      </c>
      <c r="M99" s="333">
        <f>IF(M$8=0,0,M$8/OIS!M$5*1000)</f>
        <v>1.0894743613275999</v>
      </c>
      <c r="N99" s="333">
        <f>IF(N$8=0,0,N$8/OIS!N$5*1000)</f>
        <v>1.0762605773397733</v>
      </c>
      <c r="O99" s="333">
        <f>IF(O$8=0,0,O$8/OIS!O$5*1000)</f>
        <v>1.0321956752250225</v>
      </c>
      <c r="P99" s="333">
        <f>IF(P$8=0,0,P$8/OIS!P$5*1000)</f>
        <v>1.0030051041417827</v>
      </c>
      <c r="Q99" s="333">
        <f>IF(Q$8=0,0,Q$8/OIS!Q$5*1000)</f>
        <v>0.9610528130055368</v>
      </c>
      <c r="R99" s="333">
        <f>IF(R$8=0,0,R$8/OIS!R$5*1000)</f>
        <v>0.96047871713205202</v>
      </c>
      <c r="S99" s="333">
        <f>IF(S$8=0,0,S$8/OIS!S$5*1000)</f>
        <v>0.94057273875493941</v>
      </c>
      <c r="T99" s="333">
        <f>IF(T$8=0,0,T$8/OIS!T$5*1000)</f>
        <v>0.78740254816644661</v>
      </c>
      <c r="U99" s="333">
        <f>IF(U$8=0,0,U$8/OIS!U$5*1000)</f>
        <v>0.70828201008888014</v>
      </c>
      <c r="V99" s="333">
        <f>IF(V$8=0,0,V$8/OIS!V$5*1000)</f>
        <v>0.6616488945857657</v>
      </c>
      <c r="W99" s="333">
        <f>IF(W$8=0,0,W$8/OIS!W$5*1000)</f>
        <v>0.66808503997806379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0.32710879856104813</v>
      </c>
      <c r="C100" s="333">
        <f>IF(C$9=0,0,C$9/OIS!C$5*1000)</f>
        <v>0.36589991478401074</v>
      </c>
      <c r="D100" s="333">
        <f>IF(D$9=0,0,D$9/OIS!D$5*1000)</f>
        <v>0.39501367361844542</v>
      </c>
      <c r="E100" s="333">
        <f>IF(E$9=0,0,E$9/OIS!E$5*1000)</f>
        <v>0.48527182000485181</v>
      </c>
      <c r="F100" s="333">
        <f>IF(F$9=0,0,F$9/OIS!F$5*1000)</f>
        <v>0.47153035348619932</v>
      </c>
      <c r="G100" s="333">
        <f>IF(G$9=0,0,G$9/OIS!G$5*1000)</f>
        <v>0.58097588935375588</v>
      </c>
      <c r="H100" s="333">
        <f>IF(H$9=0,0,H$9/OIS!H$5*1000)</f>
        <v>0.5268400572214621</v>
      </c>
      <c r="I100" s="333">
        <f>IF(I$9=0,0,I$9/OIS!I$5*1000)</f>
        <v>0.54046766561358806</v>
      </c>
      <c r="J100" s="333">
        <f>IF(J$9=0,0,J$9/OIS!J$5*1000)</f>
        <v>0.45024248927499511</v>
      </c>
      <c r="K100" s="333">
        <f>IF(K$9=0,0,K$9/OIS!K$5*1000)</f>
        <v>0.4403631156869513</v>
      </c>
      <c r="L100" s="333">
        <f>IF(L$9=0,0,L$9/OIS!L$5*1000)</f>
        <v>0.43729455937903228</v>
      </c>
      <c r="M100" s="333">
        <f>IF(M$9=0,0,M$9/OIS!M$5*1000)</f>
        <v>0.31745794999512589</v>
      </c>
      <c r="N100" s="333">
        <f>IF(N$9=0,0,N$9/OIS!N$5*1000)</f>
        <v>0.31150233959161322</v>
      </c>
      <c r="O100" s="333">
        <f>IF(O$9=0,0,O$9/OIS!O$5*1000)</f>
        <v>0.29963321319688335</v>
      </c>
      <c r="P100" s="333">
        <f>IF(P$9=0,0,P$9/OIS!P$5*1000)</f>
        <v>0.29048660282071997</v>
      </c>
      <c r="Q100" s="333">
        <f>IF(Q$9=0,0,Q$9/OIS!Q$5*1000)</f>
        <v>0.27818187016824864</v>
      </c>
      <c r="R100" s="333">
        <f>IF(R$9=0,0,R$9/OIS!R$5*1000)</f>
        <v>0.27820038361252269</v>
      </c>
      <c r="S100" s="333">
        <f>IF(S$9=0,0,S$9/OIS!S$5*1000)</f>
        <v>0.27182932089855988</v>
      </c>
      <c r="T100" s="333">
        <f>IF(T$9=0,0,T$9/OIS!T$5*1000)</f>
        <v>0.22700572137383482</v>
      </c>
      <c r="U100" s="333">
        <f>IF(U$9=0,0,U$9/OIS!U$5*1000)</f>
        <v>0.20473647160881386</v>
      </c>
      <c r="V100" s="333">
        <f>IF(V$9=0,0,V$9/OIS!V$5*1000)</f>
        <v>0.19091620183731717</v>
      </c>
      <c r="W100" s="333">
        <f>IF(W$9=0,0,W$9/OIS!W$5*1000)</f>
        <v>0.19309601071768007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0.9121516071769814</v>
      </c>
      <c r="C101" s="334">
        <f>IF(C$10=0,0,C$10/OIS!C$5*1000)</f>
        <v>0.99740737481601882</v>
      </c>
      <c r="D101" s="334">
        <f>IF(D$10=0,0,D$10/OIS!D$5*1000)</f>
        <v>1.0660261001907778</v>
      </c>
      <c r="E101" s="334">
        <f>IF(E$10=0,0,E$10/OIS!E$5*1000)</f>
        <v>1.2569606268391991</v>
      </c>
      <c r="F101" s="334">
        <f>IF(F$10=0,0,F$10/OIS!F$5*1000)</f>
        <v>1.2269680983819902</v>
      </c>
      <c r="G101" s="334">
        <f>IF(G$10=0,0,G$10/OIS!G$5*1000)</f>
        <v>1.5054440985881861</v>
      </c>
      <c r="H101" s="334">
        <f>IF(H$10=0,0,H$10/OIS!H$5*1000)</f>
        <v>1.370226376929043</v>
      </c>
      <c r="I101" s="334">
        <f>IF(I$10=0,0,I$10/OIS!I$5*1000)</f>
        <v>1.4136604046050265</v>
      </c>
      <c r="J101" s="334">
        <f>IF(J$10=0,0,J$10/OIS!J$5*1000)</f>
        <v>1.2314163806292813</v>
      </c>
      <c r="K101" s="334">
        <f>IF(K$10=0,0,K$10/OIS!K$5*1000)</f>
        <v>1.1544682034340659</v>
      </c>
      <c r="L101" s="334">
        <f>IF(L$10=0,0,L$10/OIS!L$5*1000)</f>
        <v>1.2355702720298085</v>
      </c>
      <c r="M101" s="334">
        <f>IF(M$10=0,0,M$10/OIS!M$5*1000)</f>
        <v>0.87331644409866738</v>
      </c>
      <c r="N101" s="334">
        <f>IF(N$10=0,0,N$10/OIS!N$5*1000)</f>
        <v>0.86242802893449444</v>
      </c>
      <c r="O101" s="334">
        <f>IF(O$10=0,0,O$10/OIS!O$5*1000)</f>
        <v>0.82256395590979425</v>
      </c>
      <c r="P101" s="334">
        <f>IF(P$10=0,0,P$10/OIS!P$5*1000)</f>
        <v>0.80244297712401469</v>
      </c>
      <c r="Q101" s="334">
        <f>IF(Q$10=0,0,Q$10/OIS!Q$5*1000)</f>
        <v>0.77587040239695904</v>
      </c>
      <c r="R101" s="334">
        <f>IF(R$10=0,0,R$10/OIS!R$5*1000)</f>
        <v>0.77448244232615338</v>
      </c>
      <c r="S101" s="334">
        <f>IF(S$10=0,0,S$10/OIS!S$5*1000)</f>
        <v>0.75887916019992252</v>
      </c>
      <c r="T101" s="334">
        <f>IF(T$10=0,0,T$10/OIS!T$5*1000)</f>
        <v>0.77115423143470052</v>
      </c>
      <c r="U101" s="334">
        <f>IF(U$10=0,0,U$10/OIS!U$5*1000)</f>
        <v>0.84430459960899928</v>
      </c>
      <c r="V101" s="334">
        <f>IF(V$10=0,0,V$10/OIS!V$5*1000)</f>
        <v>0.80229357145597524</v>
      </c>
      <c r="W101" s="334">
        <f>IF(W$10=0,0,W$10/OIS!W$5*1000)</f>
        <v>0.82858892278560392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12.096697683089161</v>
      </c>
      <c r="C102" s="350">
        <f>IF(C$16=0,0,C$16/OIS!C$5*1000)</f>
        <v>10.913095105186903</v>
      </c>
      <c r="D102" s="350">
        <f>IF(D$16=0,0,D$16/OIS!D$5*1000)</f>
        <v>11.495056450497273</v>
      </c>
      <c r="E102" s="350">
        <f>IF(E$16=0,0,E$16/OIS!E$5*1000)</f>
        <v>11.270146408039841</v>
      </c>
      <c r="F102" s="350">
        <f>IF(F$16=0,0,F$16/OIS!F$5*1000)</f>
        <v>10.810338570786325</v>
      </c>
      <c r="G102" s="350">
        <f>IF(G$16=0,0,G$16/OIS!G$5*1000)</f>
        <v>13.244344385544533</v>
      </c>
      <c r="H102" s="350">
        <f>IF(H$16=0,0,H$16/OIS!H$5*1000)</f>
        <v>11.808686872615795</v>
      </c>
      <c r="I102" s="350">
        <f>IF(I$16=0,0,I$16/OIS!I$5*1000)</f>
        <v>12.561941868109992</v>
      </c>
      <c r="J102" s="350">
        <f>IF(J$16=0,0,J$16/OIS!J$5*1000)</f>
        <v>14.136799454981633</v>
      </c>
      <c r="K102" s="350">
        <f>IF(K$16=0,0,K$16/OIS!K$5*1000)</f>
        <v>11.782138913013128</v>
      </c>
      <c r="L102" s="350">
        <f>IF(L$16=0,0,L$16/OIS!L$5*1000)</f>
        <v>13.96048513520714</v>
      </c>
      <c r="M102" s="350">
        <f>IF(M$16=0,0,M$16/OIS!M$5*1000)</f>
        <v>9.4634262002074205</v>
      </c>
      <c r="N102" s="350">
        <f>IF(N$16=0,0,N$16/OIS!N$5*1000)</f>
        <v>9.4308970439131148</v>
      </c>
      <c r="O102" s="350">
        <f>IF(O$16=0,0,O$16/OIS!O$5*1000)</f>
        <v>9.0888019927056032</v>
      </c>
      <c r="P102" s="350">
        <f>IF(P$16=0,0,P$16/OIS!P$5*1000)</f>
        <v>8.7152661237046285</v>
      </c>
      <c r="Q102" s="350">
        <f>IF(Q$16=0,0,Q$16/OIS!Q$5*1000)</f>
        <v>8.9378080507555442</v>
      </c>
      <c r="R102" s="350">
        <f>IF(R$16=0,0,R$16/OIS!R$5*1000)</f>
        <v>8.5999941479001354</v>
      </c>
      <c r="S102" s="350">
        <f>IF(S$16=0,0,S$16/OIS!S$5*1000)</f>
        <v>8.3023261443465266</v>
      </c>
      <c r="T102" s="350">
        <f>IF(T$16=0,0,T$16/OIS!T$5*1000)</f>
        <v>9.9912669409689769</v>
      </c>
      <c r="U102" s="350">
        <f>IF(U$16=0,0,U$16/OIS!U$5*1000)</f>
        <v>11.330502210028021</v>
      </c>
      <c r="V102" s="350">
        <f>IF(V$16=0,0,V$16/OIS!V$5*1000)</f>
        <v>10.768128314134247</v>
      </c>
      <c r="W102" s="350">
        <f>IF(W$16=0,0,W$16/OIS!W$5*1000)</f>
        <v>11.661136214508721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12.965480939280559</v>
      </c>
      <c r="C103" s="350">
        <f>IF(C$27=0,0,C$27/OIS!C$5*1000)</f>
        <v>13.577297540905432</v>
      </c>
      <c r="D103" s="350">
        <f>IF(D$27=0,0,D$27/OIS!D$5*1000)</f>
        <v>14.160774806226081</v>
      </c>
      <c r="E103" s="350">
        <f>IF(E$27=0,0,E$27/OIS!E$5*1000)</f>
        <v>14.025115868165734</v>
      </c>
      <c r="F103" s="350">
        <f>IF(F$27=0,0,F$27/OIS!F$5*1000)</f>
        <v>14.846048568445823</v>
      </c>
      <c r="G103" s="350">
        <f>IF(G$27=0,0,G$27/OIS!G$5*1000)</f>
        <v>16.275871985232854</v>
      </c>
      <c r="H103" s="350">
        <f>IF(H$27=0,0,H$27/OIS!H$5*1000)</f>
        <v>13.992327700727225</v>
      </c>
      <c r="I103" s="350">
        <f>IF(I$27=0,0,I$27/OIS!I$5*1000)</f>
        <v>14.728717141267156</v>
      </c>
      <c r="J103" s="350">
        <f>IF(J$27=0,0,J$27/OIS!J$5*1000)</f>
        <v>16.60297773123354</v>
      </c>
      <c r="K103" s="350">
        <f>IF(K$27=0,0,K$27/OIS!K$5*1000)</f>
        <v>13.437966112664519</v>
      </c>
      <c r="L103" s="350">
        <f>IF(L$27=0,0,L$27/OIS!L$5*1000)</f>
        <v>15.822321375118225</v>
      </c>
      <c r="M103" s="350">
        <f>IF(M$27=0,0,M$27/OIS!M$5*1000)</f>
        <v>10.567061944779045</v>
      </c>
      <c r="N103" s="350">
        <f>IF(N$27=0,0,N$27/OIS!N$5*1000)</f>
        <v>10.400517904418795</v>
      </c>
      <c r="O103" s="350">
        <f>IF(O$27=0,0,O$27/OIS!O$5*1000)</f>
        <v>10.413410822273271</v>
      </c>
      <c r="P103" s="350">
        <f>IF(P$27=0,0,P$27/OIS!P$5*1000)</f>
        <v>9.799024303898987</v>
      </c>
      <c r="Q103" s="350">
        <f>IF(Q$27=0,0,Q$27/OIS!Q$5*1000)</f>
        <v>9.6705286730205469</v>
      </c>
      <c r="R103" s="350">
        <f>IF(R$27=0,0,R$27/OIS!R$5*1000)</f>
        <v>9.703813075946881</v>
      </c>
      <c r="S103" s="350">
        <f>IF(S$27=0,0,S$27/OIS!S$5*1000)</f>
        <v>9.3726023090398876</v>
      </c>
      <c r="T103" s="350">
        <f>IF(T$27=0,0,T$27/OIS!T$5*1000)</f>
        <v>10.509174313763527</v>
      </c>
      <c r="U103" s="350">
        <f>IF(U$27=0,0,U$27/OIS!U$5*1000)</f>
        <v>11.549629231815304</v>
      </c>
      <c r="V103" s="350">
        <f>IF(V$27=0,0,V$27/OIS!V$5*1000)</f>
        <v>10.880307193460716</v>
      </c>
      <c r="W103" s="350">
        <f>IF(W$27=0,0,W$27/OIS!W$5*1000)</f>
        <v>11.348971361717798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3.1764179531324888</v>
      </c>
      <c r="C104" s="350">
        <f>IF(C$35=0,0,C$35/OIS!C$5*1000)</f>
        <v>3.0234056987428968</v>
      </c>
      <c r="D104" s="350">
        <f>IF(D$35=0,0,D$35/OIS!D$5*1000)</f>
        <v>3.2084248230011641</v>
      </c>
      <c r="E104" s="350">
        <f>IF(E$35=0,0,E$35/OIS!E$5*1000)</f>
        <v>3.3131688592123081</v>
      </c>
      <c r="F104" s="350">
        <f>IF(F$35=0,0,F$35/OIS!F$5*1000)</f>
        <v>3.0493051468489232</v>
      </c>
      <c r="G104" s="350">
        <f>IF(G$35=0,0,G$35/OIS!G$5*1000)</f>
        <v>3.8850199998352593</v>
      </c>
      <c r="H104" s="350">
        <f>IF(H$35=0,0,H$35/OIS!H$5*1000)</f>
        <v>3.5151791657331275</v>
      </c>
      <c r="I104" s="350">
        <f>IF(I$35=0,0,I$35/OIS!I$5*1000)</f>
        <v>3.7597787490763221</v>
      </c>
      <c r="J104" s="350">
        <f>IF(J$35=0,0,J$35/OIS!J$5*1000)</f>
        <v>4.0885078439483635</v>
      </c>
      <c r="K104" s="350">
        <f>IF(K$35=0,0,K$35/OIS!K$5*1000)</f>
        <v>3.3329575066556472</v>
      </c>
      <c r="L104" s="350">
        <f>IF(L$35=0,0,L$35/OIS!L$5*1000)</f>
        <v>4.2177444664855868</v>
      </c>
      <c r="M104" s="350">
        <f>IF(M$35=0,0,M$35/OIS!M$5*1000)</f>
        <v>2.8571995346526027</v>
      </c>
      <c r="N104" s="350">
        <f>IF(N$35=0,0,N$35/OIS!N$5*1000)</f>
        <v>2.8864831425119064</v>
      </c>
      <c r="O104" s="350">
        <f>IF(O$35=0,0,O$35/OIS!O$5*1000)</f>
        <v>2.7448072028480017</v>
      </c>
      <c r="P104" s="350">
        <f>IF(P$35=0,0,P$35/OIS!P$5*1000)</f>
        <v>2.6531115056699703</v>
      </c>
      <c r="Q104" s="350">
        <f>IF(Q$35=0,0,Q$35/OIS!Q$5*1000)</f>
        <v>2.6542285548612119</v>
      </c>
      <c r="R104" s="350">
        <f>IF(R$35=0,0,R$35/OIS!R$5*1000)</f>
        <v>2.5891586286552739</v>
      </c>
      <c r="S104" s="350">
        <f>IF(S$35=0,0,S$35/OIS!S$5*1000)</f>
        <v>2.5380832522661962</v>
      </c>
      <c r="T104" s="350">
        <f>IF(T$35=0,0,T$35/OIS!T$5*1000)</f>
        <v>3.0740173692523149</v>
      </c>
      <c r="U104" s="350">
        <f>IF(U$35=0,0,U$35/OIS!U$5*1000)</f>
        <v>3.5136110271924172</v>
      </c>
      <c r="V104" s="350">
        <f>IF(V$35=0,0,V$35/OIS!V$5*1000)</f>
        <v>3.3471271605381481</v>
      </c>
      <c r="W104" s="350">
        <f>IF(W$35=0,0,W$35/OIS!W$5*1000)</f>
        <v>3.5626958544979099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1.4504256203256229</v>
      </c>
      <c r="C105" s="350">
        <f>IF(C$54=0,0,C$54/OIS!C$5*1000)</f>
        <v>1.5735957847427271</v>
      </c>
      <c r="D105" s="350">
        <f>IF(D$54=0,0,D$54/OIS!D$5*1000)</f>
        <v>1.7004414319379573</v>
      </c>
      <c r="E105" s="350">
        <f>IF(E$54=0,0,E$54/OIS!E$5*1000)</f>
        <v>1.9989046381974589</v>
      </c>
      <c r="F105" s="350">
        <f>IF(F$54=0,0,F$54/OIS!F$5*1000)</f>
        <v>1.9201217176209389</v>
      </c>
      <c r="G105" s="350">
        <f>IF(G$54=0,0,G$54/OIS!G$5*1000)</f>
        <v>2.3917835625221917</v>
      </c>
      <c r="H105" s="350">
        <f>IF(H$54=0,0,H$54/OIS!H$5*1000)</f>
        <v>2.1881723969406646</v>
      </c>
      <c r="I105" s="350">
        <f>IF(I$54=0,0,I$54/OIS!I$5*1000)</f>
        <v>2.3079024610765968</v>
      </c>
      <c r="J105" s="350">
        <f>IF(J$54=0,0,J$54/OIS!J$5*1000)</f>
        <v>1.9104197312467004</v>
      </c>
      <c r="K105" s="350">
        <f>IF(K$54=0,0,K$54/OIS!K$5*1000)</f>
        <v>1.7443768562559261</v>
      </c>
      <c r="L105" s="350">
        <f>IF(L$54=0,0,L$54/OIS!L$5*1000)</f>
        <v>2.0232137353336417</v>
      </c>
      <c r="M105" s="350">
        <f>IF(M$54=0,0,M$54/OIS!M$5*1000)</f>
        <v>1.4581997352363041</v>
      </c>
      <c r="N105" s="350">
        <f>IF(N$54=0,0,N$54/OIS!N$5*1000)</f>
        <v>1.4594932897213366</v>
      </c>
      <c r="O105" s="350">
        <f>IF(O$54=0,0,O$54/OIS!O$5*1000)</f>
        <v>1.3927281365043875</v>
      </c>
      <c r="P105" s="350">
        <f>IF(P$54=0,0,P$54/OIS!P$5*1000)</f>
        <v>1.3529123395453535</v>
      </c>
      <c r="Q105" s="350">
        <f>IF(Q$54=0,0,Q$54/OIS!Q$5*1000)</f>
        <v>1.3142407741811375</v>
      </c>
      <c r="R105" s="350">
        <f>IF(R$54=0,0,R$54/OIS!R$5*1000)</f>
        <v>1.3079420900844749</v>
      </c>
      <c r="S105" s="350">
        <f>IF(S$54=0,0,S$54/OIS!S$5*1000)</f>
        <v>1.2848070989868274</v>
      </c>
      <c r="T105" s="350">
        <f>IF(T$54=0,0,T$54/OIS!T$5*1000)</f>
        <v>1.2583134531565685</v>
      </c>
      <c r="U105" s="350">
        <f>IF(U$54=0,0,U$54/OIS!U$5*1000)</f>
        <v>1.2870913471508814</v>
      </c>
      <c r="V105" s="350">
        <f>IF(V$54=0,0,V$54/OIS!V$5*1000)</f>
        <v>1.2159589993571804</v>
      </c>
      <c r="W105" s="350">
        <f>IF(W$54=0,0,W$54/OIS!W$5*1000)</f>
        <v>1.2535208810598979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2.8812836477552013</v>
      </c>
      <c r="C106" s="350">
        <f>IF(C$68=0,0,C$68/OIS!C$5*1000)</f>
        <v>2.754419047182461</v>
      </c>
      <c r="D106" s="350">
        <f>IF(D$68=0,0,D$68/OIS!D$5*1000)</f>
        <v>2.7087987541293503</v>
      </c>
      <c r="E106" s="350">
        <f>IF(E$68=0,0,E$68/OIS!E$5*1000)</f>
        <v>1.0380486993427223</v>
      </c>
      <c r="F106" s="350">
        <f>IF(F$68=0,0,F$68/OIS!F$5*1000)</f>
        <v>0.80638205315862188</v>
      </c>
      <c r="G106" s="350">
        <f>IF(G$68=0,0,G$68/OIS!G$5*1000)</f>
        <v>0.94974984321944034</v>
      </c>
      <c r="H106" s="350">
        <f>IF(H$68=0,0,H$68/OIS!H$5*1000)</f>
        <v>0.71639926356608374</v>
      </c>
      <c r="I106" s="350">
        <f>IF(I$68=0,0,I$68/OIS!I$5*1000)</f>
        <v>0.66096337018858775</v>
      </c>
      <c r="J106" s="350">
        <f>IF(J$68=0,0,J$68/OIS!J$5*1000)</f>
        <v>0.94041632991299218</v>
      </c>
      <c r="K106" s="350">
        <f>IF(K$68=0,0,K$68/OIS!K$5*1000)</f>
        <v>0.56341403646001653</v>
      </c>
      <c r="L106" s="350">
        <f>IF(L$68=0,0,L$68/OIS!L$5*1000)</f>
        <v>0.43457950229154263</v>
      </c>
      <c r="M106" s="350">
        <f>IF(M$68=0,0,M$68/OIS!M$5*1000)</f>
        <v>0.29474767782012329</v>
      </c>
      <c r="N106" s="350">
        <f>IF(N$68=0,0,N$68/OIS!N$5*1000)</f>
        <v>0.25168674658956675</v>
      </c>
      <c r="O106" s="350">
        <f>IF(O$68=0,0,O$68/OIS!O$5*1000)</f>
        <v>0.22043717521245054</v>
      </c>
      <c r="P106" s="350">
        <f>IF(P$68=0,0,P$68/OIS!P$5*1000)</f>
        <v>0.17700716448929676</v>
      </c>
      <c r="Q106" s="350">
        <f>IF(Q$68=0,0,Q$68/OIS!Q$5*1000)</f>
        <v>0.16920373700775931</v>
      </c>
      <c r="R106" s="350">
        <f>IF(R$68=0,0,R$68/OIS!R$5*1000)</f>
        <v>0.19436812517725144</v>
      </c>
      <c r="S106" s="350">
        <f>IF(S$68=0,0,S$68/OIS!S$5*1000)</f>
        <v>0.18767681676587908</v>
      </c>
      <c r="T106" s="350">
        <f>IF(T$68=0,0,T$68/OIS!T$5*1000)</f>
        <v>0.15480759516580719</v>
      </c>
      <c r="U106" s="350">
        <f>IF(U$68=0,0,U$68/OIS!U$5*1000)</f>
        <v>0.14049555012707918</v>
      </c>
      <c r="V106" s="350">
        <f>IF(V$68=0,0,V$68/OIS!V$5*1000)</f>
        <v>0.12840564522598416</v>
      </c>
      <c r="W106" s="350">
        <f>IF(W$68=0,0,W$68/OIS!W$5*1000)</f>
        <v>0.12872775264843558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19.023507986446987</v>
      </c>
      <c r="C107" s="335">
        <f>IF(C$69=0,0,C$69/OIS!C$5*1000)</f>
        <v>21.437469252139582</v>
      </c>
      <c r="D107" s="335">
        <f>IF(D$69=0,0,D$69/OIS!D$5*1000)</f>
        <v>23.306631235112782</v>
      </c>
      <c r="E107" s="335">
        <f>IF(E$69=0,0,E$69/OIS!E$5*1000)</f>
        <v>28.837801425677657</v>
      </c>
      <c r="F107" s="335">
        <f>IF(F$69=0,0,F$69/OIS!F$5*1000)</f>
        <v>28.197996202288149</v>
      </c>
      <c r="G107" s="335">
        <f>IF(G$69=0,0,G$69/OIS!G$5*1000)</f>
        <v>34.781148716058631</v>
      </c>
      <c r="H107" s="335">
        <f>IF(H$69=0,0,H$69/OIS!H$5*1000)</f>
        <v>31.873204226110868</v>
      </c>
      <c r="I107" s="335">
        <f>IF(I$69=0,0,I$69/OIS!I$5*1000)</f>
        <v>33.199042442091468</v>
      </c>
      <c r="J107" s="335">
        <f>IF(J$69=0,0,J$69/OIS!J$5*1000)</f>
        <v>24.60256180471621</v>
      </c>
      <c r="K107" s="335">
        <f>IF(K$69=0,0,K$69/OIS!K$5*1000)</f>
        <v>24.289783213931265</v>
      </c>
      <c r="L107" s="335">
        <f>IF(L$69=0,0,L$69/OIS!L$5*1000)</f>
        <v>25.440552066219499</v>
      </c>
      <c r="M107" s="335">
        <f>IF(M$69=0,0,M$69/OIS!M$5*1000)</f>
        <v>18.98647021582957</v>
      </c>
      <c r="N107" s="335">
        <f>IF(N$69=0,0,N$69/OIS!N$5*1000)</f>
        <v>18.807837006335223</v>
      </c>
      <c r="O107" s="335">
        <f>IF(O$69=0,0,O$69/OIS!O$5*1000)</f>
        <v>18.016095139170151</v>
      </c>
      <c r="P107" s="335">
        <f>IF(P$69=0,0,P$69/OIS!P$5*1000)</f>
        <v>17.523107291539645</v>
      </c>
      <c r="Q107" s="335">
        <f>IF(Q$69=0,0,Q$69/OIS!Q$5*1000)</f>
        <v>16.793969513018759</v>
      </c>
      <c r="R107" s="335">
        <f>IF(R$69=0,0,R$69/OIS!R$5*1000)</f>
        <v>16.779406772655165</v>
      </c>
      <c r="S107" s="335">
        <f>IF(S$69=0,0,S$69/OIS!S$5*1000)</f>
        <v>16.446502496123205</v>
      </c>
      <c r="T107" s="335">
        <f>IF(T$69=0,0,T$69/OIS!T$5*1000)</f>
        <v>13.781884917589306</v>
      </c>
      <c r="U107" s="335">
        <f>IF(U$69=0,0,U$69/OIS!U$5*1000)</f>
        <v>12.383769903752185</v>
      </c>
      <c r="V107" s="335">
        <f>IF(V$69=0,0,V$69/OIS!V$5*1000)</f>
        <v>11.576777715747467</v>
      </c>
      <c r="W107" s="335">
        <f>IF(W$69=0,0,W$69/OIS!W$5*1000)</f>
        <v>11.681474146389649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DE: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2675.9331210675232</v>
      </c>
      <c r="C5" s="225">
        <v>2681.798243178016</v>
      </c>
      <c r="D5" s="225">
        <v>2692.919249930384</v>
      </c>
      <c r="E5" s="225">
        <v>1640.9384874883681</v>
      </c>
      <c r="F5" s="225">
        <v>1729.9875315633469</v>
      </c>
      <c r="G5" s="225">
        <v>1653.048364618588</v>
      </c>
      <c r="H5" s="225">
        <v>1746.688715840897</v>
      </c>
      <c r="I5" s="225">
        <v>1948.890897213224</v>
      </c>
      <c r="J5" s="225">
        <v>1591.8054494134381</v>
      </c>
      <c r="K5" s="225">
        <v>1350.8179372776949</v>
      </c>
      <c r="L5" s="225">
        <v>1836.710183724543</v>
      </c>
      <c r="M5" s="225">
        <v>1795.4940697563741</v>
      </c>
      <c r="N5" s="225">
        <v>1773.456602023997</v>
      </c>
      <c r="O5" s="225">
        <v>1702.327960028312</v>
      </c>
      <c r="P5" s="225">
        <v>1729.3327459027821</v>
      </c>
      <c r="Q5" s="225">
        <v>1740.8487285400061</v>
      </c>
      <c r="R5" s="225">
        <v>1766.212841832451</v>
      </c>
      <c r="S5" s="225">
        <v>1772.3628243704941</v>
      </c>
      <c r="T5" s="225">
        <v>2067.8328819454</v>
      </c>
      <c r="U5" s="225">
        <v>2296.2022476125371</v>
      </c>
      <c r="V5" s="225">
        <v>2236.1318842410678</v>
      </c>
      <c r="W5" s="225">
        <v>2362.446592699685</v>
      </c>
      <c r="DA5" s="89" t="s">
        <v>3125</v>
      </c>
    </row>
    <row r="6" spans="1:105" ht="12" customHeight="1" x14ac:dyDescent="0.25">
      <c r="A6" s="55" t="s">
        <v>92</v>
      </c>
      <c r="B6" s="261">
        <v>53.777323639099222</v>
      </c>
      <c r="C6" s="261">
        <v>56.984057590971908</v>
      </c>
      <c r="D6" s="261">
        <v>57.822779581275348</v>
      </c>
      <c r="E6" s="261">
        <v>38.668573969388682</v>
      </c>
      <c r="F6" s="261">
        <v>40.641776486831859</v>
      </c>
      <c r="G6" s="261">
        <v>39.290400799579537</v>
      </c>
      <c r="H6" s="261">
        <v>41.698049617834869</v>
      </c>
      <c r="I6" s="261">
        <v>45.772026298655412</v>
      </c>
      <c r="J6" s="261">
        <v>35.389216680257377</v>
      </c>
      <c r="K6" s="261">
        <v>32.003017319391553</v>
      </c>
      <c r="L6" s="261">
        <v>39.498989604603103</v>
      </c>
      <c r="M6" s="261">
        <v>39.258591925639912</v>
      </c>
      <c r="N6" s="261">
        <v>38.425971584302317</v>
      </c>
      <c r="O6" s="261">
        <v>36.797157174048998</v>
      </c>
      <c r="P6" s="261">
        <v>37.586700498470513</v>
      </c>
      <c r="Q6" s="261">
        <v>37.13238174006969</v>
      </c>
      <c r="R6" s="261">
        <v>37.916072271609821</v>
      </c>
      <c r="S6" s="261">
        <v>38.10447849823786</v>
      </c>
      <c r="T6" s="261">
        <v>38.855404034477388</v>
      </c>
      <c r="U6" s="261">
        <v>38.449528878271472</v>
      </c>
      <c r="V6" s="261">
        <v>37.060239931647537</v>
      </c>
      <c r="W6" s="261">
        <v>38.233049188146992</v>
      </c>
      <c r="DA6" s="67" t="s">
        <v>3126</v>
      </c>
    </row>
    <row r="7" spans="1:105" ht="12" customHeight="1" x14ac:dyDescent="0.25">
      <c r="A7" s="202" t="s">
        <v>93</v>
      </c>
      <c r="B7" s="226">
        <v>8.3849395792954446</v>
      </c>
      <c r="C7" s="226">
        <v>8.9107306785628353</v>
      </c>
      <c r="D7" s="226">
        <v>9.06691571445125</v>
      </c>
      <c r="E7" s="226">
        <v>6.0799056636222044</v>
      </c>
      <c r="F7" s="226">
        <v>6.406051464859182</v>
      </c>
      <c r="G7" s="226">
        <v>6.1957366140222216</v>
      </c>
      <c r="H7" s="226">
        <v>6.6028227040695926</v>
      </c>
      <c r="I7" s="226">
        <v>7.2919512616271014</v>
      </c>
      <c r="J7" s="226">
        <v>5.3855580048092113</v>
      </c>
      <c r="K7" s="226">
        <v>4.8878416273915866</v>
      </c>
      <c r="L7" s="226">
        <v>6.1588146535858801</v>
      </c>
      <c r="M7" s="226">
        <v>6.1883092268894027</v>
      </c>
      <c r="N7" s="226">
        <v>6.0798626297412923</v>
      </c>
      <c r="O7" s="226">
        <v>5.8125530189425332</v>
      </c>
      <c r="P7" s="226">
        <v>5.9449393425787012</v>
      </c>
      <c r="Q7" s="226">
        <v>5.8749028839100168</v>
      </c>
      <c r="R7" s="226">
        <v>5.9966726346394212</v>
      </c>
      <c r="S7" s="226">
        <v>6.0339533861713157</v>
      </c>
      <c r="T7" s="226">
        <v>6.1612800072160594</v>
      </c>
      <c r="U7" s="226">
        <v>6.0879276212358908</v>
      </c>
      <c r="V7" s="226">
        <v>5.8737897787871027</v>
      </c>
      <c r="W7" s="226">
        <v>6.0540201809309817</v>
      </c>
      <c r="DA7" s="174" t="s">
        <v>3127</v>
      </c>
    </row>
    <row r="8" spans="1:105" ht="12" customHeight="1" x14ac:dyDescent="0.25">
      <c r="A8" s="202" t="s">
        <v>94</v>
      </c>
      <c r="B8" s="226">
        <v>87.544419639843312</v>
      </c>
      <c r="C8" s="226">
        <v>93.170570455700044</v>
      </c>
      <c r="D8" s="226">
        <v>94.935739087383382</v>
      </c>
      <c r="E8" s="226">
        <v>63.746728415176207</v>
      </c>
      <c r="F8" s="226">
        <v>67.24974094760276</v>
      </c>
      <c r="G8" s="226">
        <v>65.055982202865209</v>
      </c>
      <c r="H8" s="226">
        <v>69.473935052873301</v>
      </c>
      <c r="I8" s="226">
        <v>76.954249310611885</v>
      </c>
      <c r="J8" s="226">
        <v>55.528580041735552</v>
      </c>
      <c r="K8" s="226">
        <v>50.492228313229688</v>
      </c>
      <c r="L8" s="226">
        <v>64.302955468112799</v>
      </c>
      <c r="M8" s="226">
        <v>64.965374704457858</v>
      </c>
      <c r="N8" s="226">
        <v>63.946247230998608</v>
      </c>
      <c r="O8" s="226">
        <v>61.084723978598632</v>
      </c>
      <c r="P8" s="226">
        <v>62.516046098757691</v>
      </c>
      <c r="Q8" s="226">
        <v>61.789056212828648</v>
      </c>
      <c r="R8" s="226">
        <v>63.058175881549467</v>
      </c>
      <c r="S8" s="226">
        <v>63.489246599803792</v>
      </c>
      <c r="T8" s="226">
        <v>64.87283109594128</v>
      </c>
      <c r="U8" s="226">
        <v>64.053695474491278</v>
      </c>
      <c r="V8" s="226">
        <v>61.831075092773951</v>
      </c>
      <c r="W8" s="226">
        <v>63.698863850891208</v>
      </c>
      <c r="DA8" s="174" t="s">
        <v>3128</v>
      </c>
    </row>
    <row r="9" spans="1:105" ht="12" customHeight="1" x14ac:dyDescent="0.25">
      <c r="A9" s="202" t="s">
        <v>95</v>
      </c>
      <c r="B9" s="226">
        <v>18.23183778711828</v>
      </c>
      <c r="C9" s="226">
        <v>19.305086880146138</v>
      </c>
      <c r="D9" s="226">
        <v>19.575730032227089</v>
      </c>
      <c r="E9" s="226">
        <v>13.082248612169071</v>
      </c>
      <c r="F9" s="226">
        <v>13.74124425860856</v>
      </c>
      <c r="G9" s="226">
        <v>13.282883673768801</v>
      </c>
      <c r="H9" s="226">
        <v>14.082047875021029</v>
      </c>
      <c r="I9" s="226">
        <v>15.434150323062299</v>
      </c>
      <c r="J9" s="226">
        <v>12.06917222288949</v>
      </c>
      <c r="K9" s="226">
        <v>10.90484917462109</v>
      </c>
      <c r="L9" s="226">
        <v>13.39105123224693</v>
      </c>
      <c r="M9" s="226">
        <v>13.273430512604429</v>
      </c>
      <c r="N9" s="226">
        <v>12.979624308066841</v>
      </c>
      <c r="O9" s="226">
        <v>12.434613141884441</v>
      </c>
      <c r="P9" s="226">
        <v>12.697282642494869</v>
      </c>
      <c r="Q9" s="226">
        <v>12.54282555645741</v>
      </c>
      <c r="R9" s="226">
        <v>12.808744061704481</v>
      </c>
      <c r="S9" s="226">
        <v>12.86835560678213</v>
      </c>
      <c r="T9" s="226">
        <v>13.11741416445814</v>
      </c>
      <c r="U9" s="226">
        <v>12.985242290894339</v>
      </c>
      <c r="V9" s="226">
        <v>12.51290191414334</v>
      </c>
      <c r="W9" s="226">
        <v>12.911933397716201</v>
      </c>
      <c r="DA9" s="174" t="s">
        <v>3129</v>
      </c>
    </row>
    <row r="10" spans="1:105" ht="12" customHeight="1" x14ac:dyDescent="0.25">
      <c r="A10" s="56" t="s">
        <v>96</v>
      </c>
      <c r="B10" s="262">
        <v>83.946635798864719</v>
      </c>
      <c r="C10" s="262">
        <v>87.365874177497034</v>
      </c>
      <c r="D10" s="262">
        <v>87.886969926213197</v>
      </c>
      <c r="E10" s="262">
        <v>57.671142288118453</v>
      </c>
      <c r="F10" s="262">
        <v>60.940698137230321</v>
      </c>
      <c r="G10" s="262">
        <v>58.7900642031628</v>
      </c>
      <c r="H10" s="262">
        <v>62.766119520628678</v>
      </c>
      <c r="I10" s="262">
        <v>69.062646206009703</v>
      </c>
      <c r="J10" s="262">
        <v>53.459597700956813</v>
      </c>
      <c r="K10" s="262">
        <v>48.136151795794497</v>
      </c>
      <c r="L10" s="262">
        <v>61.441024303949767</v>
      </c>
      <c r="M10" s="262">
        <v>60.347641518863398</v>
      </c>
      <c r="N10" s="262">
        <v>59.238864298635903</v>
      </c>
      <c r="O10" s="262">
        <v>56.233159052668597</v>
      </c>
      <c r="P10" s="262">
        <v>57.928528350100201</v>
      </c>
      <c r="Q10" s="262">
        <v>57.590568321122063</v>
      </c>
      <c r="R10" s="262">
        <v>58.580874123038868</v>
      </c>
      <c r="S10" s="262">
        <v>58.980669470583678</v>
      </c>
      <c r="T10" s="262">
        <v>67.249104747900645</v>
      </c>
      <c r="U10" s="262">
        <v>78.392613775438605</v>
      </c>
      <c r="V10" s="262">
        <v>76.684697566058517</v>
      </c>
      <c r="W10" s="262">
        <v>80.720517880983536</v>
      </c>
      <c r="DA10" s="68" t="s">
        <v>3130</v>
      </c>
    </row>
    <row r="11" spans="1:105" ht="12" customHeight="1" x14ac:dyDescent="0.25">
      <c r="A11" s="37" t="s">
        <v>160</v>
      </c>
      <c r="B11" s="228">
        <v>6.1128212845393399</v>
      </c>
      <c r="C11" s="228">
        <v>5.2905902133918881</v>
      </c>
      <c r="D11" s="228">
        <v>5.1800987861688794</v>
      </c>
      <c r="E11" s="228">
        <v>1.732274411062291</v>
      </c>
      <c r="F11" s="228">
        <v>1.45346693740665</v>
      </c>
      <c r="G11" s="228">
        <v>1.353397651024205</v>
      </c>
      <c r="H11" s="228">
        <v>1.2668839604153419</v>
      </c>
      <c r="I11" s="228">
        <v>1.441261787864601</v>
      </c>
      <c r="J11" s="228">
        <v>6.1528488045759104</v>
      </c>
      <c r="K11" s="228">
        <v>1.617757044771301</v>
      </c>
      <c r="L11" s="228">
        <v>3.1213254042403769</v>
      </c>
      <c r="M11" s="228">
        <v>1.6175310373015921</v>
      </c>
      <c r="N11" s="228">
        <v>1.5052200549726931</v>
      </c>
      <c r="O11" s="228">
        <v>1.423681753248569</v>
      </c>
      <c r="P11" s="228">
        <v>1.0635064881301941</v>
      </c>
      <c r="Q11" s="228">
        <v>1.069863416555676</v>
      </c>
      <c r="R11" s="228">
        <v>1.07943317976652</v>
      </c>
      <c r="S11" s="228">
        <v>1.006716279216882</v>
      </c>
      <c r="T11" s="228">
        <v>21.92542470142628</v>
      </c>
      <c r="U11" s="228">
        <v>25.696883644131798</v>
      </c>
      <c r="V11" s="228">
        <v>26.259093404336578</v>
      </c>
      <c r="W11" s="228">
        <v>27.370887994940901</v>
      </c>
      <c r="DA11" s="69" t="s">
        <v>3131</v>
      </c>
    </row>
    <row r="12" spans="1:105" ht="12" customHeight="1" x14ac:dyDescent="0.25">
      <c r="A12" s="37" t="s">
        <v>162</v>
      </c>
      <c r="B12" s="228">
        <v>13.20480492998893</v>
      </c>
      <c r="C12" s="228">
        <v>13.418186532015239</v>
      </c>
      <c r="D12" s="228">
        <v>12.9852111688517</v>
      </c>
      <c r="E12" s="228">
        <v>5.595611155756286</v>
      </c>
      <c r="F12" s="228">
        <v>6.05867762112939</v>
      </c>
      <c r="G12" s="228">
        <v>5.4330996474682758</v>
      </c>
      <c r="H12" s="228">
        <v>5.1995961594804321</v>
      </c>
      <c r="I12" s="228">
        <v>6.1379786711621893</v>
      </c>
      <c r="J12" s="228">
        <v>9.9151941716900858</v>
      </c>
      <c r="K12" s="228">
        <v>6.6881429729430728</v>
      </c>
      <c r="L12" s="228">
        <v>16.613323099592169</v>
      </c>
      <c r="M12" s="228">
        <v>13.75044057353478</v>
      </c>
      <c r="N12" s="228">
        <v>14.28902396665754</v>
      </c>
      <c r="O12" s="228">
        <v>13.786913268962749</v>
      </c>
      <c r="P12" s="228">
        <v>14.119835277510891</v>
      </c>
      <c r="Q12" s="228">
        <v>14.833961913345959</v>
      </c>
      <c r="R12" s="228">
        <v>15.640660991102459</v>
      </c>
      <c r="S12" s="228">
        <v>16.034397237916689</v>
      </c>
      <c r="T12" s="228">
        <v>12.593521436948031</v>
      </c>
      <c r="U12" s="228">
        <v>26.393664268422949</v>
      </c>
      <c r="V12" s="228">
        <v>25.514552829166679</v>
      </c>
      <c r="W12" s="228">
        <v>27.791036209781399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0.90168653292748213</v>
      </c>
      <c r="U14" s="228">
        <v>1.0851567945508021</v>
      </c>
      <c r="V14" s="228">
        <v>1.0463707096881849</v>
      </c>
      <c r="W14" s="228">
        <v>1.206621061224991</v>
      </c>
      <c r="DA14" s="69" t="s">
        <v>3134</v>
      </c>
    </row>
    <row r="15" spans="1:105" ht="12" customHeight="1" x14ac:dyDescent="0.25">
      <c r="A15" s="37" t="s">
        <v>38</v>
      </c>
      <c r="B15" s="228">
        <v>64.629009584336458</v>
      </c>
      <c r="C15" s="228">
        <v>68.657097432089898</v>
      </c>
      <c r="D15" s="228">
        <v>69.721659971192622</v>
      </c>
      <c r="E15" s="228">
        <v>50.343256721299873</v>
      </c>
      <c r="F15" s="228">
        <v>53.428553578694277</v>
      </c>
      <c r="G15" s="228">
        <v>52.003566904670322</v>
      </c>
      <c r="H15" s="228">
        <v>56.2996394007329</v>
      </c>
      <c r="I15" s="228">
        <v>61.483405746982918</v>
      </c>
      <c r="J15" s="228">
        <v>37.391554724690813</v>
      </c>
      <c r="K15" s="228">
        <v>39.830251778080132</v>
      </c>
      <c r="L15" s="228">
        <v>41.706375800117208</v>
      </c>
      <c r="M15" s="228">
        <v>44.979669908027027</v>
      </c>
      <c r="N15" s="228">
        <v>43.444620277005669</v>
      </c>
      <c r="O15" s="228">
        <v>41.022564030457268</v>
      </c>
      <c r="P15" s="228">
        <v>42.745186584459113</v>
      </c>
      <c r="Q15" s="228">
        <v>41.686742991220427</v>
      </c>
      <c r="R15" s="228">
        <v>41.860779952169878</v>
      </c>
      <c r="S15" s="228">
        <v>41.93955595345011</v>
      </c>
      <c r="T15" s="228">
        <v>31.82847207659886</v>
      </c>
      <c r="U15" s="228">
        <v>25.216909068333059</v>
      </c>
      <c r="V15" s="228">
        <v>23.86468062286708</v>
      </c>
      <c r="W15" s="228">
        <v>24.351972615036239</v>
      </c>
      <c r="DA15" s="69" t="s">
        <v>3135</v>
      </c>
    </row>
    <row r="16" spans="1:105" ht="12" customHeight="1" x14ac:dyDescent="0.25">
      <c r="A16" s="57" t="s">
        <v>3059</v>
      </c>
      <c r="B16" s="263">
        <v>568.76704486983328</v>
      </c>
      <c r="C16" s="263">
        <v>499.53866928384218</v>
      </c>
      <c r="D16" s="263">
        <v>494.45192285395422</v>
      </c>
      <c r="E16" s="263">
        <v>269.26396292641078</v>
      </c>
      <c r="F16" s="263">
        <v>275.63633215792782</v>
      </c>
      <c r="G16" s="263">
        <v>264.99016077884983</v>
      </c>
      <c r="H16" s="263">
        <v>276.99288691908708</v>
      </c>
      <c r="I16" s="263">
        <v>312.25969696384641</v>
      </c>
      <c r="J16" s="263">
        <v>327.0934036855233</v>
      </c>
      <c r="K16" s="263">
        <v>254.70530638336311</v>
      </c>
      <c r="L16" s="263">
        <v>376.21053920336152</v>
      </c>
      <c r="M16" s="263">
        <v>349.46923251879849</v>
      </c>
      <c r="N16" s="263">
        <v>346.92288728505389</v>
      </c>
      <c r="O16" s="263">
        <v>333.35574441823621</v>
      </c>
      <c r="P16" s="263">
        <v>335.71175033207243</v>
      </c>
      <c r="Q16" s="263">
        <v>352.5016633954549</v>
      </c>
      <c r="R16" s="263">
        <v>349.42975754327068</v>
      </c>
      <c r="S16" s="263">
        <v>347.69845263698193</v>
      </c>
      <c r="T16" s="263">
        <v>495.07471799593662</v>
      </c>
      <c r="U16" s="263">
        <v>621.75439854140996</v>
      </c>
      <c r="V16" s="263">
        <v>611.40739204455315</v>
      </c>
      <c r="W16" s="263">
        <v>667.38494817223557</v>
      </c>
      <c r="DA16" s="70" t="s">
        <v>3136</v>
      </c>
    </row>
    <row r="17" spans="1:105" ht="12" customHeight="1" x14ac:dyDescent="0.25">
      <c r="A17" s="46" t="s">
        <v>30</v>
      </c>
      <c r="B17" s="231">
        <v>4.7004860824819952</v>
      </c>
      <c r="C17" s="231">
        <v>5.7694874136505572</v>
      </c>
      <c r="D17" s="231">
        <v>5.6066961211637043</v>
      </c>
      <c r="E17" s="231">
        <v>6.3341965547290018</v>
      </c>
      <c r="F17" s="231">
        <v>12.919995737862701</v>
      </c>
      <c r="G17" s="231">
        <v>5.7086252293208917</v>
      </c>
      <c r="H17" s="231">
        <v>9.1511662597473613</v>
      </c>
      <c r="I17" s="231">
        <v>6.1514257015295097</v>
      </c>
      <c r="J17" s="231">
        <v>4.9630357792858346</v>
      </c>
      <c r="K17" s="231">
        <v>3.5975450944039529</v>
      </c>
      <c r="L17" s="231">
        <v>4.1616612089580176</v>
      </c>
      <c r="M17" s="231">
        <v>4.6904881735329162</v>
      </c>
      <c r="N17" s="231">
        <v>3.9530423201316429</v>
      </c>
      <c r="O17" s="231">
        <v>5.364049625813017</v>
      </c>
      <c r="P17" s="231">
        <v>5.1439012289004777</v>
      </c>
      <c r="Q17" s="231">
        <v>3.077795136134533</v>
      </c>
      <c r="R17" s="231">
        <v>3.1524812455990858</v>
      </c>
      <c r="S17" s="231">
        <v>3.0333265833522671</v>
      </c>
      <c r="T17" s="231">
        <v>8.4722342990509922</v>
      </c>
      <c r="U17" s="231">
        <v>8.6341973899549274</v>
      </c>
      <c r="V17" s="231">
        <v>2.973258787351714</v>
      </c>
      <c r="W17" s="231">
        <v>3.354539522105406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8.8969005320869545</v>
      </c>
      <c r="F18" s="231">
        <v>0</v>
      </c>
      <c r="G18" s="231">
        <v>6.6490350138645384</v>
      </c>
      <c r="H18" s="231">
        <v>14.83138951532746</v>
      </c>
      <c r="I18" s="231">
        <v>15.87387655004455</v>
      </c>
      <c r="J18" s="231">
        <v>9.6185895913321975</v>
      </c>
      <c r="K18" s="231">
        <v>18.27846315615114</v>
      </c>
      <c r="L18" s="231">
        <v>20.78724679273196</v>
      </c>
      <c r="M18" s="231">
        <v>21.145674850986602</v>
      </c>
      <c r="N18" s="231">
        <v>13.977630415941331</v>
      </c>
      <c r="O18" s="231">
        <v>8.9600327468891496</v>
      </c>
      <c r="P18" s="231">
        <v>23.64126668150686</v>
      </c>
      <c r="Q18" s="231">
        <v>31.092023071198021</v>
      </c>
      <c r="R18" s="231">
        <v>2.5076589895363881</v>
      </c>
      <c r="S18" s="231">
        <v>1.8997416587397551</v>
      </c>
      <c r="T18" s="231">
        <v>11.907185570717839</v>
      </c>
      <c r="U18" s="231">
        <v>14.97999490683085</v>
      </c>
      <c r="V18" s="231">
        <v>20.741531409457941</v>
      </c>
      <c r="W18" s="231">
        <v>21.893838709983061</v>
      </c>
      <c r="DA18" s="73" t="s">
        <v>3138</v>
      </c>
    </row>
    <row r="19" spans="1:105" ht="12" customHeight="1" x14ac:dyDescent="0.25">
      <c r="A19" s="46" t="s">
        <v>33</v>
      </c>
      <c r="B19" s="231">
        <v>27.712100415464771</v>
      </c>
      <c r="C19" s="231">
        <v>36.308110614868532</v>
      </c>
      <c r="D19" s="231">
        <v>25.9775126929738</v>
      </c>
      <c r="E19" s="231">
        <v>2.849424721314747</v>
      </c>
      <c r="F19" s="231">
        <v>3.0918309737026979</v>
      </c>
      <c r="G19" s="231">
        <v>1.91177185838288</v>
      </c>
      <c r="H19" s="231">
        <v>2.068299120232755</v>
      </c>
      <c r="I19" s="231">
        <v>10.79510625531511</v>
      </c>
      <c r="J19" s="231">
        <v>6.3449052672108328</v>
      </c>
      <c r="K19" s="231">
        <v>4.734235923056124</v>
      </c>
      <c r="L19" s="231">
        <v>6.9162231470920474</v>
      </c>
      <c r="M19" s="231">
        <v>1.989717193947159</v>
      </c>
      <c r="N19" s="231">
        <v>3.6682555391211928</v>
      </c>
      <c r="O19" s="231">
        <v>2.4127618738865699</v>
      </c>
      <c r="P19" s="231">
        <v>2.5665260371878849</v>
      </c>
      <c r="Q19" s="231">
        <v>1.4227399039376101</v>
      </c>
      <c r="R19" s="231">
        <v>1.198789154015562</v>
      </c>
      <c r="S19" s="231">
        <v>1.931062768656121</v>
      </c>
      <c r="T19" s="231">
        <v>2.3201664303635492</v>
      </c>
      <c r="U19" s="231">
        <v>2.007345106779264</v>
      </c>
      <c r="V19" s="231">
        <v>1.465133148223503</v>
      </c>
      <c r="W19" s="231">
        <v>1.3931861305856179</v>
      </c>
      <c r="DA19" s="73" t="s">
        <v>3139</v>
      </c>
    </row>
    <row r="20" spans="1:105" ht="12" customHeight="1" x14ac:dyDescent="0.25">
      <c r="A20" s="46" t="s">
        <v>160</v>
      </c>
      <c r="B20" s="231">
        <v>42.046258172995607</v>
      </c>
      <c r="C20" s="231">
        <v>46.308082650523211</v>
      </c>
      <c r="D20" s="231">
        <v>45.438094484527809</v>
      </c>
      <c r="E20" s="231">
        <v>35.405454386858203</v>
      </c>
      <c r="F20" s="231">
        <v>33.026130337961987</v>
      </c>
      <c r="G20" s="231">
        <v>29.046408664808691</v>
      </c>
      <c r="H20" s="231">
        <v>27.7309300598649</v>
      </c>
      <c r="I20" s="231">
        <v>30.360616788123458</v>
      </c>
      <c r="J20" s="231">
        <v>70.704702314857755</v>
      </c>
      <c r="K20" s="231">
        <v>22.74335395517306</v>
      </c>
      <c r="L20" s="231">
        <v>39.650299148808443</v>
      </c>
      <c r="M20" s="231">
        <v>23.027001373991538</v>
      </c>
      <c r="N20" s="231">
        <v>21.034419578108299</v>
      </c>
      <c r="O20" s="231">
        <v>20.049520132012969</v>
      </c>
      <c r="P20" s="231">
        <v>15.16641132654571</v>
      </c>
      <c r="Q20" s="231">
        <v>14.049959135482739</v>
      </c>
      <c r="R20" s="231">
        <v>15.378245810772491</v>
      </c>
      <c r="S20" s="231">
        <v>14.53669649442033</v>
      </c>
      <c r="T20" s="231">
        <v>223.1192477158466</v>
      </c>
      <c r="U20" s="231">
        <v>233.50505875598631</v>
      </c>
      <c r="V20" s="231">
        <v>238.68681829149591</v>
      </c>
      <c r="W20" s="231">
        <v>223.6857494737279</v>
      </c>
      <c r="DA20" s="73" t="s">
        <v>3140</v>
      </c>
    </row>
    <row r="21" spans="1:105" ht="12" customHeight="1" x14ac:dyDescent="0.25">
      <c r="A21" s="46" t="s">
        <v>70</v>
      </c>
      <c r="B21" s="231">
        <v>3.1938586872936141</v>
      </c>
      <c r="C21" s="231">
        <v>4.2563376446853747</v>
      </c>
      <c r="D21" s="231">
        <v>3.4259061815255318</v>
      </c>
      <c r="E21" s="231">
        <v>2.3116665608708562</v>
      </c>
      <c r="F21" s="231">
        <v>1.9594228960595079</v>
      </c>
      <c r="G21" s="231">
        <v>1.909302428392015</v>
      </c>
      <c r="H21" s="231">
        <v>1.7257314969558091</v>
      </c>
      <c r="I21" s="231">
        <v>1.601926482212034</v>
      </c>
      <c r="J21" s="231">
        <v>1.971461470918229</v>
      </c>
      <c r="K21" s="231">
        <v>1.201387181499713</v>
      </c>
      <c r="L21" s="231">
        <v>1.391928703423791</v>
      </c>
      <c r="M21" s="231">
        <v>0.9316101247745211</v>
      </c>
      <c r="N21" s="231">
        <v>0.41567662139767553</v>
      </c>
      <c r="O21" s="231">
        <v>0.47606768483191442</v>
      </c>
      <c r="P21" s="231">
        <v>0.39539677770733961</v>
      </c>
      <c r="Q21" s="231">
        <v>0.31500544612780268</v>
      </c>
      <c r="R21" s="231">
        <v>0.37488791389665782</v>
      </c>
      <c r="S21" s="231">
        <v>0.33853275072285077</v>
      </c>
      <c r="T21" s="231">
        <v>0.19801694763697469</v>
      </c>
      <c r="U21" s="231">
        <v>0.20253023632969441</v>
      </c>
      <c r="V21" s="231">
        <v>0</v>
      </c>
      <c r="W21" s="231">
        <v>0</v>
      </c>
      <c r="DA21" s="73" t="s">
        <v>3141</v>
      </c>
    </row>
    <row r="22" spans="1:105" ht="12" customHeight="1" x14ac:dyDescent="0.25">
      <c r="A22" s="46" t="s">
        <v>34</v>
      </c>
      <c r="B22" s="231">
        <v>131.90966812927729</v>
      </c>
      <c r="C22" s="231">
        <v>0</v>
      </c>
      <c r="D22" s="231">
        <v>0</v>
      </c>
      <c r="E22" s="231">
        <v>3.1097015153266052</v>
      </c>
      <c r="F22" s="231">
        <v>4.1198939535307231</v>
      </c>
      <c r="G22" s="231">
        <v>4.6878566447320598</v>
      </c>
      <c r="H22" s="231">
        <v>4.4038752991355938</v>
      </c>
      <c r="I22" s="231">
        <v>4.4038752991347518</v>
      </c>
      <c r="J22" s="231">
        <v>3.5519638103406028</v>
      </c>
      <c r="K22" s="231">
        <v>4.4345778383985266</v>
      </c>
      <c r="L22" s="231">
        <v>1.1665953736552259</v>
      </c>
      <c r="M22" s="231">
        <v>2.381612408752551</v>
      </c>
      <c r="N22" s="231">
        <v>2.6962962936159038</v>
      </c>
      <c r="O22" s="231">
        <v>2.9802776392162209</v>
      </c>
      <c r="P22" s="231">
        <v>2.6569491286441851</v>
      </c>
      <c r="Q22" s="231">
        <v>2.6837247663984209</v>
      </c>
      <c r="R22" s="231">
        <v>3.3108887220944778</v>
      </c>
      <c r="S22" s="231">
        <v>3.8786806868036852</v>
      </c>
      <c r="T22" s="231">
        <v>26.878514876980368</v>
      </c>
      <c r="U22" s="231">
        <v>28.093902860794788</v>
      </c>
      <c r="V22" s="231">
        <v>27.84813616279709</v>
      </c>
      <c r="W22" s="231">
        <v>100.6075886932787</v>
      </c>
      <c r="DA22" s="73" t="s">
        <v>3142</v>
      </c>
    </row>
    <row r="23" spans="1:105" ht="12" customHeight="1" x14ac:dyDescent="0.25">
      <c r="A23" s="46" t="s">
        <v>162</v>
      </c>
      <c r="B23" s="231">
        <v>105.401183670924</v>
      </c>
      <c r="C23" s="231">
        <v>151.410002433492</v>
      </c>
      <c r="D23" s="231">
        <v>160.86737157724241</v>
      </c>
      <c r="E23" s="231">
        <v>104.11479690148811</v>
      </c>
      <c r="F23" s="231">
        <v>104.9810557702351</v>
      </c>
      <c r="G23" s="231">
        <v>105.54891710730109</v>
      </c>
      <c r="H23" s="231">
        <v>106.1110730477585</v>
      </c>
      <c r="I23" s="231">
        <v>120.5178195840605</v>
      </c>
      <c r="J23" s="231">
        <v>110.9648674129246</v>
      </c>
      <c r="K23" s="231">
        <v>90.310595733082295</v>
      </c>
      <c r="L23" s="231">
        <v>204.02563595391899</v>
      </c>
      <c r="M23" s="231">
        <v>188.00065165307751</v>
      </c>
      <c r="N23" s="231">
        <v>193.56260285371491</v>
      </c>
      <c r="O23" s="231">
        <v>186.21107462558749</v>
      </c>
      <c r="P23" s="231">
        <v>194.09555479440081</v>
      </c>
      <c r="Q23" s="231">
        <v>185.91581288615171</v>
      </c>
      <c r="R23" s="231">
        <v>212.01406881922759</v>
      </c>
      <c r="S23" s="231">
        <v>221.85548751153729</v>
      </c>
      <c r="T23" s="231">
        <v>124.71475571365249</v>
      </c>
      <c r="U23" s="231">
        <v>232.24344821379049</v>
      </c>
      <c r="V23" s="231">
        <v>224.82410234019349</v>
      </c>
      <c r="W23" s="231">
        <v>220.45307410489099</v>
      </c>
      <c r="DA23" s="73" t="s">
        <v>3143</v>
      </c>
    </row>
    <row r="24" spans="1:105" ht="12" customHeight="1" x14ac:dyDescent="0.25">
      <c r="A24" s="46" t="s">
        <v>36</v>
      </c>
      <c r="B24" s="231">
        <v>5.4621292022539079</v>
      </c>
      <c r="C24" s="231">
        <v>4.8555194599955511</v>
      </c>
      <c r="D24" s="231">
        <v>4.6503285382491448</v>
      </c>
      <c r="E24" s="231">
        <v>0</v>
      </c>
      <c r="F24" s="231">
        <v>0</v>
      </c>
      <c r="G24" s="231">
        <v>7.8472809445786253E-3</v>
      </c>
      <c r="H24" s="231">
        <v>0</v>
      </c>
      <c r="I24" s="231">
        <v>0</v>
      </c>
      <c r="J24" s="231">
        <v>0</v>
      </c>
      <c r="K24" s="231">
        <v>0</v>
      </c>
      <c r="L24" s="231">
        <v>4.7083685667417857E-2</v>
      </c>
      <c r="M24" s="231">
        <v>8.6320090390334836E-2</v>
      </c>
      <c r="N24" s="231">
        <v>0.16479289983591849</v>
      </c>
      <c r="O24" s="231">
        <v>0.26680755211561158</v>
      </c>
      <c r="P24" s="231">
        <v>0.1883347426698038</v>
      </c>
      <c r="Q24" s="231">
        <v>0.1883347426696475</v>
      </c>
      <c r="R24" s="231">
        <v>0.19618202361420869</v>
      </c>
      <c r="S24" s="231">
        <v>0.1569456188913726</v>
      </c>
      <c r="T24" s="231">
        <v>0.1490983379468297</v>
      </c>
      <c r="U24" s="231">
        <v>0.1177092141685563</v>
      </c>
      <c r="V24" s="231">
        <v>0.105059397285908</v>
      </c>
      <c r="W24" s="231">
        <v>0.16868515118448199</v>
      </c>
      <c r="DA24" s="73" t="s">
        <v>3144</v>
      </c>
    </row>
    <row r="25" spans="1:105" ht="12" customHeight="1" x14ac:dyDescent="0.25">
      <c r="A25" s="46" t="s">
        <v>73</v>
      </c>
      <c r="B25" s="231">
        <v>106.60481164699129</v>
      </c>
      <c r="C25" s="231">
        <v>106.604811647071</v>
      </c>
      <c r="D25" s="231">
        <v>106.6048116470842</v>
      </c>
      <c r="E25" s="231">
        <v>19.791636526473521</v>
      </c>
      <c r="F25" s="231">
        <v>32.031807522413011</v>
      </c>
      <c r="G25" s="231">
        <v>35.837952530533961</v>
      </c>
      <c r="H25" s="231">
        <v>29.694689528101041</v>
      </c>
      <c r="I25" s="231">
        <v>46.206754713497439</v>
      </c>
      <c r="J25" s="231">
        <v>57.736483211368537</v>
      </c>
      <c r="K25" s="231">
        <v>40.532183450425393</v>
      </c>
      <c r="L25" s="231">
        <v>35.399347933050919</v>
      </c>
      <c r="M25" s="231">
        <v>32.436608885107901</v>
      </c>
      <c r="N25" s="231">
        <v>36.133169660396199</v>
      </c>
      <c r="O25" s="231">
        <v>33.456359399932182</v>
      </c>
      <c r="P25" s="231">
        <v>31.475980365503499</v>
      </c>
      <c r="Q25" s="231">
        <v>48.341354032688159</v>
      </c>
      <c r="R25" s="231">
        <v>41.994843583928549</v>
      </c>
      <c r="S25" s="231">
        <v>36.070548792464258</v>
      </c>
      <c r="T25" s="231">
        <v>37.128405282927602</v>
      </c>
      <c r="U25" s="231">
        <v>36.314175387292408</v>
      </c>
      <c r="V25" s="231">
        <v>31.92522480022037</v>
      </c>
      <c r="W25" s="231">
        <v>32.577744912856097</v>
      </c>
      <c r="DA25" s="73" t="s">
        <v>3145</v>
      </c>
    </row>
    <row r="26" spans="1:105" ht="12" customHeight="1" x14ac:dyDescent="0.25">
      <c r="A26" s="46" t="s">
        <v>79</v>
      </c>
      <c r="B26" s="231">
        <v>141.73654886215081</v>
      </c>
      <c r="C26" s="231">
        <v>144.02631741955599</v>
      </c>
      <c r="D26" s="231">
        <v>141.88120161118749</v>
      </c>
      <c r="E26" s="231">
        <v>86.450185227262764</v>
      </c>
      <c r="F26" s="231">
        <v>83.506194966162056</v>
      </c>
      <c r="G26" s="231">
        <v>73.682444020569065</v>
      </c>
      <c r="H26" s="231">
        <v>81.275732591963674</v>
      </c>
      <c r="I26" s="231">
        <v>76.348295589928981</v>
      </c>
      <c r="J26" s="231">
        <v>61.237394827284682</v>
      </c>
      <c r="K26" s="231">
        <v>68.872964051172872</v>
      </c>
      <c r="L26" s="231">
        <v>62.664517256054722</v>
      </c>
      <c r="M26" s="231">
        <v>74.779547764237577</v>
      </c>
      <c r="N26" s="231">
        <v>71.317001102790741</v>
      </c>
      <c r="O26" s="231">
        <v>73.178793137951018</v>
      </c>
      <c r="P26" s="231">
        <v>60.381429249005848</v>
      </c>
      <c r="Q26" s="231">
        <v>65.414914274666216</v>
      </c>
      <c r="R26" s="231">
        <v>69.301711280585678</v>
      </c>
      <c r="S26" s="231">
        <v>63.997429771393954</v>
      </c>
      <c r="T26" s="231">
        <v>60.187092820813433</v>
      </c>
      <c r="U26" s="231">
        <v>65.6560364694827</v>
      </c>
      <c r="V26" s="231">
        <v>62.838127707527249</v>
      </c>
      <c r="W26" s="231">
        <v>63.250541473623237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391.18404415969104</v>
      </c>
      <c r="C27" s="263">
        <f t="shared" si="0"/>
        <v>389.17629091828934</v>
      </c>
      <c r="D27" s="263">
        <f t="shared" si="0"/>
        <v>382.09863523435774</v>
      </c>
      <c r="E27" s="263">
        <f t="shared" si="0"/>
        <v>206.89047929484533</v>
      </c>
      <c r="F27" s="263">
        <f t="shared" si="0"/>
        <v>232.37511759596222</v>
      </c>
      <c r="G27" s="263">
        <f t="shared" si="0"/>
        <v>204.57667180106893</v>
      </c>
      <c r="H27" s="263">
        <f t="shared" si="0"/>
        <v>206.76689477568979</v>
      </c>
      <c r="I27" s="263">
        <f t="shared" si="0"/>
        <v>233.09560314053761</v>
      </c>
      <c r="J27" s="263">
        <f t="shared" si="0"/>
        <v>241.64330183014178</v>
      </c>
      <c r="K27" s="263">
        <f t="shared" si="0"/>
        <v>183.22667599741666</v>
      </c>
      <c r="L27" s="263">
        <f t="shared" si="0"/>
        <v>267.73565498790788</v>
      </c>
      <c r="M27" s="263">
        <f t="shared" si="0"/>
        <v>245.04533933548956</v>
      </c>
      <c r="N27" s="263">
        <f t="shared" si="0"/>
        <v>241.34546848216581</v>
      </c>
      <c r="O27" s="263">
        <f t="shared" si="0"/>
        <v>239.41502127846235</v>
      </c>
      <c r="P27" s="263">
        <f t="shared" si="0"/>
        <v>238.08648965517665</v>
      </c>
      <c r="Q27" s="263">
        <f t="shared" si="0"/>
        <v>242.37397691476724</v>
      </c>
      <c r="R27" s="263">
        <f t="shared" si="0"/>
        <v>248.1542616967682</v>
      </c>
      <c r="S27" s="263">
        <f t="shared" si="0"/>
        <v>247.13571264833638</v>
      </c>
      <c r="T27" s="263">
        <f t="shared" si="0"/>
        <v>324.20755872118178</v>
      </c>
      <c r="U27" s="263">
        <f t="shared" si="0"/>
        <v>393.3001579213759</v>
      </c>
      <c r="V27" s="263">
        <f t="shared" si="0"/>
        <v>383.28757971255197</v>
      </c>
      <c r="W27" s="263">
        <f t="shared" si="0"/>
        <v>407.74089568255442</v>
      </c>
      <c r="DA27" s="70"/>
    </row>
    <row r="28" spans="1:105" ht="12" customHeight="1" x14ac:dyDescent="0.25">
      <c r="A28" s="60" t="s">
        <v>3072</v>
      </c>
      <c r="B28" s="264">
        <v>338.64498285010012</v>
      </c>
      <c r="C28" s="264">
        <v>332.9794593275912</v>
      </c>
      <c r="D28" s="264">
        <v>324.56538457398989</v>
      </c>
      <c r="E28" s="264">
        <v>168.08043889780791</v>
      </c>
      <c r="F28" s="264">
        <v>191.26123123287729</v>
      </c>
      <c r="G28" s="264">
        <v>164.775087171537</v>
      </c>
      <c r="H28" s="264">
        <v>163.9684320548466</v>
      </c>
      <c r="I28" s="264">
        <v>185.22004345147809</v>
      </c>
      <c r="J28" s="264">
        <v>209.76092644973059</v>
      </c>
      <c r="K28" s="264">
        <v>154.03691388025601</v>
      </c>
      <c r="L28" s="264">
        <v>229.14315940670599</v>
      </c>
      <c r="M28" s="264">
        <v>205.32503827944339</v>
      </c>
      <c r="N28" s="264">
        <v>202.00373193880861</v>
      </c>
      <c r="O28" s="264">
        <v>201.93611157972609</v>
      </c>
      <c r="P28" s="264">
        <v>199.64739176764701</v>
      </c>
      <c r="Q28" s="264">
        <v>204.36244538530269</v>
      </c>
      <c r="R28" s="264">
        <v>209.38569020501839</v>
      </c>
      <c r="S28" s="264">
        <v>208.0222537937949</v>
      </c>
      <c r="T28" s="264">
        <v>284.15207694670221</v>
      </c>
      <c r="U28" s="264">
        <v>353.84605136182142</v>
      </c>
      <c r="V28" s="264">
        <v>345.14032560837569</v>
      </c>
      <c r="W28" s="264">
        <v>368.50141758613199</v>
      </c>
      <c r="DA28" s="72" t="s">
        <v>3147</v>
      </c>
    </row>
    <row r="29" spans="1:105" ht="12" customHeight="1" x14ac:dyDescent="0.25">
      <c r="A29" s="59" t="s">
        <v>30</v>
      </c>
      <c r="B29" s="232">
        <v>11.54784128083263</v>
      </c>
      <c r="C29" s="232">
        <v>13.37733664529831</v>
      </c>
      <c r="D29" s="232">
        <v>13.64928658994528</v>
      </c>
      <c r="E29" s="232">
        <v>17.779617086487519</v>
      </c>
      <c r="F29" s="232">
        <v>37.877714211317148</v>
      </c>
      <c r="G29" s="232">
        <v>16.50219577943238</v>
      </c>
      <c r="H29" s="232">
        <v>15.83099265518036</v>
      </c>
      <c r="I29" s="232">
        <v>13.85678510670941</v>
      </c>
      <c r="J29" s="232">
        <v>12.75354838801313</v>
      </c>
      <c r="K29" s="232">
        <v>11.139682101235049</v>
      </c>
      <c r="L29" s="232">
        <v>11.10034415420299</v>
      </c>
      <c r="M29" s="232">
        <v>13.69452116396851</v>
      </c>
      <c r="N29" s="232">
        <v>10.344594503172321</v>
      </c>
      <c r="O29" s="232">
        <v>13.537822455227699</v>
      </c>
      <c r="P29" s="232">
        <v>12.983028330714649</v>
      </c>
      <c r="Q29" s="232">
        <v>12.2102527934102</v>
      </c>
      <c r="R29" s="232">
        <v>13.423091394710459</v>
      </c>
      <c r="S29" s="232">
        <v>11.495569253247281</v>
      </c>
      <c r="T29" s="232">
        <v>16.359339654665181</v>
      </c>
      <c r="U29" s="232">
        <v>15.588156848460409</v>
      </c>
      <c r="V29" s="232">
        <v>10.29451407185241</v>
      </c>
      <c r="W29" s="232">
        <v>11.798017813669791</v>
      </c>
      <c r="DA29" s="71" t="s">
        <v>3148</v>
      </c>
    </row>
    <row r="30" spans="1:105" ht="12" customHeight="1" x14ac:dyDescent="0.25">
      <c r="A30" s="59" t="s">
        <v>33</v>
      </c>
      <c r="B30" s="232">
        <v>42.666650100326777</v>
      </c>
      <c r="C30" s="232">
        <v>37.966059386605153</v>
      </c>
      <c r="D30" s="232">
        <v>27.091042646687669</v>
      </c>
      <c r="E30" s="232">
        <v>6.0309920473750083</v>
      </c>
      <c r="F30" s="232">
        <v>5.7523955264066133</v>
      </c>
      <c r="G30" s="232">
        <v>3.4412816585201158</v>
      </c>
      <c r="H30" s="232">
        <v>3.2804217321582572</v>
      </c>
      <c r="I30" s="232">
        <v>10.988318696180761</v>
      </c>
      <c r="J30" s="232">
        <v>7.6562297341513519</v>
      </c>
      <c r="K30" s="232">
        <v>5.9335772194705916</v>
      </c>
      <c r="L30" s="232">
        <v>6.9163929602193068</v>
      </c>
      <c r="M30" s="232">
        <v>2.1633724869806219</v>
      </c>
      <c r="N30" s="232">
        <v>3.0958698719590578</v>
      </c>
      <c r="O30" s="232">
        <v>2.09439337671285</v>
      </c>
      <c r="P30" s="232">
        <v>2.5638252663219419</v>
      </c>
      <c r="Q30" s="232">
        <v>2.5857928182522292</v>
      </c>
      <c r="R30" s="232">
        <v>1.482931773410558</v>
      </c>
      <c r="S30" s="232">
        <v>1.980006362444928</v>
      </c>
      <c r="T30" s="232">
        <v>2.2137397880761229</v>
      </c>
      <c r="U30" s="232">
        <v>1.9315190011167569</v>
      </c>
      <c r="V30" s="232">
        <v>1.554723620493268</v>
      </c>
      <c r="W30" s="232">
        <v>1.60064591471733</v>
      </c>
      <c r="DA30" s="71" t="s">
        <v>3149</v>
      </c>
    </row>
    <row r="31" spans="1:105" ht="12" customHeight="1" x14ac:dyDescent="0.25">
      <c r="A31" s="59" t="s">
        <v>160</v>
      </c>
      <c r="B31" s="232">
        <v>86.026573496178187</v>
      </c>
      <c r="C31" s="232">
        <v>75.615362756166292</v>
      </c>
      <c r="D31" s="232">
        <v>76.147715233723162</v>
      </c>
      <c r="E31" s="232">
        <v>31.559427325064</v>
      </c>
      <c r="F31" s="232">
        <v>29.18872797178356</v>
      </c>
      <c r="G31" s="232">
        <v>26.35306966781328</v>
      </c>
      <c r="H31" s="232">
        <v>25.33424922360771</v>
      </c>
      <c r="I31" s="232">
        <v>27.431223518032219</v>
      </c>
      <c r="J31" s="232">
        <v>59.638343869700392</v>
      </c>
      <c r="K31" s="232">
        <v>22.08607204259452</v>
      </c>
      <c r="L31" s="232">
        <v>29.526278617406781</v>
      </c>
      <c r="M31" s="232">
        <v>18.275915170511279</v>
      </c>
      <c r="N31" s="232">
        <v>16.542169669380939</v>
      </c>
      <c r="O31" s="232">
        <v>15.7056332999272</v>
      </c>
      <c r="P31" s="232">
        <v>11.82499801162373</v>
      </c>
      <c r="Q31" s="232">
        <v>11.721977551098689</v>
      </c>
      <c r="R31" s="232">
        <v>11.536577088061989</v>
      </c>
      <c r="S31" s="232">
        <v>10.62359560654744</v>
      </c>
      <c r="T31" s="232">
        <v>157.19012712340981</v>
      </c>
      <c r="U31" s="232">
        <v>158.08999494063849</v>
      </c>
      <c r="V31" s="232">
        <v>161.9482622696587</v>
      </c>
      <c r="W31" s="232">
        <v>168.67918389252699</v>
      </c>
      <c r="DA31" s="71" t="s">
        <v>3150</v>
      </c>
    </row>
    <row r="32" spans="1:105" ht="12" customHeight="1" x14ac:dyDescent="0.25">
      <c r="A32" s="59" t="s">
        <v>70</v>
      </c>
      <c r="B32" s="232">
        <v>6.0860662068761036</v>
      </c>
      <c r="C32" s="232">
        <v>6.2497838531906273</v>
      </c>
      <c r="D32" s="232">
        <v>5.1297588388100994</v>
      </c>
      <c r="E32" s="232">
        <v>3.3727244041497499</v>
      </c>
      <c r="F32" s="232">
        <v>3.4639027184160032</v>
      </c>
      <c r="G32" s="232">
        <v>3.4904848471762229</v>
      </c>
      <c r="H32" s="232">
        <v>2.683719470350471</v>
      </c>
      <c r="I32" s="232">
        <v>2.8170824416094611</v>
      </c>
      <c r="J32" s="232">
        <v>2.2424707754957671</v>
      </c>
      <c r="K32" s="232">
        <v>1.480998861804798</v>
      </c>
      <c r="L32" s="232">
        <v>1.358012493956273</v>
      </c>
      <c r="M32" s="232">
        <v>1.0518274859086809</v>
      </c>
      <c r="N32" s="232">
        <v>0.33493687763946661</v>
      </c>
      <c r="O32" s="232">
        <v>0.51950635388439281</v>
      </c>
      <c r="P32" s="232">
        <v>0.59381913282895049</v>
      </c>
      <c r="Q32" s="232">
        <v>0.42796721321217729</v>
      </c>
      <c r="R32" s="232">
        <v>0.60635481234558131</v>
      </c>
      <c r="S32" s="232">
        <v>0.40682384661020887</v>
      </c>
      <c r="T32" s="232">
        <v>0.29649231025628892</v>
      </c>
      <c r="U32" s="232">
        <v>0.29361302768300568</v>
      </c>
      <c r="V32" s="232">
        <v>0</v>
      </c>
      <c r="W32" s="232">
        <v>0</v>
      </c>
      <c r="DA32" s="71" t="s">
        <v>3151</v>
      </c>
    </row>
    <row r="33" spans="1:105" ht="12" customHeight="1" x14ac:dyDescent="0.25">
      <c r="A33" s="59" t="s">
        <v>162</v>
      </c>
      <c r="B33" s="232">
        <v>192.31785176588639</v>
      </c>
      <c r="C33" s="232">
        <v>199.77091668633079</v>
      </c>
      <c r="D33" s="232">
        <v>202.54758126482369</v>
      </c>
      <c r="E33" s="232">
        <v>109.3376780347317</v>
      </c>
      <c r="F33" s="232">
        <v>114.97849080495401</v>
      </c>
      <c r="G33" s="232">
        <v>114.98805521859499</v>
      </c>
      <c r="H33" s="232">
        <v>116.83904897354979</v>
      </c>
      <c r="I33" s="232">
        <v>130.1266336889463</v>
      </c>
      <c r="J33" s="232">
        <v>127.47033368237</v>
      </c>
      <c r="K33" s="232">
        <v>113.3965836551511</v>
      </c>
      <c r="L33" s="232">
        <v>180.24213118092069</v>
      </c>
      <c r="M33" s="232">
        <v>170.1394019720743</v>
      </c>
      <c r="N33" s="232">
        <v>171.6861610166568</v>
      </c>
      <c r="O33" s="232">
        <v>170.07875609397391</v>
      </c>
      <c r="P33" s="232">
        <v>171.6817210261577</v>
      </c>
      <c r="Q33" s="232">
        <v>177.4164550093295</v>
      </c>
      <c r="R33" s="232">
        <v>182.33673513648981</v>
      </c>
      <c r="S33" s="232">
        <v>183.51625872494509</v>
      </c>
      <c r="T33" s="232">
        <v>108.0923780702947</v>
      </c>
      <c r="U33" s="232">
        <v>177.94276754392271</v>
      </c>
      <c r="V33" s="232">
        <v>171.34282564637141</v>
      </c>
      <c r="W33" s="232">
        <v>186.42356996521781</v>
      </c>
      <c r="DA33" s="71" t="s">
        <v>3152</v>
      </c>
    </row>
    <row r="34" spans="1:105" ht="12" customHeight="1" x14ac:dyDescent="0.25">
      <c r="A34" s="60" t="s">
        <v>3079</v>
      </c>
      <c r="B34" s="264">
        <v>52.539061309590927</v>
      </c>
      <c r="C34" s="264">
        <v>56.196831590698118</v>
      </c>
      <c r="D34" s="264">
        <v>57.533250660367827</v>
      </c>
      <c r="E34" s="264">
        <v>38.810040397037419</v>
      </c>
      <c r="F34" s="264">
        <v>41.113886363084923</v>
      </c>
      <c r="G34" s="264">
        <v>39.801584629531938</v>
      </c>
      <c r="H34" s="264">
        <v>42.79846272084319</v>
      </c>
      <c r="I34" s="264">
        <v>47.875559689059507</v>
      </c>
      <c r="J34" s="264">
        <v>31.882375380411201</v>
      </c>
      <c r="K34" s="264">
        <v>29.189762117160651</v>
      </c>
      <c r="L34" s="264">
        <v>38.592495581201909</v>
      </c>
      <c r="M34" s="264">
        <v>39.720301056046161</v>
      </c>
      <c r="N34" s="264">
        <v>39.3417365433572</v>
      </c>
      <c r="O34" s="264">
        <v>37.478909698736253</v>
      </c>
      <c r="P34" s="264">
        <v>38.439097887529648</v>
      </c>
      <c r="Q34" s="264">
        <v>38.011531529464563</v>
      </c>
      <c r="R34" s="264">
        <v>38.76857149174981</v>
      </c>
      <c r="S34" s="264">
        <v>39.113458854541463</v>
      </c>
      <c r="T34" s="264">
        <v>40.055481774479581</v>
      </c>
      <c r="U34" s="264">
        <v>39.454106559554461</v>
      </c>
      <c r="V34" s="264">
        <v>38.147254104176291</v>
      </c>
      <c r="W34" s="264">
        <v>39.239478096422417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96.350847810818507</v>
      </c>
      <c r="C35" s="263">
        <f t="shared" si="1"/>
        <v>89.679656574766838</v>
      </c>
      <c r="D35" s="263">
        <f t="shared" si="1"/>
        <v>89.607314809166709</v>
      </c>
      <c r="E35" s="263">
        <f t="shared" si="1"/>
        <v>51.328881183441929</v>
      </c>
      <c r="F35" s="263">
        <f t="shared" si="1"/>
        <v>50.988958573112832</v>
      </c>
      <c r="G35" s="263">
        <f t="shared" si="1"/>
        <v>50.781204860172352</v>
      </c>
      <c r="H35" s="263">
        <f t="shared" si="1"/>
        <v>53.602422347353176</v>
      </c>
      <c r="I35" s="263">
        <f t="shared" si="1"/>
        <v>61.050624869315612</v>
      </c>
      <c r="J35" s="263">
        <f t="shared" si="1"/>
        <v>61.176058193409219</v>
      </c>
      <c r="K35" s="263">
        <f t="shared" si="1"/>
        <v>46.803421643109942</v>
      </c>
      <c r="L35" s="263">
        <f t="shared" si="1"/>
        <v>73.633877019618367</v>
      </c>
      <c r="M35" s="263">
        <f t="shared" si="1"/>
        <v>68.388561697853916</v>
      </c>
      <c r="N35" s="263">
        <f t="shared" si="1"/>
        <v>68.809037707149102</v>
      </c>
      <c r="O35" s="263">
        <f t="shared" si="1"/>
        <v>65.252500252623406</v>
      </c>
      <c r="P35" s="263">
        <f t="shared" si="1"/>
        <v>66.399376956104035</v>
      </c>
      <c r="Q35" s="263">
        <f t="shared" si="1"/>
        <v>68.213866271099718</v>
      </c>
      <c r="R35" s="263">
        <f t="shared" si="1"/>
        <v>68.507183589969344</v>
      </c>
      <c r="S35" s="263">
        <f t="shared" si="1"/>
        <v>69.103950492104133</v>
      </c>
      <c r="T35" s="263">
        <f t="shared" si="1"/>
        <v>97.638964554725376</v>
      </c>
      <c r="U35" s="263">
        <f t="shared" si="1"/>
        <v>123.29841424546126</v>
      </c>
      <c r="V35" s="263">
        <f t="shared" si="1"/>
        <v>121.431700214957</v>
      </c>
      <c r="W35" s="263">
        <f t="shared" si="1"/>
        <v>130.69246277825627</v>
      </c>
      <c r="DA35" s="70"/>
    </row>
    <row r="36" spans="1:105" ht="12" customHeight="1" x14ac:dyDescent="0.25">
      <c r="A36" s="60" t="s">
        <v>3082</v>
      </c>
      <c r="B36" s="264">
        <v>35.747056472945253</v>
      </c>
      <c r="C36" s="264">
        <v>35.641711487418952</v>
      </c>
      <c r="D36" s="264">
        <v>35.611522191882138</v>
      </c>
      <c r="E36" s="264">
        <v>20.47562381901685</v>
      </c>
      <c r="F36" s="264">
        <v>20.24521123911785</v>
      </c>
      <c r="G36" s="264">
        <v>20.243157553086689</v>
      </c>
      <c r="H36" s="264">
        <v>21.20657340083952</v>
      </c>
      <c r="I36" s="264">
        <v>24.420841737120998</v>
      </c>
      <c r="J36" s="264">
        <v>25.678902280748979</v>
      </c>
      <c r="K36" s="264">
        <v>18.786718826576031</v>
      </c>
      <c r="L36" s="264">
        <v>31.63148973653243</v>
      </c>
      <c r="M36" s="264">
        <v>28.824990251053869</v>
      </c>
      <c r="N36" s="264">
        <v>29.123900763331161</v>
      </c>
      <c r="O36" s="264">
        <v>27.570208607071041</v>
      </c>
      <c r="P36" s="264">
        <v>28.14635424659161</v>
      </c>
      <c r="Q36" s="264">
        <v>28.698448763595461</v>
      </c>
      <c r="R36" s="264">
        <v>29.278573905880592</v>
      </c>
      <c r="S36" s="264">
        <v>29.69533889373163</v>
      </c>
      <c r="T36" s="264">
        <v>42.740295816704979</v>
      </c>
      <c r="U36" s="264">
        <v>55.129731255843843</v>
      </c>
      <c r="V36" s="264">
        <v>54.30616898680691</v>
      </c>
      <c r="W36" s="264">
        <v>57.760916103887233</v>
      </c>
      <c r="DA36" s="72" t="s">
        <v>3154</v>
      </c>
    </row>
    <row r="37" spans="1:105" ht="12" customHeight="1" x14ac:dyDescent="0.25">
      <c r="A37" s="59" t="s">
        <v>30</v>
      </c>
      <c r="B37" s="232">
        <v>0.42054285016295312</v>
      </c>
      <c r="C37" s="232">
        <v>0.32919453186558578</v>
      </c>
      <c r="D37" s="232">
        <v>0.25328813919461862</v>
      </c>
      <c r="E37" s="232">
        <v>0.1019955303613823</v>
      </c>
      <c r="F37" s="232">
        <v>0.10335539376441211</v>
      </c>
      <c r="G37" s="232">
        <v>0.1296045703578815</v>
      </c>
      <c r="H37" s="232">
        <v>0.97484639322988498</v>
      </c>
      <c r="I37" s="232">
        <v>0.41940308055479458</v>
      </c>
      <c r="J37" s="232">
        <v>0.18754784307348091</v>
      </c>
      <c r="K37" s="232">
        <v>0.1710435061683705</v>
      </c>
      <c r="L37" s="232">
        <v>0.16104835407603429</v>
      </c>
      <c r="M37" s="232">
        <v>0.16751450917441699</v>
      </c>
      <c r="N37" s="232">
        <v>0.1177505117124482</v>
      </c>
      <c r="O37" s="232">
        <v>0.1747461532113046</v>
      </c>
      <c r="P37" s="232">
        <v>0.1891528475191081</v>
      </c>
      <c r="Q37" s="232">
        <v>5.109156518759158E-2</v>
      </c>
      <c r="R37" s="232">
        <v>0</v>
      </c>
      <c r="S37" s="232">
        <v>0</v>
      </c>
      <c r="T37" s="232">
        <v>0.62789320761652134</v>
      </c>
      <c r="U37" s="232">
        <v>0.63718166671497389</v>
      </c>
      <c r="V37" s="232">
        <v>3.527245009018611E-3</v>
      </c>
      <c r="W37" s="232">
        <v>4.0772965114260007E-3</v>
      </c>
      <c r="DA37" s="71" t="s">
        <v>3155</v>
      </c>
    </row>
    <row r="38" spans="1:105" ht="12" customHeight="1" x14ac:dyDescent="0.25">
      <c r="A38" s="59" t="s">
        <v>33</v>
      </c>
      <c r="B38" s="232">
        <v>7.3650765054135547</v>
      </c>
      <c r="C38" s="232">
        <v>6.553665013163986</v>
      </c>
      <c r="D38" s="232">
        <v>4.676429980678229</v>
      </c>
      <c r="E38" s="232">
        <v>0.18152815586781379</v>
      </c>
      <c r="F38" s="232">
        <v>0.25931093923445581</v>
      </c>
      <c r="G38" s="232">
        <v>0.182717007949733</v>
      </c>
      <c r="H38" s="232">
        <v>0.23542075163205309</v>
      </c>
      <c r="I38" s="232">
        <v>1.613672669256019</v>
      </c>
      <c r="J38" s="232">
        <v>0.78837877734104589</v>
      </c>
      <c r="K38" s="232">
        <v>0.72780115022985936</v>
      </c>
      <c r="L38" s="232">
        <v>0.81932501678254133</v>
      </c>
      <c r="M38" s="232">
        <v>0.2476251553540614</v>
      </c>
      <c r="N38" s="232">
        <v>0.49347887918755973</v>
      </c>
      <c r="O38" s="232">
        <v>0.3207394469763018</v>
      </c>
      <c r="P38" s="232">
        <v>0.31967630296369498</v>
      </c>
      <c r="Q38" s="232">
        <v>0.14995936264702439</v>
      </c>
      <c r="R38" s="232">
        <v>0.1357335453550691</v>
      </c>
      <c r="S38" s="232">
        <v>0.2233887387197723</v>
      </c>
      <c r="T38" s="232">
        <v>0.26421055415001798</v>
      </c>
      <c r="U38" s="232">
        <v>0.21603978418709049</v>
      </c>
      <c r="V38" s="232">
        <v>0.15138399701844249</v>
      </c>
      <c r="W38" s="232">
        <v>0.15905114655216951</v>
      </c>
      <c r="DA38" s="71" t="s">
        <v>3156</v>
      </c>
    </row>
    <row r="39" spans="1:105" ht="12" customHeight="1" x14ac:dyDescent="0.25">
      <c r="A39" s="59" t="s">
        <v>160</v>
      </c>
      <c r="B39" s="232">
        <v>5.731649850129652</v>
      </c>
      <c r="C39" s="232">
        <v>5.0959198635854399</v>
      </c>
      <c r="D39" s="232">
        <v>4.7557874869247163</v>
      </c>
      <c r="E39" s="232">
        <v>5.23934240268908</v>
      </c>
      <c r="F39" s="232">
        <v>4.9851733169693304</v>
      </c>
      <c r="G39" s="232">
        <v>4.4417027183415456</v>
      </c>
      <c r="H39" s="232">
        <v>4.270973566753816</v>
      </c>
      <c r="I39" s="232">
        <v>4.6494672642819346</v>
      </c>
      <c r="J39" s="232">
        <v>10.185034850648391</v>
      </c>
      <c r="K39" s="232">
        <v>3.7775246401588789</v>
      </c>
      <c r="L39" s="232">
        <v>5.0678751798840533</v>
      </c>
      <c r="M39" s="232">
        <v>3.1231741231434631</v>
      </c>
      <c r="N39" s="232">
        <v>2.829719566262956</v>
      </c>
      <c r="O39" s="232">
        <v>2.7003279664096902</v>
      </c>
      <c r="P39" s="232">
        <v>2.0326050656751051</v>
      </c>
      <c r="Q39" s="232">
        <v>2.01543508118763</v>
      </c>
      <c r="R39" s="232">
        <v>1.9797853098247471</v>
      </c>
      <c r="S39" s="232">
        <v>1.8200745054191201</v>
      </c>
      <c r="T39" s="232">
        <v>27.120579972974369</v>
      </c>
      <c r="U39" s="232">
        <v>27.274502096770561</v>
      </c>
      <c r="V39" s="232">
        <v>27.939450789802599</v>
      </c>
      <c r="W39" s="232">
        <v>29.10338318362361</v>
      </c>
      <c r="DA39" s="71" t="s">
        <v>3157</v>
      </c>
    </row>
    <row r="40" spans="1:105" ht="12" customHeight="1" x14ac:dyDescent="0.25">
      <c r="A40" s="59" t="s">
        <v>70</v>
      </c>
      <c r="B40" s="232">
        <v>0.63923597118384434</v>
      </c>
      <c r="C40" s="232">
        <v>0.60460981170570949</v>
      </c>
      <c r="D40" s="232">
        <v>0.47456801168540658</v>
      </c>
      <c r="E40" s="232">
        <v>0.26295019554370941</v>
      </c>
      <c r="F40" s="232">
        <v>0.18283229952702831</v>
      </c>
      <c r="G40" s="232">
        <v>0.1839153664603585</v>
      </c>
      <c r="H40" s="232">
        <v>0.20454922507347881</v>
      </c>
      <c r="I40" s="232">
        <v>0.16352035046800181</v>
      </c>
      <c r="J40" s="232">
        <v>0.25870539875663939</v>
      </c>
      <c r="K40" s="232">
        <v>0.1894904781506126</v>
      </c>
      <c r="L40" s="232">
        <v>0.16940123325150841</v>
      </c>
      <c r="M40" s="232">
        <v>0.1160497808044031</v>
      </c>
      <c r="N40" s="232">
        <v>5.7816484830622218E-2</v>
      </c>
      <c r="O40" s="232">
        <v>5.7812620575483809E-2</v>
      </c>
      <c r="P40" s="232">
        <v>3.8451770955555277E-2</v>
      </c>
      <c r="Q40" s="232">
        <v>3.9996595688298227E-2</v>
      </c>
      <c r="R40" s="232">
        <v>3.776140685713078E-2</v>
      </c>
      <c r="S40" s="232">
        <v>3.7288378615759371E-2</v>
      </c>
      <c r="T40" s="232">
        <v>1.8375186957930261E-2</v>
      </c>
      <c r="U40" s="232">
        <v>1.8030035647408699E-2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21.590551296055249</v>
      </c>
      <c r="C41" s="232">
        <v>23.05832226709823</v>
      </c>
      <c r="D41" s="232">
        <v>25.451448573399169</v>
      </c>
      <c r="E41" s="232">
        <v>14.689807534554861</v>
      </c>
      <c r="F41" s="232">
        <v>14.714539289622619</v>
      </c>
      <c r="G41" s="232">
        <v>15.30521788997717</v>
      </c>
      <c r="H41" s="232">
        <v>15.52078346415029</v>
      </c>
      <c r="I41" s="232">
        <v>17.57477837256025</v>
      </c>
      <c r="J41" s="232">
        <v>14.259235410929429</v>
      </c>
      <c r="K41" s="232">
        <v>13.920859051868311</v>
      </c>
      <c r="L41" s="232">
        <v>25.413839952538289</v>
      </c>
      <c r="M41" s="232">
        <v>25.170626682577531</v>
      </c>
      <c r="N41" s="232">
        <v>25.625135321337581</v>
      </c>
      <c r="O41" s="232">
        <v>24.316582419898261</v>
      </c>
      <c r="P41" s="232">
        <v>25.566468259478139</v>
      </c>
      <c r="Q41" s="232">
        <v>26.44196615888491</v>
      </c>
      <c r="R41" s="232">
        <v>27.125293643843641</v>
      </c>
      <c r="S41" s="232">
        <v>27.61458727097698</v>
      </c>
      <c r="T41" s="232">
        <v>14.709236895006139</v>
      </c>
      <c r="U41" s="232">
        <v>26.98397767252381</v>
      </c>
      <c r="V41" s="232">
        <v>26.211806954976851</v>
      </c>
      <c r="W41" s="232">
        <v>28.49440447720001</v>
      </c>
      <c r="DA41" s="71" t="s">
        <v>3159</v>
      </c>
    </row>
    <row r="42" spans="1:105" ht="12" customHeight="1" x14ac:dyDescent="0.25">
      <c r="A42" s="60" t="s">
        <v>3089</v>
      </c>
      <c r="B42" s="264">
        <v>54.054038725453651</v>
      </c>
      <c r="C42" s="264">
        <v>47.032198594239382</v>
      </c>
      <c r="D42" s="264">
        <v>46.82344219036618</v>
      </c>
      <c r="E42" s="264">
        <v>26.015025444354549</v>
      </c>
      <c r="F42" s="264">
        <v>25.618307748644408</v>
      </c>
      <c r="G42" s="264">
        <v>25.576205081363831</v>
      </c>
      <c r="H42" s="264">
        <v>27.060402594292409</v>
      </c>
      <c r="I42" s="264">
        <v>30.661403333843982</v>
      </c>
      <c r="J42" s="264">
        <v>31.522557466610909</v>
      </c>
      <c r="K42" s="264">
        <v>24.377777492836149</v>
      </c>
      <c r="L42" s="264">
        <v>37.191275465474803</v>
      </c>
      <c r="M42" s="264">
        <v>34.611862392180157</v>
      </c>
      <c r="N42" s="264">
        <v>34.780621421860218</v>
      </c>
      <c r="O42" s="264">
        <v>33.010004387440951</v>
      </c>
      <c r="P42" s="264">
        <v>33.461034129352157</v>
      </c>
      <c r="Q42" s="264">
        <v>34.776731247578027</v>
      </c>
      <c r="R42" s="264">
        <v>34.395547461838689</v>
      </c>
      <c r="S42" s="264">
        <v>34.532554186464893</v>
      </c>
      <c r="T42" s="264">
        <v>49.905174567118053</v>
      </c>
      <c r="U42" s="264">
        <v>63.250158922611483</v>
      </c>
      <c r="V42" s="264">
        <v>62.369925189565393</v>
      </c>
      <c r="W42" s="264">
        <v>68.039779144348344</v>
      </c>
      <c r="DA42" s="72" t="s">
        <v>3160</v>
      </c>
    </row>
    <row r="43" spans="1:105" ht="12" customHeight="1" x14ac:dyDescent="0.25">
      <c r="A43" s="64" t="s">
        <v>30</v>
      </c>
      <c r="B43" s="231">
        <v>0.16350552478556191</v>
      </c>
      <c r="C43" s="231">
        <v>0.18845255082046841</v>
      </c>
      <c r="D43" s="231">
        <v>0.14538780492645881</v>
      </c>
      <c r="E43" s="231">
        <v>6.9081848868510931E-2</v>
      </c>
      <c r="F43" s="231">
        <v>6.9212034534639616E-2</v>
      </c>
      <c r="G43" s="231">
        <v>8.5355336122055481E-2</v>
      </c>
      <c r="H43" s="231">
        <v>0.63762156535232228</v>
      </c>
      <c r="I43" s="231">
        <v>0.27627460705767742</v>
      </c>
      <c r="J43" s="231">
        <v>0.13163465235773081</v>
      </c>
      <c r="K43" s="231">
        <v>0.10417945305289029</v>
      </c>
      <c r="L43" s="231">
        <v>0.12760837707136491</v>
      </c>
      <c r="M43" s="231">
        <v>0.1249584887376672</v>
      </c>
      <c r="N43" s="231">
        <v>8.8547838189804551E-2</v>
      </c>
      <c r="O43" s="231">
        <v>0.13142801691052519</v>
      </c>
      <c r="P43" s="231">
        <v>0.1429631613477281</v>
      </c>
      <c r="Q43" s="231">
        <v>3.6088249682387608E-2</v>
      </c>
      <c r="R43" s="231">
        <v>0</v>
      </c>
      <c r="S43" s="231">
        <v>0</v>
      </c>
      <c r="T43" s="231">
        <v>0.52375739934754617</v>
      </c>
      <c r="U43" s="231">
        <v>0.55310201144591298</v>
      </c>
      <c r="V43" s="231">
        <v>3.0552404234108041E-3</v>
      </c>
      <c r="W43" s="231">
        <v>3.1773896916348788E-3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0.92848775058369926</v>
      </c>
      <c r="F44" s="231">
        <v>0</v>
      </c>
      <c r="G44" s="231">
        <v>0.69389868317738801</v>
      </c>
      <c r="H44" s="231">
        <v>1.5478158308561909</v>
      </c>
      <c r="I44" s="231">
        <v>1.656610622748744</v>
      </c>
      <c r="J44" s="231">
        <v>1.003803805745024</v>
      </c>
      <c r="K44" s="231">
        <v>1.9075552299111529</v>
      </c>
      <c r="L44" s="231">
        <v>2.1693739236269218</v>
      </c>
      <c r="M44" s="231">
        <v>2.2067797662970392</v>
      </c>
      <c r="N44" s="231">
        <v>1.4587168392612551</v>
      </c>
      <c r="O44" s="231">
        <v>0.93507627968994822</v>
      </c>
      <c r="P44" s="231">
        <v>2.467221752440194</v>
      </c>
      <c r="Q44" s="231">
        <v>3.2447887282045849</v>
      </c>
      <c r="R44" s="231">
        <v>0.26170132463866891</v>
      </c>
      <c r="S44" s="231">
        <v>0.19825857927172591</v>
      </c>
      <c r="T44" s="231">
        <v>1.242643537090905</v>
      </c>
      <c r="U44" s="231">
        <v>1.563324409960112</v>
      </c>
      <c r="V44" s="231">
        <v>2.1646030291755252</v>
      </c>
      <c r="W44" s="231">
        <v>2.284858753018574</v>
      </c>
      <c r="DA44" s="73" t="s">
        <v>3162</v>
      </c>
    </row>
    <row r="45" spans="1:105" ht="12" customHeight="1" x14ac:dyDescent="0.25">
      <c r="A45" s="64" t="s">
        <v>33</v>
      </c>
      <c r="B45" s="231">
        <v>2.8920572603804202</v>
      </c>
      <c r="C45" s="231">
        <v>3.7891438519697211</v>
      </c>
      <c r="D45" s="231">
        <v>2.711034279755058</v>
      </c>
      <c r="E45" s="231">
        <v>0.1241750244495422</v>
      </c>
      <c r="F45" s="231">
        <v>0.17537866299192201</v>
      </c>
      <c r="G45" s="231">
        <v>0.1215337173516408</v>
      </c>
      <c r="H45" s="231">
        <v>0.15551740348092369</v>
      </c>
      <c r="I45" s="231">
        <v>1.0735746399462029</v>
      </c>
      <c r="J45" s="231">
        <v>0.55885678574197317</v>
      </c>
      <c r="K45" s="231">
        <v>0.44770883731488059</v>
      </c>
      <c r="L45" s="231">
        <v>0.65567187794853155</v>
      </c>
      <c r="M45" s="231">
        <v>0.1865587154551504</v>
      </c>
      <c r="N45" s="231">
        <v>0.37479274550281011</v>
      </c>
      <c r="O45" s="231">
        <v>0.24363526676983319</v>
      </c>
      <c r="P45" s="231">
        <v>0.2440220944387794</v>
      </c>
      <c r="Q45" s="231">
        <v>0.10697878079342429</v>
      </c>
      <c r="R45" s="231">
        <v>0.1078626631526409</v>
      </c>
      <c r="S45" s="231">
        <v>0.18245117965293531</v>
      </c>
      <c r="T45" s="231">
        <v>0.2225881270716463</v>
      </c>
      <c r="U45" s="231">
        <v>0.18940138384207561</v>
      </c>
      <c r="V45" s="231">
        <v>0.1324332931137096</v>
      </c>
      <c r="W45" s="231">
        <v>0.1251821590142351</v>
      </c>
      <c r="DA45" s="73" t="s">
        <v>3163</v>
      </c>
    </row>
    <row r="46" spans="1:105" ht="12" customHeight="1" x14ac:dyDescent="0.25">
      <c r="A46" s="64" t="s">
        <v>160</v>
      </c>
      <c r="B46" s="231">
        <v>2.2934571967370432</v>
      </c>
      <c r="C46" s="231">
        <v>3.0023464630560261</v>
      </c>
      <c r="D46" s="231">
        <v>2.8094698505984659</v>
      </c>
      <c r="E46" s="231">
        <v>3.6521482894987449</v>
      </c>
      <c r="F46" s="231">
        <v>3.4357182480862378</v>
      </c>
      <c r="G46" s="231">
        <v>3.0105695038063529</v>
      </c>
      <c r="H46" s="231">
        <v>2.8750307982844698</v>
      </c>
      <c r="I46" s="231">
        <v>3.1521099506175418</v>
      </c>
      <c r="J46" s="231">
        <v>7.357147891652092</v>
      </c>
      <c r="K46" s="231">
        <v>2.3679449315760839</v>
      </c>
      <c r="L46" s="231">
        <v>4.1327355334872831</v>
      </c>
      <c r="M46" s="231">
        <v>2.3977193190494011</v>
      </c>
      <c r="N46" s="231">
        <v>2.1900164008765231</v>
      </c>
      <c r="O46" s="231">
        <v>2.090189467351566</v>
      </c>
      <c r="P46" s="231">
        <v>1.5810771893900619</v>
      </c>
      <c r="Q46" s="231">
        <v>1.4651235020969131</v>
      </c>
      <c r="R46" s="231">
        <v>1.603184134843666</v>
      </c>
      <c r="S46" s="231">
        <v>1.5148022065022591</v>
      </c>
      <c r="T46" s="231">
        <v>23.28263710115418</v>
      </c>
      <c r="U46" s="231">
        <v>24.36618892875358</v>
      </c>
      <c r="V46" s="231">
        <v>24.906714271432701</v>
      </c>
      <c r="W46" s="231">
        <v>23.341592018144951</v>
      </c>
      <c r="DA46" s="73" t="s">
        <v>3164</v>
      </c>
    </row>
    <row r="47" spans="1:105" ht="12" customHeight="1" x14ac:dyDescent="0.25">
      <c r="A47" s="64" t="s">
        <v>70</v>
      </c>
      <c r="B47" s="231">
        <v>0.24797596183032741</v>
      </c>
      <c r="C47" s="231">
        <v>0.34534311171918242</v>
      </c>
      <c r="D47" s="231">
        <v>0.27179269939517903</v>
      </c>
      <c r="E47" s="231">
        <v>0.177697987568427</v>
      </c>
      <c r="F47" s="231">
        <v>0.1221595969250948</v>
      </c>
      <c r="G47" s="231">
        <v>0.1208522044309193</v>
      </c>
      <c r="H47" s="231">
        <v>0.13349064949107711</v>
      </c>
      <c r="I47" s="231">
        <v>0.10747497746039759</v>
      </c>
      <c r="J47" s="231">
        <v>0.1811714868056804</v>
      </c>
      <c r="K47" s="231">
        <v>0.1151566636524702</v>
      </c>
      <c r="L47" s="231">
        <v>0.13392623564251571</v>
      </c>
      <c r="M47" s="231">
        <v>8.6374164429985995E-2</v>
      </c>
      <c r="N47" s="231">
        <v>4.3380349120439907E-2</v>
      </c>
      <c r="O47" s="231">
        <v>4.3383959530770011E-2</v>
      </c>
      <c r="P47" s="231">
        <v>2.8997049232137709E-2</v>
      </c>
      <c r="Q47" s="231">
        <v>2.818810229560937E-2</v>
      </c>
      <c r="R47" s="231">
        <v>2.9644959747145979E-2</v>
      </c>
      <c r="S47" s="231">
        <v>3.008691451819474E-2</v>
      </c>
      <c r="T47" s="231">
        <v>1.5293340309247351E-2</v>
      </c>
      <c r="U47" s="231">
        <v>1.561581845130615E-2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13.766199880495421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3.2840665279764127E-2</v>
      </c>
      <c r="L48" s="231">
        <v>3.2840665279731888E-2</v>
      </c>
      <c r="M48" s="231">
        <v>3.2840665279758041E-2</v>
      </c>
      <c r="N48" s="231">
        <v>6.5681330559446194E-2</v>
      </c>
      <c r="O48" s="231">
        <v>6.5681330559523729E-2</v>
      </c>
      <c r="P48" s="231">
        <v>3.2301955908457448E-2</v>
      </c>
      <c r="Q48" s="231">
        <v>6.2728732202018397E-2</v>
      </c>
      <c r="R48" s="231">
        <v>9.690292395823194E-2</v>
      </c>
      <c r="S48" s="231">
        <v>0</v>
      </c>
      <c r="T48" s="231">
        <v>2.5493640898368519</v>
      </c>
      <c r="U48" s="231">
        <v>2.6530847782975702</v>
      </c>
      <c r="V48" s="231">
        <v>2.65762995463243</v>
      </c>
      <c r="W48" s="231">
        <v>10.183402815421109</v>
      </c>
      <c r="DA48" s="73" t="s">
        <v>3166</v>
      </c>
    </row>
    <row r="49" spans="1:105" ht="12" customHeight="1" x14ac:dyDescent="0.25">
      <c r="A49" s="64" t="s">
        <v>162</v>
      </c>
      <c r="B49" s="231">
        <v>8.457631603484316</v>
      </c>
      <c r="C49" s="231">
        <v>13.29964248362127</v>
      </c>
      <c r="D49" s="231">
        <v>14.719345039777879</v>
      </c>
      <c r="E49" s="231">
        <v>10.024478107935741</v>
      </c>
      <c r="F49" s="231">
        <v>9.9279136965203687</v>
      </c>
      <c r="G49" s="231">
        <v>10.155767065260051</v>
      </c>
      <c r="H49" s="231">
        <v>10.228296341590699</v>
      </c>
      <c r="I49" s="231">
        <v>11.66439089402243</v>
      </c>
      <c r="J49" s="231">
        <v>10.083638094810331</v>
      </c>
      <c r="K49" s="231">
        <v>8.5428813228629501</v>
      </c>
      <c r="L49" s="231">
        <v>20.28878498115019</v>
      </c>
      <c r="M49" s="231">
        <v>18.917782054043801</v>
      </c>
      <c r="N49" s="231">
        <v>19.415303394259471</v>
      </c>
      <c r="O49" s="231">
        <v>18.426621792463798</v>
      </c>
      <c r="P49" s="231">
        <v>19.46905414115875</v>
      </c>
      <c r="Q49" s="231">
        <v>18.817989018541141</v>
      </c>
      <c r="R49" s="231">
        <v>21.503730166726271</v>
      </c>
      <c r="S49" s="231">
        <v>22.49983658154116</v>
      </c>
      <c r="T49" s="231">
        <v>12.36224604921056</v>
      </c>
      <c r="U49" s="231">
        <v>23.599934054790591</v>
      </c>
      <c r="V49" s="231">
        <v>22.875446462402689</v>
      </c>
      <c r="W49" s="231">
        <v>22.372814705106929</v>
      </c>
      <c r="DA49" s="73" t="s">
        <v>3167</v>
      </c>
    </row>
    <row r="50" spans="1:105" ht="12" customHeight="1" x14ac:dyDescent="0.25">
      <c r="A50" s="64" t="s">
        <v>36</v>
      </c>
      <c r="B50" s="231">
        <v>0.56343663659347443</v>
      </c>
      <c r="C50" s="231">
        <v>0.50201549161636283</v>
      </c>
      <c r="D50" s="231">
        <v>0.48154177662391179</v>
      </c>
      <c r="E50" s="231">
        <v>0</v>
      </c>
      <c r="F50" s="231">
        <v>0</v>
      </c>
      <c r="G50" s="231">
        <v>8.1894859970082514E-4</v>
      </c>
      <c r="H50" s="231">
        <v>0</v>
      </c>
      <c r="I50" s="231">
        <v>0</v>
      </c>
      <c r="J50" s="231">
        <v>0</v>
      </c>
      <c r="K50" s="231">
        <v>0</v>
      </c>
      <c r="L50" s="231">
        <v>4.9136915981993264E-3</v>
      </c>
      <c r="M50" s="231">
        <v>9.0084345967059391E-3</v>
      </c>
      <c r="N50" s="231">
        <v>1.7197920593693041E-2</v>
      </c>
      <c r="O50" s="231">
        <v>2.7844252389821609E-2</v>
      </c>
      <c r="P50" s="231">
        <v>1.9654766392811121E-2</v>
      </c>
      <c r="Q50" s="231">
        <v>1.9654766392794801E-2</v>
      </c>
      <c r="R50" s="231">
        <v>2.0473714992493799E-2</v>
      </c>
      <c r="S50" s="231">
        <v>1.6378971993995631E-2</v>
      </c>
      <c r="T50" s="231">
        <v>1.5560023394298539E-2</v>
      </c>
      <c r="U50" s="231">
        <v>1.2284228995499529E-2</v>
      </c>
      <c r="V50" s="231">
        <v>1.0964083852783101E-2</v>
      </c>
      <c r="W50" s="231">
        <v>1.760411909915013E-2</v>
      </c>
      <c r="DA50" s="73" t="s">
        <v>3168</v>
      </c>
    </row>
    <row r="51" spans="1:105" ht="12" customHeight="1" x14ac:dyDescent="0.25">
      <c r="A51" s="64" t="s">
        <v>73</v>
      </c>
      <c r="B51" s="231">
        <v>11.12536454808445</v>
      </c>
      <c r="C51" s="231">
        <v>11.125364548092771</v>
      </c>
      <c r="D51" s="231">
        <v>11.125364548094151</v>
      </c>
      <c r="E51" s="231">
        <v>2.0645535479917361</v>
      </c>
      <c r="F51" s="231">
        <v>3.3391979710800501</v>
      </c>
      <c r="G51" s="231">
        <v>3.7373280303514429</v>
      </c>
      <c r="H51" s="231">
        <v>3.088877275899903</v>
      </c>
      <c r="I51" s="231">
        <v>4.8212566917908832</v>
      </c>
      <c r="J51" s="231">
        <v>5.8805480752054038</v>
      </c>
      <c r="K51" s="231">
        <v>3.73573742113346</v>
      </c>
      <c r="L51" s="231">
        <v>3.1707278520094428</v>
      </c>
      <c r="M51" s="231">
        <v>3.1778798718742558</v>
      </c>
      <c r="N51" s="231">
        <v>3.7516320700707282</v>
      </c>
      <c r="O51" s="231">
        <v>3.4695249378190671</v>
      </c>
      <c r="P51" s="231">
        <v>3.2335082823628341</v>
      </c>
      <c r="Q51" s="231">
        <v>4.3031329040756487</v>
      </c>
      <c r="R51" s="231">
        <v>3.667395580133157</v>
      </c>
      <c r="S51" s="231">
        <v>3.5617058914164268</v>
      </c>
      <c r="T51" s="231">
        <v>3.618922050315311</v>
      </c>
      <c r="U51" s="231">
        <v>3.670573937760925</v>
      </c>
      <c r="V51" s="231">
        <v>3.2923150504765002</v>
      </c>
      <c r="W51" s="231">
        <v>3.362244639881911</v>
      </c>
      <c r="DA51" s="73" t="s">
        <v>3169</v>
      </c>
    </row>
    <row r="52" spans="1:105" ht="12" customHeight="1" x14ac:dyDescent="0.25">
      <c r="A52" s="64" t="s">
        <v>79</v>
      </c>
      <c r="B52" s="231">
        <v>14.544410113062639</v>
      </c>
      <c r="C52" s="231">
        <v>14.779890093343569</v>
      </c>
      <c r="D52" s="231">
        <v>14.559506191195091</v>
      </c>
      <c r="E52" s="231">
        <v>8.974402887458151</v>
      </c>
      <c r="F52" s="231">
        <v>8.5487275385060997</v>
      </c>
      <c r="G52" s="231">
        <v>7.6500815922642849</v>
      </c>
      <c r="H52" s="231">
        <v>8.3937527293368159</v>
      </c>
      <c r="I52" s="231">
        <v>7.9097109502001084</v>
      </c>
      <c r="J52" s="231">
        <v>6.3257566742926734</v>
      </c>
      <c r="K52" s="231">
        <v>7.1237729680524993</v>
      </c>
      <c r="L52" s="231">
        <v>6.4746923276606143</v>
      </c>
      <c r="M52" s="231">
        <v>7.4719609124163924</v>
      </c>
      <c r="N52" s="231">
        <v>7.3753525334260486</v>
      </c>
      <c r="O52" s="231">
        <v>7.5766190839560918</v>
      </c>
      <c r="P52" s="231">
        <v>6.2422337366804079</v>
      </c>
      <c r="Q52" s="231">
        <v>6.6920584632935149</v>
      </c>
      <c r="R52" s="231">
        <v>7.1046519936464199</v>
      </c>
      <c r="S52" s="231">
        <v>6.5290338615682053</v>
      </c>
      <c r="T52" s="231">
        <v>6.0721628493875031</v>
      </c>
      <c r="U52" s="231">
        <v>6.6266493703139018</v>
      </c>
      <c r="V52" s="231">
        <v>6.3267638040556378</v>
      </c>
      <c r="W52" s="231">
        <v>6.3489025449698442</v>
      </c>
      <c r="DA52" s="73" t="s">
        <v>3170</v>
      </c>
    </row>
    <row r="53" spans="1:105" ht="12" customHeight="1" x14ac:dyDescent="0.25">
      <c r="A53" s="60" t="s">
        <v>3101</v>
      </c>
      <c r="B53" s="264">
        <v>6.5497526124195948</v>
      </c>
      <c r="C53" s="264">
        <v>7.0057464931084992</v>
      </c>
      <c r="D53" s="264">
        <v>7.1723504269183831</v>
      </c>
      <c r="E53" s="264">
        <v>4.8382319200705366</v>
      </c>
      <c r="F53" s="264">
        <v>5.125439585350569</v>
      </c>
      <c r="G53" s="264">
        <v>4.9618422257218331</v>
      </c>
      <c r="H53" s="264">
        <v>5.3354463522212461</v>
      </c>
      <c r="I53" s="264">
        <v>5.9683797983506324</v>
      </c>
      <c r="J53" s="264">
        <v>3.9745984460493271</v>
      </c>
      <c r="K53" s="264">
        <v>3.6389253236977588</v>
      </c>
      <c r="L53" s="264">
        <v>4.8111118176111338</v>
      </c>
      <c r="M53" s="264">
        <v>4.9517090546198954</v>
      </c>
      <c r="N53" s="264">
        <v>4.9045155219577241</v>
      </c>
      <c r="O53" s="264">
        <v>4.6722872581114103</v>
      </c>
      <c r="P53" s="264">
        <v>4.7919885801602664</v>
      </c>
      <c r="Q53" s="264">
        <v>4.7386862599262276</v>
      </c>
      <c r="R53" s="264">
        <v>4.8330622222500699</v>
      </c>
      <c r="S53" s="264">
        <v>4.8760574119076114</v>
      </c>
      <c r="T53" s="264">
        <v>4.9934941709023422</v>
      </c>
      <c r="U53" s="264">
        <v>4.9185240670059276</v>
      </c>
      <c r="V53" s="264">
        <v>4.7556060385847063</v>
      </c>
      <c r="W53" s="264">
        <v>4.8917675300207097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115.21413086418376</v>
      </c>
      <c r="C54" s="263">
        <f t="shared" si="2"/>
        <v>120.03319236169335</v>
      </c>
      <c r="D54" s="263">
        <f t="shared" si="2"/>
        <v>122.11978253341462</v>
      </c>
      <c r="E54" s="263">
        <f t="shared" si="2"/>
        <v>79.408713870260101</v>
      </c>
      <c r="F54" s="263">
        <f t="shared" si="2"/>
        <v>82.907584887471572</v>
      </c>
      <c r="G54" s="263">
        <f t="shared" si="2"/>
        <v>80.767005002762431</v>
      </c>
      <c r="H54" s="263">
        <f t="shared" si="2"/>
        <v>86.502386857428249</v>
      </c>
      <c r="I54" s="263">
        <f t="shared" si="2"/>
        <v>97.181850822964094</v>
      </c>
      <c r="J54" s="263">
        <f t="shared" si="2"/>
        <v>72.448299488855113</v>
      </c>
      <c r="K54" s="263">
        <f t="shared" si="2"/>
        <v>62.546186356470628</v>
      </c>
      <c r="L54" s="263">
        <f t="shared" si="2"/>
        <v>87.658301840152063</v>
      </c>
      <c r="M54" s="263">
        <f t="shared" si="2"/>
        <v>87.26549389961562</v>
      </c>
      <c r="N54" s="263">
        <f t="shared" si="2"/>
        <v>86.845663007820121</v>
      </c>
      <c r="O54" s="263">
        <f t="shared" si="2"/>
        <v>82.612718605589635</v>
      </c>
      <c r="P54" s="263">
        <f t="shared" si="2"/>
        <v>84.559685251758921</v>
      </c>
      <c r="Q54" s="263">
        <f t="shared" si="2"/>
        <v>84.389808724304274</v>
      </c>
      <c r="R54" s="263">
        <f t="shared" si="2"/>
        <v>85.910636797164756</v>
      </c>
      <c r="S54" s="263">
        <f t="shared" si="2"/>
        <v>86.741052164631569</v>
      </c>
      <c r="T54" s="263">
        <f t="shared" si="2"/>
        <v>99.367854851025271</v>
      </c>
      <c r="U54" s="263">
        <f t="shared" si="2"/>
        <v>108.28764514461511</v>
      </c>
      <c r="V54" s="263">
        <f t="shared" si="2"/>
        <v>105.49169321567862</v>
      </c>
      <c r="W54" s="263">
        <f t="shared" si="2"/>
        <v>110.2659434738332</v>
      </c>
      <c r="DA54" s="70"/>
    </row>
    <row r="55" spans="1:105" ht="12" customHeight="1" x14ac:dyDescent="0.25">
      <c r="A55" s="60" t="s">
        <v>3104</v>
      </c>
      <c r="B55" s="264">
        <v>22.567455122623649</v>
      </c>
      <c r="C55" s="264">
        <v>22.51467342843593</v>
      </c>
      <c r="D55" s="264">
        <v>22.476390314639911</v>
      </c>
      <c r="E55" s="264">
        <v>13.00771129933382</v>
      </c>
      <c r="F55" s="264">
        <v>12.84891563634257</v>
      </c>
      <c r="G55" s="264">
        <v>12.831020897351211</v>
      </c>
      <c r="H55" s="264">
        <v>13.51574963098316</v>
      </c>
      <c r="I55" s="264">
        <v>15.47975452370888</v>
      </c>
      <c r="J55" s="264">
        <v>16.414529793879069</v>
      </c>
      <c r="K55" s="264">
        <v>11.900674597590831</v>
      </c>
      <c r="L55" s="264">
        <v>19.972702132775819</v>
      </c>
      <c r="M55" s="264">
        <v>18.138386567283199</v>
      </c>
      <c r="N55" s="264">
        <v>18.304422065400232</v>
      </c>
      <c r="O55" s="264">
        <v>17.3350078117154</v>
      </c>
      <c r="P55" s="264">
        <v>17.66735004655218</v>
      </c>
      <c r="Q55" s="264">
        <v>17.994536165772711</v>
      </c>
      <c r="R55" s="264">
        <v>18.350164864854239</v>
      </c>
      <c r="S55" s="264">
        <v>18.604285677926121</v>
      </c>
      <c r="T55" s="264">
        <v>27.462231712052201</v>
      </c>
      <c r="U55" s="264">
        <v>35.399120708303442</v>
      </c>
      <c r="V55" s="264">
        <v>34.839711867337371</v>
      </c>
      <c r="W55" s="264">
        <v>37.022696719633878</v>
      </c>
      <c r="DA55" s="72" t="s">
        <v>3172</v>
      </c>
    </row>
    <row r="56" spans="1:105" ht="12" customHeight="1" x14ac:dyDescent="0.25">
      <c r="A56" s="60" t="s">
        <v>3106</v>
      </c>
      <c r="B56" s="264">
        <v>7.9099210596533656</v>
      </c>
      <c r="C56" s="264">
        <v>6.8823900473359334</v>
      </c>
      <c r="D56" s="264">
        <v>6.8518419751794601</v>
      </c>
      <c r="E56" s="264">
        <v>3.8068718356991029</v>
      </c>
      <c r="F56" s="264">
        <v>3.7488187145998082</v>
      </c>
      <c r="G56" s="264">
        <v>3.7426576805227478</v>
      </c>
      <c r="H56" s="264">
        <v>3.95984561765039</v>
      </c>
      <c r="I56" s="264">
        <v>4.4867929514153602</v>
      </c>
      <c r="J56" s="264">
        <v>4.6128087195428433</v>
      </c>
      <c r="K56" s="264">
        <v>3.5672874798035772</v>
      </c>
      <c r="L56" s="264">
        <v>5.442332524566778</v>
      </c>
      <c r="M56" s="264">
        <v>5.0648777724135243</v>
      </c>
      <c r="N56" s="264">
        <v>5.0895728855696936</v>
      </c>
      <c r="O56" s="264">
        <v>4.8304721541651618</v>
      </c>
      <c r="P56" s="264">
        <v>4.896472951481968</v>
      </c>
      <c r="Q56" s="264">
        <v>5.0890036224358752</v>
      </c>
      <c r="R56" s="264">
        <v>5.0332236340111036</v>
      </c>
      <c r="S56" s="264">
        <v>5.0532723186605386</v>
      </c>
      <c r="T56" s="264">
        <v>7.3028029098636367</v>
      </c>
      <c r="U56" s="264">
        <v>9.2556222603362546</v>
      </c>
      <c r="V56" s="264">
        <v>9.1268145059739521</v>
      </c>
      <c r="W56" s="264">
        <v>9.9565045394954996</v>
      </c>
      <c r="DA56" s="72" t="s">
        <v>3173</v>
      </c>
    </row>
    <row r="57" spans="1:105" ht="12" customHeight="1" x14ac:dyDescent="0.25">
      <c r="A57" s="64" t="s">
        <v>30</v>
      </c>
      <c r="B57" s="231">
        <v>2.392634897162603E-2</v>
      </c>
      <c r="C57" s="231">
        <v>2.7576936629127129E-2</v>
      </c>
      <c r="D57" s="231">
        <v>2.1275118143263591E-2</v>
      </c>
      <c r="E57" s="231">
        <v>1.010899433398886E-2</v>
      </c>
      <c r="F57" s="231">
        <v>1.012804486872146E-2</v>
      </c>
      <c r="G57" s="231">
        <v>1.249035200079718E-2</v>
      </c>
      <c r="H57" s="231">
        <v>9.330544704506076E-2</v>
      </c>
      <c r="I57" s="231">
        <v>4.042825261794792E-2</v>
      </c>
      <c r="J57" s="231">
        <v>1.9262570076456879E-2</v>
      </c>
      <c r="K57" s="231">
        <v>1.5244952442345191E-2</v>
      </c>
      <c r="L57" s="231">
        <v>1.8673390795305549E-2</v>
      </c>
      <c r="M57" s="231">
        <v>1.8285623145918521E-2</v>
      </c>
      <c r="N57" s="231">
        <v>1.29575222610424E-2</v>
      </c>
      <c r="O57" s="231">
        <v>1.9232332371484921E-2</v>
      </c>
      <c r="P57" s="231">
        <v>2.0920311365495031E-2</v>
      </c>
      <c r="Q57" s="231">
        <v>5.2809228116811897E-3</v>
      </c>
      <c r="R57" s="231">
        <v>0</v>
      </c>
      <c r="S57" s="231">
        <v>0</v>
      </c>
      <c r="T57" s="231">
        <v>7.6643295874533446E-2</v>
      </c>
      <c r="U57" s="231">
        <v>8.0937398048899364E-2</v>
      </c>
      <c r="V57" s="231">
        <v>4.470842722814245E-4</v>
      </c>
      <c r="W57" s="231">
        <v>4.6495881212948737E-4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0.1358689375510774</v>
      </c>
      <c r="F58" s="231">
        <v>0</v>
      </c>
      <c r="G58" s="231">
        <v>0.1015406792304306</v>
      </c>
      <c r="H58" s="231">
        <v>0.2264974334135938</v>
      </c>
      <c r="I58" s="231">
        <v>0.24241776491634021</v>
      </c>
      <c r="J58" s="231">
        <v>0.14689020561721461</v>
      </c>
      <c r="K58" s="231">
        <v>0.27913938794033222</v>
      </c>
      <c r="L58" s="231">
        <v>0.3174522549908767</v>
      </c>
      <c r="M58" s="231">
        <v>0.32292598590288563</v>
      </c>
      <c r="N58" s="231">
        <v>0.2134592589010427</v>
      </c>
      <c r="O58" s="231">
        <v>0.1368330606093813</v>
      </c>
      <c r="P58" s="231">
        <v>0.36103739440420107</v>
      </c>
      <c r="Q58" s="231">
        <v>0.47482155451347208</v>
      </c>
      <c r="R58" s="231">
        <v>3.8295692013182059E-2</v>
      </c>
      <c r="S58" s="231">
        <v>2.9011887888775321E-2</v>
      </c>
      <c r="T58" s="231">
        <v>0.18184047881419441</v>
      </c>
      <c r="U58" s="231">
        <v>0.22876685933165461</v>
      </c>
      <c r="V58" s="231">
        <v>0.31675411292075017</v>
      </c>
      <c r="W58" s="231">
        <v>0.3343515636385645</v>
      </c>
      <c r="DA58" s="73" t="s">
        <v>3175</v>
      </c>
    </row>
    <row r="59" spans="1:105" ht="12" customHeight="1" x14ac:dyDescent="0.25">
      <c r="A59" s="64" t="s">
        <v>33</v>
      </c>
      <c r="B59" s="231">
        <v>0.42320509565984349</v>
      </c>
      <c r="C59" s="231">
        <v>0.55447898916455696</v>
      </c>
      <c r="D59" s="231">
        <v>0.39671535464340563</v>
      </c>
      <c r="E59" s="231">
        <v>1.8170976010972648E-2</v>
      </c>
      <c r="F59" s="231">
        <v>2.5663787804266629E-2</v>
      </c>
      <c r="G59" s="231">
        <v>1.7784464084549961E-2</v>
      </c>
      <c r="H59" s="231">
        <v>2.2757418574851258E-2</v>
      </c>
      <c r="I59" s="231">
        <v>0.15710002164225839</v>
      </c>
      <c r="J59" s="231">
        <v>8.1779514780068327E-2</v>
      </c>
      <c r="K59" s="231">
        <v>6.5514837454732217E-2</v>
      </c>
      <c r="L59" s="231">
        <v>9.5946813927251712E-2</v>
      </c>
      <c r="M59" s="231">
        <v>2.7299804918104929E-2</v>
      </c>
      <c r="N59" s="231">
        <v>5.4844764620002082E-2</v>
      </c>
      <c r="O59" s="231">
        <v>3.5652021068862241E-2</v>
      </c>
      <c r="P59" s="231">
        <v>3.5708626946928002E-2</v>
      </c>
      <c r="Q59" s="231">
        <v>1.565458809529216E-2</v>
      </c>
      <c r="R59" s="231">
        <v>1.578392976618808E-2</v>
      </c>
      <c r="S59" s="231">
        <v>2.669873449466733E-2</v>
      </c>
      <c r="T59" s="231">
        <v>3.2572117744899147E-2</v>
      </c>
      <c r="U59" s="231">
        <v>2.7715782763045541E-2</v>
      </c>
      <c r="V59" s="231">
        <v>1.937943803829224E-2</v>
      </c>
      <c r="W59" s="231">
        <v>1.8318353618474489E-2</v>
      </c>
      <c r="DA59" s="73" t="s">
        <v>3176</v>
      </c>
    </row>
    <row r="60" spans="1:105" ht="12" customHeight="1" x14ac:dyDescent="0.25">
      <c r="A60" s="64" t="s">
        <v>160</v>
      </c>
      <c r="B60" s="231">
        <v>0.33560980469978108</v>
      </c>
      <c r="C60" s="231">
        <v>0.43934410964410958</v>
      </c>
      <c r="D60" s="231">
        <v>0.41111978423261653</v>
      </c>
      <c r="E60" s="231">
        <v>0.53443193791326993</v>
      </c>
      <c r="F60" s="231">
        <v>0.50276095489559769</v>
      </c>
      <c r="G60" s="231">
        <v>0.44054741664464231</v>
      </c>
      <c r="H60" s="231">
        <v>0.42071355248786751</v>
      </c>
      <c r="I60" s="231">
        <v>0.46125953709712131</v>
      </c>
      <c r="J60" s="231">
        <v>1.0765977976731631</v>
      </c>
      <c r="K60" s="231">
        <v>0.34650986168685988</v>
      </c>
      <c r="L60" s="231">
        <v>0.6047579903574446</v>
      </c>
      <c r="M60" s="231">
        <v>0.35086685443091109</v>
      </c>
      <c r="N60" s="231">
        <v>0.3204729426096013</v>
      </c>
      <c r="O60" s="231">
        <v>0.30586490993658971</v>
      </c>
      <c r="P60" s="231">
        <v>0.23136468712013061</v>
      </c>
      <c r="Q60" s="231">
        <v>0.21439676881668951</v>
      </c>
      <c r="R60" s="231">
        <v>0.23459967561555509</v>
      </c>
      <c r="S60" s="231">
        <v>0.22166643153676849</v>
      </c>
      <c r="T60" s="231">
        <v>3.4070316644806939</v>
      </c>
      <c r="U60" s="231">
        <v>3.565591683721558</v>
      </c>
      <c r="V60" s="231">
        <v>3.6446886927914952</v>
      </c>
      <c r="W60" s="231">
        <v>3.4156587486074499</v>
      </c>
      <c r="DA60" s="73" t="s">
        <v>3177</v>
      </c>
    </row>
    <row r="61" spans="1:105" ht="12" customHeight="1" x14ac:dyDescent="0.25">
      <c r="A61" s="64" t="s">
        <v>70</v>
      </c>
      <c r="B61" s="231">
        <v>3.6287210521530652E-2</v>
      </c>
      <c r="C61" s="231">
        <v>5.0535294246338673E-2</v>
      </c>
      <c r="D61" s="231">
        <v>3.9772399019531737E-2</v>
      </c>
      <c r="E61" s="231">
        <v>2.6003182875281569E-2</v>
      </c>
      <c r="F61" s="231">
        <v>1.7876051283871281E-2</v>
      </c>
      <c r="G61" s="231">
        <v>1.7684735858294359E-2</v>
      </c>
      <c r="H61" s="231">
        <v>1.9534164783492129E-2</v>
      </c>
      <c r="I61" s="231">
        <v>1.5727198330500611E-2</v>
      </c>
      <c r="J61" s="231">
        <v>2.651147245761952E-2</v>
      </c>
      <c r="K61" s="231">
        <v>1.685128697987865E-2</v>
      </c>
      <c r="L61" s="231">
        <v>1.9597905664910029E-2</v>
      </c>
      <c r="M61" s="231">
        <v>1.2639440795623451E-2</v>
      </c>
      <c r="N61" s="231">
        <v>6.3480018361940314E-3</v>
      </c>
      <c r="O61" s="231">
        <v>6.3485301604668774E-3</v>
      </c>
      <c r="P61" s="231">
        <v>4.243242055492989E-3</v>
      </c>
      <c r="Q61" s="231">
        <v>4.1248659533503302E-3</v>
      </c>
      <c r="R61" s="231">
        <v>4.3380531213869696E-3</v>
      </c>
      <c r="S61" s="231">
        <v>4.4027259457190913E-3</v>
      </c>
      <c r="T61" s="231">
        <v>2.2379292544443649E-3</v>
      </c>
      <c r="U61" s="231">
        <v>2.285118635798541E-3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2.0144573266613852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4.805692156118411E-3</v>
      </c>
      <c r="L62" s="231">
        <v>4.80569215611369E-3</v>
      </c>
      <c r="M62" s="231">
        <v>4.8056921561175176E-3</v>
      </c>
      <c r="N62" s="231">
        <v>9.6113843122248143E-3</v>
      </c>
      <c r="O62" s="231">
        <v>9.6113843122361611E-3</v>
      </c>
      <c r="P62" s="231">
        <v>4.7268608846425791E-3</v>
      </c>
      <c r="Q62" s="231">
        <v>9.1793200210302586E-3</v>
      </c>
      <c r="R62" s="231">
        <v>1.418015188194015E-2</v>
      </c>
      <c r="S62" s="231">
        <v>0</v>
      </c>
      <c r="T62" s="231">
        <v>0.37305757679543877</v>
      </c>
      <c r="U62" s="231">
        <v>0.38823539657212919</v>
      </c>
      <c r="V62" s="231">
        <v>0.38890050850194358</v>
      </c>
      <c r="W62" s="231">
        <v>1.4901738017718651</v>
      </c>
      <c r="DA62" s="73" t="s">
        <v>3179</v>
      </c>
    </row>
    <row r="63" spans="1:105" ht="12" customHeight="1" x14ac:dyDescent="0.25">
      <c r="A63" s="64" t="s">
        <v>162</v>
      </c>
      <c r="B63" s="231">
        <v>1.2376355201685989</v>
      </c>
      <c r="C63" s="231">
        <v>1.9461843119877551</v>
      </c>
      <c r="D63" s="231">
        <v>2.1539344711280171</v>
      </c>
      <c r="E63" s="231">
        <v>1.4669177802001421</v>
      </c>
      <c r="F63" s="231">
        <v>1.452787164070847</v>
      </c>
      <c r="G63" s="231">
        <v>1.48612976348439</v>
      </c>
      <c r="H63" s="231">
        <v>1.4967432322245</v>
      </c>
      <c r="I63" s="231">
        <v>1.706892090881089</v>
      </c>
      <c r="J63" s="231">
        <v>1.475574872937375</v>
      </c>
      <c r="K63" s="231">
        <v>1.2501104168931081</v>
      </c>
      <c r="L63" s="231">
        <v>2.9689305624744868</v>
      </c>
      <c r="M63" s="231">
        <v>2.7683067944514201</v>
      </c>
      <c r="N63" s="231">
        <v>2.8411108738392161</v>
      </c>
      <c r="O63" s="231">
        <v>2.6964335544800471</v>
      </c>
      <c r="P63" s="231">
        <v>2.8489764131198259</v>
      </c>
      <c r="Q63" s="231">
        <v>2.753703722197403</v>
      </c>
      <c r="R63" s="231">
        <v>3.1467178423209301</v>
      </c>
      <c r="S63" s="231">
        <v>3.292481661158206</v>
      </c>
      <c r="T63" s="231">
        <v>1.809011734829377</v>
      </c>
      <c r="U63" s="231">
        <v>3.4534628639786642</v>
      </c>
      <c r="V63" s="231">
        <v>3.3474460001214932</v>
      </c>
      <c r="W63" s="231">
        <v>3.2738940951014501</v>
      </c>
      <c r="DA63" s="73" t="s">
        <v>3180</v>
      </c>
    </row>
    <row r="64" spans="1:105" ht="12" customHeight="1" x14ac:dyDescent="0.25">
      <c r="A64" s="64" t="s">
        <v>36</v>
      </c>
      <c r="B64" s="231">
        <v>8.2449700756075744E-2</v>
      </c>
      <c r="C64" s="231">
        <v>7.3461724656267657E-2</v>
      </c>
      <c r="D64" s="231">
        <v>7.0465732622986554E-2</v>
      </c>
      <c r="E64" s="231">
        <v>0</v>
      </c>
      <c r="F64" s="231">
        <v>0</v>
      </c>
      <c r="G64" s="231">
        <v>1.198396813316529E-4</v>
      </c>
      <c r="H64" s="231">
        <v>0</v>
      </c>
      <c r="I64" s="231">
        <v>0</v>
      </c>
      <c r="J64" s="231">
        <v>0</v>
      </c>
      <c r="K64" s="231">
        <v>0</v>
      </c>
      <c r="L64" s="231">
        <v>7.1903808798909417E-4</v>
      </c>
      <c r="M64" s="231">
        <v>1.3182364946477221E-3</v>
      </c>
      <c r="N64" s="231">
        <v>2.5166333079611582E-3</v>
      </c>
      <c r="O64" s="231">
        <v>4.0745491652752564E-3</v>
      </c>
      <c r="P64" s="231">
        <v>2.8761523519583989E-3</v>
      </c>
      <c r="Q64" s="231">
        <v>2.8761523519560098E-3</v>
      </c>
      <c r="R64" s="231">
        <v>2.9959920332873979E-3</v>
      </c>
      <c r="S64" s="231">
        <v>2.396793626630003E-3</v>
      </c>
      <c r="T64" s="231">
        <v>2.2769539452988981E-3</v>
      </c>
      <c r="U64" s="231">
        <v>1.7975952199729139E-3</v>
      </c>
      <c r="V64" s="231">
        <v>1.6044136536664791E-3</v>
      </c>
      <c r="W64" s="231">
        <v>2.576073789902458E-3</v>
      </c>
      <c r="DA64" s="73" t="s">
        <v>3181</v>
      </c>
    </row>
    <row r="65" spans="1:105" ht="12" customHeight="1" x14ac:dyDescent="0.25">
      <c r="A65" s="64" t="s">
        <v>73</v>
      </c>
      <c r="B65" s="231">
        <v>1.628014435372342</v>
      </c>
      <c r="C65" s="231">
        <v>1.6280144353735591</v>
      </c>
      <c r="D65" s="231">
        <v>1.6280144353737609</v>
      </c>
      <c r="E65" s="231">
        <v>0.30211351405185588</v>
      </c>
      <c r="F65" s="231">
        <v>0.48863679711244729</v>
      </c>
      <c r="G65" s="231">
        <v>0.54689659442947769</v>
      </c>
      <c r="H65" s="231">
        <v>0.45200647336311139</v>
      </c>
      <c r="I65" s="231">
        <v>0.70551175711563552</v>
      </c>
      <c r="J65" s="231">
        <v>0.86052165867983299</v>
      </c>
      <c r="K65" s="231">
        <v>0.54666383488647852</v>
      </c>
      <c r="L65" s="231">
        <v>0.4639839612803785</v>
      </c>
      <c r="M65" s="231">
        <v>0.46503054195930021</v>
      </c>
      <c r="N65" s="231">
        <v>0.54898975578580789</v>
      </c>
      <c r="O65" s="231">
        <v>0.50770800886936407</v>
      </c>
      <c r="P65" s="231">
        <v>0.47317084647703561</v>
      </c>
      <c r="Q65" s="231">
        <v>0.62969284780578916</v>
      </c>
      <c r="R65" s="231">
        <v>0.5366631285538872</v>
      </c>
      <c r="S65" s="231">
        <v>0.52119717791854625</v>
      </c>
      <c r="T65" s="231">
        <v>0.5295698233470485</v>
      </c>
      <c r="U65" s="231">
        <v>0.53712822900757717</v>
      </c>
      <c r="V65" s="231">
        <v>0.48177625144806863</v>
      </c>
      <c r="W65" s="231">
        <v>0.49200929869066651</v>
      </c>
      <c r="DA65" s="73" t="s">
        <v>3182</v>
      </c>
    </row>
    <row r="66" spans="1:105" ht="12" customHeight="1" x14ac:dyDescent="0.25">
      <c r="A66" s="64" t="s">
        <v>79</v>
      </c>
      <c r="B66" s="231">
        <v>2.1283356168421821</v>
      </c>
      <c r="C66" s="231">
        <v>2.16279424563422</v>
      </c>
      <c r="D66" s="231">
        <v>2.1305446800158792</v>
      </c>
      <c r="E66" s="231">
        <v>1.313256512762514</v>
      </c>
      <c r="F66" s="231">
        <v>1.250965914564057</v>
      </c>
      <c r="G66" s="231">
        <v>1.1194638351088351</v>
      </c>
      <c r="H66" s="231">
        <v>1.2282878957579131</v>
      </c>
      <c r="I66" s="231">
        <v>1.157456328814467</v>
      </c>
      <c r="J66" s="231">
        <v>0.92567062732111338</v>
      </c>
      <c r="K66" s="231">
        <v>1.042447209363724</v>
      </c>
      <c r="L66" s="231">
        <v>0.94746491483202155</v>
      </c>
      <c r="M66" s="231">
        <v>1.0933987981585951</v>
      </c>
      <c r="N66" s="231">
        <v>1.079261748096602</v>
      </c>
      <c r="O66" s="231">
        <v>1.1087138031914541</v>
      </c>
      <c r="P66" s="231">
        <v>0.91344841675625743</v>
      </c>
      <c r="Q66" s="231">
        <v>0.97927287986921208</v>
      </c>
      <c r="R66" s="231">
        <v>1.0396491687047471</v>
      </c>
      <c r="S66" s="231">
        <v>0.95541690609122698</v>
      </c>
      <c r="T66" s="231">
        <v>0.8885613347777076</v>
      </c>
      <c r="U66" s="231">
        <v>0.96970133305695427</v>
      </c>
      <c r="V66" s="231">
        <v>0.92581800422596128</v>
      </c>
      <c r="W66" s="231">
        <v>0.92905764546499847</v>
      </c>
      <c r="DA66" s="73" t="s">
        <v>3183</v>
      </c>
    </row>
    <row r="67" spans="1:105" ht="12" customHeight="1" x14ac:dyDescent="0.25">
      <c r="A67" s="60" t="s">
        <v>3118</v>
      </c>
      <c r="B67" s="264">
        <v>84.736754681906746</v>
      </c>
      <c r="C67" s="264">
        <v>90.63612888592148</v>
      </c>
      <c r="D67" s="264">
        <v>92.791550243595253</v>
      </c>
      <c r="E67" s="264">
        <v>62.594130735227182</v>
      </c>
      <c r="F67" s="264">
        <v>66.309850536529197</v>
      </c>
      <c r="G67" s="264">
        <v>64.193326424888468</v>
      </c>
      <c r="H67" s="264">
        <v>69.026791608794696</v>
      </c>
      <c r="I67" s="264">
        <v>77.21530334783985</v>
      </c>
      <c r="J67" s="264">
        <v>51.420960975433204</v>
      </c>
      <c r="K67" s="264">
        <v>47.078224279076217</v>
      </c>
      <c r="L67" s="264">
        <v>62.243267182809461</v>
      </c>
      <c r="M67" s="264">
        <v>64.06222955991889</v>
      </c>
      <c r="N67" s="264">
        <v>63.451668056850188</v>
      </c>
      <c r="O67" s="264">
        <v>60.44723863970907</v>
      </c>
      <c r="P67" s="264">
        <v>61.995862253724773</v>
      </c>
      <c r="Q67" s="264">
        <v>61.306268936095691</v>
      </c>
      <c r="R67" s="264">
        <v>62.527248298299412</v>
      </c>
      <c r="S67" s="264">
        <v>63.083494168044908</v>
      </c>
      <c r="T67" s="264">
        <v>64.60282022910944</v>
      </c>
      <c r="U67" s="264">
        <v>63.63290217597541</v>
      </c>
      <c r="V67" s="264">
        <v>61.525166842367291</v>
      </c>
      <c r="W67" s="264">
        <v>63.286742214703821</v>
      </c>
      <c r="DA67" s="72" t="s">
        <v>3184</v>
      </c>
    </row>
    <row r="68" spans="1:105" ht="12" customHeight="1" x14ac:dyDescent="0.25">
      <c r="A68" s="57" t="s">
        <v>3120</v>
      </c>
      <c r="B68" s="263">
        <v>112.6007553634342</v>
      </c>
      <c r="C68" s="263">
        <v>101.8672439300564</v>
      </c>
      <c r="D68" s="263">
        <v>94.063989953664347</v>
      </c>
      <c r="E68" s="263">
        <v>19.675231335716379</v>
      </c>
      <c r="F68" s="263">
        <v>16.517880199425299</v>
      </c>
      <c r="G68" s="263">
        <v>15.26235861733713</v>
      </c>
      <c r="H68" s="263">
        <v>13.453607987436021</v>
      </c>
      <c r="I68" s="263">
        <v>13.253197751795829</v>
      </c>
      <c r="J68" s="263">
        <v>17.780040986445819</v>
      </c>
      <c r="K68" s="263">
        <v>9.837151309582957</v>
      </c>
      <c r="L68" s="263">
        <v>9.3642651297133792</v>
      </c>
      <c r="M68" s="263">
        <v>8.6624843492952515</v>
      </c>
      <c r="N68" s="263">
        <v>7.3687277921625416</v>
      </c>
      <c r="O68" s="263">
        <v>6.4288089783158684</v>
      </c>
      <c r="P68" s="263">
        <v>5.4365395062323394</v>
      </c>
      <c r="Q68" s="263">
        <v>5.36055780897183</v>
      </c>
      <c r="R68" s="263">
        <v>6.2881592357068037</v>
      </c>
      <c r="S68" s="263">
        <v>6.2421295729821944</v>
      </c>
      <c r="T68" s="263">
        <v>6.2840436869538996</v>
      </c>
      <c r="U68" s="263">
        <v>6.2606235934857732</v>
      </c>
      <c r="V68" s="263">
        <v>5.9122938845284212</v>
      </c>
      <c r="W68" s="263">
        <v>6.0476643103455441</v>
      </c>
      <c r="DA68" s="70" t="s">
        <v>3185</v>
      </c>
    </row>
    <row r="69" spans="1:105" ht="12" customHeight="1" x14ac:dyDescent="0.25">
      <c r="A69" s="41" t="s">
        <v>3122</v>
      </c>
      <c r="B69" s="352">
        <v>1139.931141555342</v>
      </c>
      <c r="C69" s="352">
        <v>1215.766870326491</v>
      </c>
      <c r="D69" s="352">
        <v>1241.2894702042749</v>
      </c>
      <c r="E69" s="352">
        <v>835.12261992921822</v>
      </c>
      <c r="F69" s="352">
        <v>882.58214685431403</v>
      </c>
      <c r="G69" s="352">
        <v>854.05589606499916</v>
      </c>
      <c r="H69" s="352">
        <v>914.74754218347482</v>
      </c>
      <c r="I69" s="352">
        <v>1017.534900264798</v>
      </c>
      <c r="J69" s="352">
        <v>709.83222057841385</v>
      </c>
      <c r="K69" s="352">
        <v>647.2751073573229</v>
      </c>
      <c r="L69" s="352">
        <v>837.31471028129135</v>
      </c>
      <c r="M69" s="352">
        <v>852.62961006686623</v>
      </c>
      <c r="N69" s="352">
        <v>841.49424769790073</v>
      </c>
      <c r="O69" s="352">
        <v>802.90096012894151</v>
      </c>
      <c r="P69" s="352">
        <v>822.4654072690355</v>
      </c>
      <c r="Q69" s="352">
        <v>813.07912071101975</v>
      </c>
      <c r="R69" s="352">
        <v>829.56230399702849</v>
      </c>
      <c r="S69" s="352">
        <v>835.96482329387936</v>
      </c>
      <c r="T69" s="352">
        <v>855.00370808558296</v>
      </c>
      <c r="U69" s="352">
        <v>843.33200012585712</v>
      </c>
      <c r="V69" s="352">
        <v>814.63852088538874</v>
      </c>
      <c r="W69" s="352">
        <v>838.69629378379159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1.0000000000000004</v>
      </c>
      <c r="D73" s="234">
        <f t="shared" si="3"/>
        <v>0.99999999999999956</v>
      </c>
      <c r="E73" s="234">
        <f t="shared" si="3"/>
        <v>0.99999999999999956</v>
      </c>
      <c r="F73" s="234">
        <f t="shared" si="3"/>
        <v>0.99999999999999967</v>
      </c>
      <c r="G73" s="234">
        <f t="shared" si="3"/>
        <v>1.0000000000000002</v>
      </c>
      <c r="H73" s="234">
        <f t="shared" si="3"/>
        <v>0.99999999999999978</v>
      </c>
      <c r="I73" s="234">
        <f t="shared" si="3"/>
        <v>1</v>
      </c>
      <c r="J73" s="234">
        <f t="shared" si="3"/>
        <v>0.99999999999999967</v>
      </c>
      <c r="K73" s="234">
        <f t="shared" si="3"/>
        <v>0.99999999999999978</v>
      </c>
      <c r="L73" s="234">
        <f t="shared" si="3"/>
        <v>1.0000000000000002</v>
      </c>
      <c r="M73" s="234">
        <f t="shared" si="3"/>
        <v>1</v>
      </c>
      <c r="N73" s="234">
        <f t="shared" si="3"/>
        <v>1.0000000000000002</v>
      </c>
      <c r="O73" s="234">
        <f t="shared" si="3"/>
        <v>1</v>
      </c>
      <c r="P73" s="234">
        <f t="shared" si="3"/>
        <v>0.99999999999999989</v>
      </c>
      <c r="Q73" s="234">
        <f t="shared" si="3"/>
        <v>0.99999999999999967</v>
      </c>
      <c r="R73" s="234">
        <f t="shared" si="3"/>
        <v>0.99999999999999956</v>
      </c>
      <c r="S73" s="234">
        <f t="shared" si="3"/>
        <v>1</v>
      </c>
      <c r="T73" s="234">
        <f t="shared" si="3"/>
        <v>0.99999999999999978</v>
      </c>
      <c r="U73" s="234">
        <f t="shared" si="3"/>
        <v>0.99999999999999978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2.0096662063678768E-2</v>
      </c>
      <c r="C74" s="301">
        <f t="shared" si="4"/>
        <v>2.124845063789884E-2</v>
      </c>
      <c r="D74" s="301">
        <f t="shared" si="4"/>
        <v>2.1472155016445501E-2</v>
      </c>
      <c r="E74" s="301">
        <f t="shared" si="4"/>
        <v>2.356491377600331E-2</v>
      </c>
      <c r="F74" s="301">
        <f t="shared" si="4"/>
        <v>2.3492525665838117E-2</v>
      </c>
      <c r="G74" s="301">
        <f t="shared" si="4"/>
        <v>2.3768452055330583E-2</v>
      </c>
      <c r="H74" s="301">
        <f t="shared" si="4"/>
        <v>2.3872627812655471E-2</v>
      </c>
      <c r="I74" s="301">
        <f t="shared" si="4"/>
        <v>2.3486192256378317E-2</v>
      </c>
      <c r="J74" s="301">
        <f t="shared" si="4"/>
        <v>2.2232124342392405E-2</v>
      </c>
      <c r="K74" s="301">
        <f t="shared" si="4"/>
        <v>2.3691584510557563E-2</v>
      </c>
      <c r="L74" s="301">
        <f t="shared" si="4"/>
        <v>2.1505292426977084E-2</v>
      </c>
      <c r="M74" s="301">
        <f t="shared" si="4"/>
        <v>2.1865063542630809E-2</v>
      </c>
      <c r="N74" s="301">
        <f t="shared" si="4"/>
        <v>2.166727482389353E-2</v>
      </c>
      <c r="O74" s="301">
        <f t="shared" si="4"/>
        <v>2.1615786169333091E-2</v>
      </c>
      <c r="P74" s="301">
        <f t="shared" si="4"/>
        <v>2.1734799498548053E-2</v>
      </c>
      <c r="Q74" s="301">
        <f t="shared" si="4"/>
        <v>2.1330045012705627E-2</v>
      </c>
      <c r="R74" s="301">
        <f t="shared" si="4"/>
        <v>2.146744230002981E-2</v>
      </c>
      <c r="S74" s="301">
        <f t="shared" si="4"/>
        <v>2.1499253975704308E-2</v>
      </c>
      <c r="T74" s="301">
        <f t="shared" si="4"/>
        <v>1.8790398573177994E-2</v>
      </c>
      <c r="U74" s="301">
        <f t="shared" si="4"/>
        <v>1.6744835485745711E-2</v>
      </c>
      <c r="V74" s="301">
        <f t="shared" si="4"/>
        <v>1.6573369483627573E-2</v>
      </c>
      <c r="W74" s="301">
        <f t="shared" si="4"/>
        <v>1.6183667095922026E-2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3.1334638049363502E-3</v>
      </c>
      <c r="C75" s="235">
        <f t="shared" si="5"/>
        <v>3.3226700409809116E-3</v>
      </c>
      <c r="D75" s="235">
        <f t="shared" si="5"/>
        <v>3.366946749214869E-3</v>
      </c>
      <c r="E75" s="235">
        <f t="shared" si="5"/>
        <v>3.7051392907044007E-3</v>
      </c>
      <c r="F75" s="235">
        <f t="shared" si="5"/>
        <v>3.7029466097193149E-3</v>
      </c>
      <c r="G75" s="235">
        <f t="shared" si="5"/>
        <v>3.7480673564271542E-3</v>
      </c>
      <c r="H75" s="235">
        <f t="shared" si="5"/>
        <v>3.780194286588059E-3</v>
      </c>
      <c r="I75" s="235">
        <f t="shared" si="5"/>
        <v>3.7415902922293266E-3</v>
      </c>
      <c r="J75" s="235">
        <f t="shared" si="5"/>
        <v>3.3833016508353626E-3</v>
      </c>
      <c r="K75" s="235">
        <f t="shared" si="5"/>
        <v>3.6184310946018824E-3</v>
      </c>
      <c r="L75" s="235">
        <f t="shared" si="5"/>
        <v>3.3531771687010672E-3</v>
      </c>
      <c r="M75" s="235">
        <f t="shared" si="5"/>
        <v>3.4465773689406161E-3</v>
      </c>
      <c r="N75" s="235">
        <f t="shared" si="5"/>
        <v>3.4282556577942269E-3</v>
      </c>
      <c r="O75" s="235">
        <f t="shared" si="5"/>
        <v>3.4144730953287418E-3</v>
      </c>
      <c r="P75" s="235">
        <f t="shared" si="5"/>
        <v>3.4377070327637847E-3</v>
      </c>
      <c r="Q75" s="235">
        <f t="shared" si="5"/>
        <v>3.3747348563922088E-3</v>
      </c>
      <c r="R75" s="235">
        <f t="shared" si="5"/>
        <v>3.3952151703403174E-3</v>
      </c>
      <c r="S75" s="235">
        <f t="shared" si="5"/>
        <v>3.4044684887330834E-3</v>
      </c>
      <c r="T75" s="235">
        <f t="shared" si="5"/>
        <v>2.9795831476572606E-3</v>
      </c>
      <c r="U75" s="235">
        <f t="shared" si="5"/>
        <v>2.6513028752435802E-3</v>
      </c>
      <c r="V75" s="235">
        <f t="shared" si="5"/>
        <v>2.6267635733751181E-3</v>
      </c>
      <c r="W75" s="235">
        <f t="shared" si="5"/>
        <v>2.5626061556857259E-3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3.2715473697981952E-2</v>
      </c>
      <c r="C76" s="235">
        <f t="shared" si="6"/>
        <v>3.474182694119822E-2</v>
      </c>
      <c r="D76" s="235">
        <f t="shared" si="6"/>
        <v>3.525383803834356E-2</v>
      </c>
      <c r="E76" s="235">
        <f t="shared" si="6"/>
        <v>3.8847725799123281E-2</v>
      </c>
      <c r="F76" s="235">
        <f t="shared" si="6"/>
        <v>3.8872962793454834E-2</v>
      </c>
      <c r="G76" s="235">
        <f t="shared" si="6"/>
        <v>3.9355159592003676E-2</v>
      </c>
      <c r="H76" s="235">
        <f t="shared" si="6"/>
        <v>3.9774651558006385E-2</v>
      </c>
      <c r="I76" s="235">
        <f t="shared" si="6"/>
        <v>3.948617617366422E-2</v>
      </c>
      <c r="J76" s="235">
        <f t="shared" si="6"/>
        <v>3.4884024339907366E-2</v>
      </c>
      <c r="K76" s="235">
        <f t="shared" si="6"/>
        <v>3.7379003431792401E-2</v>
      </c>
      <c r="L76" s="235">
        <f t="shared" si="6"/>
        <v>3.5009854052051419E-2</v>
      </c>
      <c r="M76" s="235">
        <f t="shared" si="6"/>
        <v>3.6182450167197067E-2</v>
      </c>
      <c r="N76" s="235">
        <f t="shared" si="6"/>
        <v>3.605740741443491E-2</v>
      </c>
      <c r="O76" s="235">
        <f t="shared" si="6"/>
        <v>3.5883052744773526E-2</v>
      </c>
      <c r="P76" s="235">
        <f t="shared" si="6"/>
        <v>3.6150385891248346E-2</v>
      </c>
      <c r="Q76" s="235">
        <f t="shared" si="6"/>
        <v>3.5493638935905215E-2</v>
      </c>
      <c r="R76" s="235">
        <f t="shared" si="6"/>
        <v>3.5702478426171122E-2</v>
      </c>
      <c r="S76" s="235">
        <f t="shared" si="6"/>
        <v>3.5821811271827951E-2</v>
      </c>
      <c r="T76" s="235">
        <f t="shared" si="6"/>
        <v>3.1372376202330944E-2</v>
      </c>
      <c r="U76" s="235">
        <f t="shared" si="6"/>
        <v>2.7895493761967496E-2</v>
      </c>
      <c r="V76" s="235">
        <f t="shared" si="6"/>
        <v>2.7650907143949209E-2</v>
      </c>
      <c r="W76" s="235">
        <f t="shared" si="6"/>
        <v>2.6963091588072412E-2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6.8132636214185216E-3</v>
      </c>
      <c r="C77" s="235">
        <f t="shared" si="7"/>
        <v>7.1985604917352017E-3</v>
      </c>
      <c r="D77" s="235">
        <f t="shared" si="7"/>
        <v>7.2693342114633222E-3</v>
      </c>
      <c r="E77" s="235">
        <f t="shared" si="7"/>
        <v>7.9724186567120218E-3</v>
      </c>
      <c r="F77" s="235">
        <f t="shared" si="7"/>
        <v>7.9429730029273327E-3</v>
      </c>
      <c r="G77" s="235">
        <f t="shared" si="7"/>
        <v>8.0353872022574449E-3</v>
      </c>
      <c r="H77" s="235">
        <f t="shared" si="7"/>
        <v>8.0621393768159771E-3</v>
      </c>
      <c r="I77" s="235">
        <f t="shared" si="7"/>
        <v>7.9194532362648114E-3</v>
      </c>
      <c r="J77" s="235">
        <f t="shared" si="7"/>
        <v>7.5820648982806542E-3</v>
      </c>
      <c r="K77" s="235">
        <f t="shared" si="7"/>
        <v>8.0727749267215428E-3</v>
      </c>
      <c r="L77" s="235">
        <f t="shared" si="7"/>
        <v>7.2907807398835808E-3</v>
      </c>
      <c r="M77" s="235">
        <f t="shared" si="7"/>
        <v>7.392634003188586E-3</v>
      </c>
      <c r="N77" s="235">
        <f t="shared" si="7"/>
        <v>7.3188282663661204E-3</v>
      </c>
      <c r="O77" s="235">
        <f t="shared" si="7"/>
        <v>7.3044756556061245E-3</v>
      </c>
      <c r="P77" s="235">
        <f t="shared" si="7"/>
        <v>7.3423016319894936E-3</v>
      </c>
      <c r="Q77" s="235">
        <f t="shared" si="7"/>
        <v>7.205006012772101E-3</v>
      </c>
      <c r="R77" s="235">
        <f t="shared" si="7"/>
        <v>7.2520954203998261E-3</v>
      </c>
      <c r="S77" s="235">
        <f t="shared" si="7"/>
        <v>7.2605650659326474E-3</v>
      </c>
      <c r="T77" s="235">
        <f t="shared" si="7"/>
        <v>6.3435562317383136E-3</v>
      </c>
      <c r="U77" s="235">
        <f t="shared" si="7"/>
        <v>5.6550951922443547E-3</v>
      </c>
      <c r="V77" s="235">
        <f t="shared" si="7"/>
        <v>5.5957799279760089E-3</v>
      </c>
      <c r="W77" s="235">
        <f t="shared" si="7"/>
        <v>5.4654921883169824E-3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3.1370976777392506E-2</v>
      </c>
      <c r="C78" s="302">
        <f t="shared" si="8"/>
        <v>3.2577347829852291E-2</v>
      </c>
      <c r="D78" s="302">
        <f t="shared" si="8"/>
        <v>3.2636318348010326E-2</v>
      </c>
      <c r="E78" s="302">
        <f t="shared" si="8"/>
        <v>3.5145218865815203E-2</v>
      </c>
      <c r="F78" s="302">
        <f t="shared" si="8"/>
        <v>3.5226090954632326E-2</v>
      </c>
      <c r="G78" s="302">
        <f t="shared" si="8"/>
        <v>3.5564636499142953E-2</v>
      </c>
      <c r="H78" s="302">
        <f t="shared" si="8"/>
        <v>3.5934347632406612E-2</v>
      </c>
      <c r="I78" s="302">
        <f t="shared" si="8"/>
        <v>3.5436897111461911E-2</v>
      </c>
      <c r="J78" s="302">
        <f t="shared" si="8"/>
        <v>3.3584253478122002E-2</v>
      </c>
      <c r="K78" s="302">
        <f t="shared" si="8"/>
        <v>3.5634818332960061E-2</v>
      </c>
      <c r="L78" s="302">
        <f t="shared" si="8"/>
        <v>3.3451670736293071E-2</v>
      </c>
      <c r="M78" s="302">
        <f t="shared" si="8"/>
        <v>3.361060475518686E-2</v>
      </c>
      <c r="N78" s="302">
        <f t="shared" si="8"/>
        <v>3.3403052677482059E-2</v>
      </c>
      <c r="O78" s="302">
        <f t="shared" si="8"/>
        <v>3.3033093724039737E-2</v>
      </c>
      <c r="P78" s="302">
        <f t="shared" si="8"/>
        <v>3.3497618366012699E-2</v>
      </c>
      <c r="Q78" s="302">
        <f t="shared" si="8"/>
        <v>3.3081891250494481E-2</v>
      </c>
      <c r="R78" s="302">
        <f t="shared" si="8"/>
        <v>3.3167505487198837E-2</v>
      </c>
      <c r="S78" s="302">
        <f t="shared" si="8"/>
        <v>3.3277988377764786E-2</v>
      </c>
      <c r="T78" s="302">
        <f t="shared" si="8"/>
        <v>3.2521537564792591E-2</v>
      </c>
      <c r="U78" s="302">
        <f t="shared" si="8"/>
        <v>3.4140117168227173E-2</v>
      </c>
      <c r="V78" s="302">
        <f t="shared" si="8"/>
        <v>3.4293459212529825E-2</v>
      </c>
      <c r="W78" s="302">
        <f t="shared" si="8"/>
        <v>3.4168187391165609E-2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0.21254905079351619</v>
      </c>
      <c r="C79" s="303">
        <f t="shared" si="9"/>
        <v>0.18627004121379132</v>
      </c>
      <c r="D79" s="303">
        <f t="shared" si="9"/>
        <v>0.18361186391561371</v>
      </c>
      <c r="E79" s="303">
        <f t="shared" si="9"/>
        <v>0.16409144217133215</v>
      </c>
      <c r="F79" s="303">
        <f t="shared" si="9"/>
        <v>0.15932850793950062</v>
      </c>
      <c r="G79" s="303">
        <f t="shared" si="9"/>
        <v>0.16030393692684949</v>
      </c>
      <c r="H79" s="303">
        <f t="shared" si="9"/>
        <v>0.15858171201715024</v>
      </c>
      <c r="I79" s="303">
        <f t="shared" si="9"/>
        <v>0.16022430881603258</v>
      </c>
      <c r="J79" s="303">
        <f t="shared" si="9"/>
        <v>0.20548579212745718</v>
      </c>
      <c r="K79" s="303">
        <f t="shared" si="9"/>
        <v>0.18855635489758971</v>
      </c>
      <c r="L79" s="303">
        <f t="shared" si="9"/>
        <v>0.20482847132717971</v>
      </c>
      <c r="M79" s="303">
        <f t="shared" si="9"/>
        <v>0.19463680688525864</v>
      </c>
      <c r="N79" s="303">
        <f t="shared" si="9"/>
        <v>0.19561960912329085</v>
      </c>
      <c r="O79" s="303">
        <f t="shared" si="9"/>
        <v>0.19582345602353385</v>
      </c>
      <c r="P79" s="303">
        <f t="shared" si="9"/>
        <v>0.1941279092340423</v>
      </c>
      <c r="Q79" s="303">
        <f t="shared" si="9"/>
        <v>0.2024883940898683</v>
      </c>
      <c r="R79" s="303">
        <f t="shared" si="9"/>
        <v>0.19784125065059333</v>
      </c>
      <c r="S79" s="303">
        <f t="shared" si="9"/>
        <v>0.19617792015045063</v>
      </c>
      <c r="T79" s="303">
        <f t="shared" si="9"/>
        <v>0.23941718033334225</v>
      </c>
      <c r="U79" s="303">
        <f t="shared" si="9"/>
        <v>0.27077510231856772</v>
      </c>
      <c r="V79" s="303">
        <f t="shared" si="9"/>
        <v>0.27342188372402809</v>
      </c>
      <c r="W79" s="303">
        <f t="shared" si="9"/>
        <v>0.28249736956363602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0.14618603173596284</v>
      </c>
      <c r="C80" s="303">
        <f t="shared" si="10"/>
        <v>0.14511766196740553</v>
      </c>
      <c r="D80" s="303">
        <f t="shared" si="10"/>
        <v>0.14189011989283956</v>
      </c>
      <c r="E80" s="303">
        <f t="shared" si="10"/>
        <v>0.12608058185746704</v>
      </c>
      <c r="F80" s="303">
        <f t="shared" si="10"/>
        <v>0.13432184530600089</v>
      </c>
      <c r="G80" s="303">
        <f t="shared" si="10"/>
        <v>0.12375722101045206</v>
      </c>
      <c r="H80" s="303">
        <f t="shared" si="10"/>
        <v>0.11837649885781014</v>
      </c>
      <c r="I80" s="303">
        <f t="shared" si="10"/>
        <v>0.11960423411790153</v>
      </c>
      <c r="J80" s="303">
        <f t="shared" si="10"/>
        <v>0.15180454490791231</v>
      </c>
      <c r="K80" s="303">
        <f t="shared" si="10"/>
        <v>0.13564128143476806</v>
      </c>
      <c r="L80" s="303">
        <f t="shared" si="10"/>
        <v>0.14576913514193321</v>
      </c>
      <c r="M80" s="303">
        <f t="shared" si="10"/>
        <v>0.13647794412862591</v>
      </c>
      <c r="N80" s="303">
        <f t="shared" si="10"/>
        <v>0.13608760891398464</v>
      </c>
      <c r="O80" s="303">
        <f t="shared" si="10"/>
        <v>0.14063977500227429</v>
      </c>
      <c r="P80" s="303">
        <f t="shared" si="10"/>
        <v>0.13767534918844423</v>
      </c>
      <c r="Q80" s="303">
        <f t="shared" si="10"/>
        <v>0.13922747734551211</v>
      </c>
      <c r="R80" s="303">
        <f t="shared" si="10"/>
        <v>0.1405007685479783</v>
      </c>
      <c r="S80" s="303">
        <f t="shared" si="10"/>
        <v>0.13943855583639528</v>
      </c>
      <c r="T80" s="303">
        <f t="shared" si="10"/>
        <v>0.15678615112076658</v>
      </c>
      <c r="U80" s="303">
        <f t="shared" si="10"/>
        <v>0.17128289040318964</v>
      </c>
      <c r="V80" s="303">
        <f t="shared" si="10"/>
        <v>0.17140651784169603</v>
      </c>
      <c r="W80" s="303">
        <f t="shared" si="10"/>
        <v>0.17259264058816612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0.12655211005983694</v>
      </c>
      <c r="C81" s="304">
        <f t="shared" si="11"/>
        <v>0.12416275541033989</v>
      </c>
      <c r="D81" s="304">
        <f t="shared" si="11"/>
        <v>0.12052547976786916</v>
      </c>
      <c r="E81" s="304">
        <f t="shared" si="11"/>
        <v>0.10242945739853601</v>
      </c>
      <c r="F81" s="304">
        <f t="shared" si="11"/>
        <v>0.11055642179110924</v>
      </c>
      <c r="G81" s="304">
        <f t="shared" si="11"/>
        <v>9.9679531886870093E-2</v>
      </c>
      <c r="H81" s="304">
        <f t="shared" si="11"/>
        <v>9.3873871496277655E-2</v>
      </c>
      <c r="I81" s="304">
        <f t="shared" si="11"/>
        <v>9.5038692887492907E-2</v>
      </c>
      <c r="J81" s="304">
        <f t="shared" si="11"/>
        <v>0.13177547955186678</v>
      </c>
      <c r="K81" s="304">
        <f t="shared" si="11"/>
        <v>0.11403232784329678</v>
      </c>
      <c r="L81" s="304">
        <f t="shared" si="11"/>
        <v>0.12475738493595204</v>
      </c>
      <c r="M81" s="304">
        <f t="shared" si="11"/>
        <v>0.1143557317943709</v>
      </c>
      <c r="N81" s="304">
        <f t="shared" si="11"/>
        <v>0.11390396117292487</v>
      </c>
      <c r="O81" s="304">
        <f t="shared" si="11"/>
        <v>0.11862350635207074</v>
      </c>
      <c r="P81" s="304">
        <f t="shared" si="11"/>
        <v>0.11544764432447206</v>
      </c>
      <c r="Q81" s="304">
        <f t="shared" si="11"/>
        <v>0.11739242016547578</v>
      </c>
      <c r="R81" s="304">
        <f t="shared" si="11"/>
        <v>0.1185506555301569</v>
      </c>
      <c r="S81" s="304">
        <f t="shared" si="11"/>
        <v>0.11737001641731006</v>
      </c>
      <c r="T81" s="304">
        <f t="shared" si="11"/>
        <v>0.13741539726332927</v>
      </c>
      <c r="U81" s="304">
        <f t="shared" si="11"/>
        <v>0.15410055962175404</v>
      </c>
      <c r="V81" s="304">
        <f t="shared" si="11"/>
        <v>0.15434703473472211</v>
      </c>
      <c r="W81" s="304">
        <f t="shared" si="11"/>
        <v>0.15598296220742375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1.9633921676125918E-2</v>
      </c>
      <c r="C82" s="304">
        <f t="shared" si="12"/>
        <v>2.0954906557065639E-2</v>
      </c>
      <c r="D82" s="304">
        <f t="shared" si="12"/>
        <v>2.1364640124970382E-2</v>
      </c>
      <c r="E82" s="304">
        <f t="shared" si="12"/>
        <v>2.3651124458931021E-2</v>
      </c>
      <c r="F82" s="304">
        <f t="shared" si="12"/>
        <v>2.3765423514891647E-2</v>
      </c>
      <c r="G82" s="304">
        <f t="shared" si="12"/>
        <v>2.407768912358197E-2</v>
      </c>
      <c r="H82" s="304">
        <f t="shared" si="12"/>
        <v>2.4502627361532477E-2</v>
      </c>
      <c r="I82" s="304">
        <f t="shared" si="12"/>
        <v>2.4565541230408623E-2</v>
      </c>
      <c r="J82" s="304">
        <f t="shared" si="12"/>
        <v>2.0029065356045546E-2</v>
      </c>
      <c r="K82" s="304">
        <f t="shared" si="12"/>
        <v>2.1608953591471265E-2</v>
      </c>
      <c r="L82" s="304">
        <f t="shared" si="12"/>
        <v>2.1011750205981186E-2</v>
      </c>
      <c r="M82" s="304">
        <f t="shared" si="12"/>
        <v>2.2122212334254997E-2</v>
      </c>
      <c r="N82" s="304">
        <f t="shared" si="12"/>
        <v>2.2183647741059784E-2</v>
      </c>
      <c r="O82" s="304">
        <f t="shared" si="12"/>
        <v>2.2016268650203528E-2</v>
      </c>
      <c r="P82" s="304">
        <f t="shared" si="12"/>
        <v>2.2227704863972186E-2</v>
      </c>
      <c r="Q82" s="304">
        <f t="shared" si="12"/>
        <v>2.1835057180036324E-2</v>
      </c>
      <c r="R82" s="304">
        <f t="shared" si="12"/>
        <v>2.1950113017821401E-2</v>
      </c>
      <c r="S82" s="304">
        <f t="shared" si="12"/>
        <v>2.206853941908522E-2</v>
      </c>
      <c r="T82" s="304">
        <f t="shared" si="12"/>
        <v>1.9370753857437317E-2</v>
      </c>
      <c r="U82" s="304">
        <f t="shared" si="12"/>
        <v>1.7182330781435582E-2</v>
      </c>
      <c r="V82" s="304">
        <f t="shared" si="12"/>
        <v>1.7059483106973933E-2</v>
      </c>
      <c r="W82" s="304">
        <f t="shared" si="12"/>
        <v>1.6609678380742364E-2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3.6006448387013792E-2</v>
      </c>
      <c r="C83" s="303">
        <f t="shared" si="13"/>
        <v>3.3440120561975463E-2</v>
      </c>
      <c r="D83" s="303">
        <f t="shared" si="13"/>
        <v>3.3275158477731256E-2</v>
      </c>
      <c r="E83" s="303">
        <f t="shared" si="13"/>
        <v>3.1280198237050479E-2</v>
      </c>
      <c r="F83" s="303">
        <f t="shared" si="13"/>
        <v>2.9473598880238965E-2</v>
      </c>
      <c r="G83" s="303">
        <f t="shared" si="13"/>
        <v>3.0719733280090221E-2</v>
      </c>
      <c r="H83" s="303">
        <f t="shared" si="13"/>
        <v>3.0688022348359715E-2</v>
      </c>
      <c r="I83" s="303">
        <f t="shared" si="13"/>
        <v>3.1325829966476669E-2</v>
      </c>
      <c r="J83" s="303">
        <f t="shared" si="13"/>
        <v>3.8431868804037511E-2</v>
      </c>
      <c r="K83" s="303">
        <f t="shared" si="13"/>
        <v>3.4648208579042813E-2</v>
      </c>
      <c r="L83" s="303">
        <f t="shared" si="13"/>
        <v>4.0090090245103939E-2</v>
      </c>
      <c r="M83" s="303">
        <f t="shared" si="13"/>
        <v>3.8088993358320243E-2</v>
      </c>
      <c r="N83" s="303">
        <f t="shared" si="13"/>
        <v>3.8799391892995437E-2</v>
      </c>
      <c r="O83" s="303">
        <f t="shared" si="13"/>
        <v>3.8331333200647293E-2</v>
      </c>
      <c r="P83" s="303">
        <f t="shared" si="13"/>
        <v>3.8395951914644892E-2</v>
      </c>
      <c r="Q83" s="303">
        <f t="shared" si="13"/>
        <v>3.9184258317670424E-2</v>
      </c>
      <c r="R83" s="303">
        <f t="shared" si="13"/>
        <v>3.8787614928047373E-2</v>
      </c>
      <c r="S83" s="303">
        <f t="shared" si="13"/>
        <v>3.8989731414981806E-2</v>
      </c>
      <c r="T83" s="303">
        <f t="shared" si="13"/>
        <v>4.7218015250278564E-2</v>
      </c>
      <c r="U83" s="303">
        <f t="shared" si="13"/>
        <v>5.3696669957387276E-2</v>
      </c>
      <c r="V83" s="303">
        <f t="shared" si="13"/>
        <v>5.4304355244310792E-2</v>
      </c>
      <c r="W83" s="303">
        <f t="shared" si="13"/>
        <v>5.5320811561249947E-2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1.3358725669004951E-2</v>
      </c>
      <c r="C84" s="304">
        <f t="shared" si="14"/>
        <v>1.329022851666216E-2</v>
      </c>
      <c r="D84" s="304">
        <f t="shared" si="14"/>
        <v>1.3224132952669394E-2</v>
      </c>
      <c r="E84" s="304">
        <f t="shared" si="14"/>
        <v>1.2477995960931468E-2</v>
      </c>
      <c r="F84" s="304">
        <f t="shared" si="14"/>
        <v>1.1702518584525725E-2</v>
      </c>
      <c r="G84" s="304">
        <f t="shared" si="14"/>
        <v>1.2245956008526977E-2</v>
      </c>
      <c r="H84" s="304">
        <f t="shared" si="14"/>
        <v>1.2141014714593938E-2</v>
      </c>
      <c r="I84" s="304">
        <f t="shared" si="14"/>
        <v>1.2530635641041309E-2</v>
      </c>
      <c r="J84" s="304">
        <f t="shared" si="14"/>
        <v>1.6131935149619796E-2</v>
      </c>
      <c r="K84" s="304">
        <f t="shared" si="14"/>
        <v>1.3907661653084744E-2</v>
      </c>
      <c r="L84" s="304">
        <f t="shared" si="14"/>
        <v>1.7221818671680159E-2</v>
      </c>
      <c r="M84" s="304">
        <f t="shared" si="14"/>
        <v>1.6054071543085104E-2</v>
      </c>
      <c r="N84" s="304">
        <f t="shared" si="14"/>
        <v>1.6422110769495492E-2</v>
      </c>
      <c r="O84" s="304">
        <f t="shared" si="14"/>
        <v>1.6195591715836302E-2</v>
      </c>
      <c r="P84" s="304">
        <f t="shared" si="14"/>
        <v>1.6275846457703008E-2</v>
      </c>
      <c r="Q84" s="304">
        <f t="shared" si="14"/>
        <v>1.6485320230933524E-2</v>
      </c>
      <c r="R84" s="304">
        <f t="shared" si="14"/>
        <v>1.6577036024437455E-2</v>
      </c>
      <c r="S84" s="304">
        <f t="shared" si="14"/>
        <v>1.6754661339886085E-2</v>
      </c>
      <c r="T84" s="304">
        <f t="shared" si="14"/>
        <v>2.0669124758522683E-2</v>
      </c>
      <c r="U84" s="304">
        <f t="shared" si="14"/>
        <v>2.40090921055254E-2</v>
      </c>
      <c r="V84" s="304">
        <f t="shared" si="14"/>
        <v>2.4285763004196936E-2</v>
      </c>
      <c r="W84" s="304">
        <f t="shared" si="14"/>
        <v>2.4449617732048269E-2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2.020007088364361E-2</v>
      </c>
      <c r="C85" s="304">
        <f t="shared" si="15"/>
        <v>1.7537560371620176E-2</v>
      </c>
      <c r="D85" s="304">
        <f t="shared" si="15"/>
        <v>1.7387614645918786E-2</v>
      </c>
      <c r="E85" s="304">
        <f t="shared" si="15"/>
        <v>1.5853748109823013E-2</v>
      </c>
      <c r="F85" s="304">
        <f t="shared" si="15"/>
        <v>1.4808377101708807E-2</v>
      </c>
      <c r="G85" s="304">
        <f t="shared" si="15"/>
        <v>1.5472145660580895E-2</v>
      </c>
      <c r="H85" s="304">
        <f t="shared" si="15"/>
        <v>1.549240133566953E-2</v>
      </c>
      <c r="I85" s="304">
        <f t="shared" si="15"/>
        <v>1.5732744905159964E-2</v>
      </c>
      <c r="J85" s="304">
        <f t="shared" si="15"/>
        <v>1.980302145480568E-2</v>
      </c>
      <c r="K85" s="304">
        <f t="shared" si="15"/>
        <v>1.8046678845533185E-2</v>
      </c>
      <c r="L85" s="304">
        <f t="shared" si="15"/>
        <v>2.0248853518118507E-2</v>
      </c>
      <c r="M85" s="304">
        <f t="shared" si="15"/>
        <v>1.9277068621494555E-2</v>
      </c>
      <c r="N85" s="304">
        <f t="shared" si="15"/>
        <v>1.9611769119225166E-2</v>
      </c>
      <c r="O85" s="304">
        <f t="shared" si="15"/>
        <v>1.9391095701025759E-2</v>
      </c>
      <c r="P85" s="304">
        <f t="shared" si="15"/>
        <v>1.9349101096148003E-2</v>
      </c>
      <c r="Q85" s="304">
        <f t="shared" si="15"/>
        <v>1.9976882929250352E-2</v>
      </c>
      <c r="R85" s="304">
        <f t="shared" si="15"/>
        <v>1.9474180374633221E-2</v>
      </c>
      <c r="S85" s="304">
        <f t="shared" si="15"/>
        <v>1.948390798522313E-2</v>
      </c>
      <c r="T85" s="304">
        <f t="shared" si="15"/>
        <v>2.4134046325913764E-2</v>
      </c>
      <c r="U85" s="304">
        <f t="shared" si="15"/>
        <v>2.7545552221445418E-2</v>
      </c>
      <c r="V85" s="304">
        <f t="shared" si="15"/>
        <v>2.7891881346136897E-2</v>
      </c>
      <c r="W85" s="304">
        <f t="shared" si="15"/>
        <v>2.8800557589154178E-2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2.4476518343652287E-3</v>
      </c>
      <c r="C86" s="304">
        <f t="shared" si="16"/>
        <v>2.6123316736931215E-3</v>
      </c>
      <c r="D86" s="304">
        <f t="shared" si="16"/>
        <v>2.663410879143071E-3</v>
      </c>
      <c r="E86" s="304">
        <f t="shared" si="16"/>
        <v>2.9484541662960005E-3</v>
      </c>
      <c r="F86" s="304">
        <f t="shared" si="16"/>
        <v>2.9627031940044307E-3</v>
      </c>
      <c r="G86" s="304">
        <f t="shared" si="16"/>
        <v>3.0016316109823509E-3</v>
      </c>
      <c r="H86" s="304">
        <f t="shared" si="16"/>
        <v>3.0546062980962448E-3</v>
      </c>
      <c r="I86" s="304">
        <f t="shared" si="16"/>
        <v>3.0624494202753953E-3</v>
      </c>
      <c r="J86" s="304">
        <f t="shared" si="16"/>
        <v>2.4969121996120322E-3</v>
      </c>
      <c r="K86" s="304">
        <f t="shared" si="16"/>
        <v>2.6938680804248793E-3</v>
      </c>
      <c r="L86" s="304">
        <f t="shared" si="16"/>
        <v>2.6194180553052735E-3</v>
      </c>
      <c r="M86" s="304">
        <f t="shared" si="16"/>
        <v>2.7578531937405841E-3</v>
      </c>
      <c r="N86" s="304">
        <f t="shared" si="16"/>
        <v>2.7655120042747797E-3</v>
      </c>
      <c r="O86" s="304">
        <f t="shared" si="16"/>
        <v>2.7446457837852255E-3</v>
      </c>
      <c r="P86" s="304">
        <f t="shared" si="16"/>
        <v>2.7710043607938814E-3</v>
      </c>
      <c r="Q86" s="304">
        <f t="shared" si="16"/>
        <v>2.7220551574865508E-3</v>
      </c>
      <c r="R86" s="304">
        <f t="shared" si="16"/>
        <v>2.7363985289766968E-3</v>
      </c>
      <c r="S86" s="304">
        <f t="shared" si="16"/>
        <v>2.7511620898725882E-3</v>
      </c>
      <c r="T86" s="304">
        <f t="shared" si="16"/>
        <v>2.414844165842118E-3</v>
      </c>
      <c r="U86" s="304">
        <f t="shared" si="16"/>
        <v>2.1420256304164557E-3</v>
      </c>
      <c r="V86" s="304">
        <f t="shared" si="16"/>
        <v>2.1267108939769606E-3</v>
      </c>
      <c r="W86" s="304">
        <f t="shared" si="16"/>
        <v>2.0706362400475025E-3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4.3055683999389645E-2</v>
      </c>
      <c r="C87" s="303">
        <f t="shared" si="17"/>
        <v>4.4758472292624897E-2</v>
      </c>
      <c r="D87" s="303">
        <f t="shared" si="17"/>
        <v>4.5348475464524828E-2</v>
      </c>
      <c r="E87" s="303">
        <f t="shared" si="17"/>
        <v>4.8392255088003718E-2</v>
      </c>
      <c r="F87" s="303">
        <f t="shared" si="17"/>
        <v>4.7923804868437427E-2</v>
      </c>
      <c r="G87" s="303">
        <f t="shared" si="17"/>
        <v>4.8859432507528604E-2</v>
      </c>
      <c r="H87" s="303">
        <f t="shared" si="17"/>
        <v>4.9523642119474028E-2</v>
      </c>
      <c r="I87" s="303">
        <f t="shared" si="17"/>
        <v>4.9865208443390679E-2</v>
      </c>
      <c r="J87" s="303">
        <f t="shared" si="17"/>
        <v>4.5513287767391095E-2</v>
      </c>
      <c r="K87" s="303">
        <f t="shared" si="17"/>
        <v>4.6302454705717068E-2</v>
      </c>
      <c r="L87" s="303">
        <f t="shared" si="17"/>
        <v>4.7725712318094519E-2</v>
      </c>
      <c r="M87" s="303">
        <f t="shared" si="17"/>
        <v>4.8602496309807612E-2</v>
      </c>
      <c r="N87" s="303">
        <f t="shared" si="17"/>
        <v>4.8969714234171596E-2</v>
      </c>
      <c r="O87" s="303">
        <f t="shared" si="17"/>
        <v>4.8529261426344471E-2</v>
      </c>
      <c r="P87" s="303">
        <f t="shared" si="17"/>
        <v>4.8897290271118603E-2</v>
      </c>
      <c r="Q87" s="303">
        <f t="shared" si="17"/>
        <v>4.847624457012948E-2</v>
      </c>
      <c r="R87" s="303">
        <f t="shared" si="17"/>
        <v>4.8641157374913105E-2</v>
      </c>
      <c r="S87" s="303">
        <f t="shared" si="17"/>
        <v>4.894091151761782E-2</v>
      </c>
      <c r="T87" s="303">
        <f t="shared" si="17"/>
        <v>4.805410326851018E-2</v>
      </c>
      <c r="U87" s="303">
        <f t="shared" si="17"/>
        <v>4.7159454380469562E-2</v>
      </c>
      <c r="V87" s="303">
        <f t="shared" si="17"/>
        <v>4.7175971130827103E-2</v>
      </c>
      <c r="W87" s="303">
        <f t="shared" si="17"/>
        <v>4.6674470362450329E-2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8.4334899646597676E-3</v>
      </c>
      <c r="C88" s="304">
        <f t="shared" si="18"/>
        <v>8.3953643737775478E-3</v>
      </c>
      <c r="D88" s="304">
        <f t="shared" si="18"/>
        <v>8.3464776432568329E-3</v>
      </c>
      <c r="E88" s="304">
        <f t="shared" si="18"/>
        <v>7.9269950692932526E-3</v>
      </c>
      <c r="F88" s="304">
        <f t="shared" si="18"/>
        <v>7.4271723939717199E-3</v>
      </c>
      <c r="G88" s="304">
        <f t="shared" si="18"/>
        <v>7.7620359887726241E-3</v>
      </c>
      <c r="H88" s="304">
        <f t="shared" si="18"/>
        <v>7.7379269176055566E-3</v>
      </c>
      <c r="I88" s="304">
        <f t="shared" si="18"/>
        <v>7.9428533151054449E-3</v>
      </c>
      <c r="J88" s="304">
        <f t="shared" si="18"/>
        <v>1.0311894459167503E-2</v>
      </c>
      <c r="K88" s="304">
        <f t="shared" si="18"/>
        <v>8.8099767327448099E-3</v>
      </c>
      <c r="L88" s="304">
        <f t="shared" si="18"/>
        <v>1.087417182621294E-2</v>
      </c>
      <c r="M88" s="304">
        <f t="shared" si="18"/>
        <v>1.0102170134009048E-2</v>
      </c>
      <c r="N88" s="304">
        <f t="shared" si="18"/>
        <v>1.0321325057805137E-2</v>
      </c>
      <c r="O88" s="304">
        <f t="shared" si="18"/>
        <v>1.0183118775436841E-2</v>
      </c>
      <c r="P88" s="304">
        <f t="shared" si="18"/>
        <v>1.0216281446361617E-2</v>
      </c>
      <c r="Q88" s="304">
        <f t="shared" si="18"/>
        <v>1.0336645494099968E-2</v>
      </c>
      <c r="R88" s="304">
        <f t="shared" si="18"/>
        <v>1.0389554661948833E-2</v>
      </c>
      <c r="S88" s="304">
        <f t="shared" si="18"/>
        <v>1.04968832691094E-2</v>
      </c>
      <c r="T88" s="304">
        <f t="shared" si="18"/>
        <v>1.3280682376138619E-2</v>
      </c>
      <c r="U88" s="304">
        <f t="shared" si="18"/>
        <v>1.5416377518622095E-2</v>
      </c>
      <c r="V88" s="304">
        <f t="shared" si="18"/>
        <v>1.5580347524610249E-2</v>
      </c>
      <c r="W88" s="304">
        <f t="shared" si="18"/>
        <v>1.5671337008861735E-2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2.9559487108922295E-3</v>
      </c>
      <c r="C89" s="304">
        <f t="shared" si="19"/>
        <v>2.5663340129494913E-3</v>
      </c>
      <c r="D89" s="304">
        <f t="shared" si="19"/>
        <v>2.5443919179368598E-3</v>
      </c>
      <c r="E89" s="304">
        <f t="shared" si="19"/>
        <v>2.319935734779387E-3</v>
      </c>
      <c r="F89" s="304">
        <f t="shared" si="19"/>
        <v>2.1669628515831518E-3</v>
      </c>
      <c r="G89" s="304">
        <f t="shared" si="19"/>
        <v>2.264094481824977E-3</v>
      </c>
      <c r="H89" s="304">
        <f t="shared" si="19"/>
        <v>2.2670585672983105E-3</v>
      </c>
      <c r="I89" s="304">
        <f t="shared" si="19"/>
        <v>2.302228902516378E-3</v>
      </c>
      <c r="J89" s="304">
        <f t="shared" si="19"/>
        <v>2.8978470460963744E-3</v>
      </c>
      <c r="K89" s="304">
        <f t="shared" si="19"/>
        <v>2.640835142441724E-3</v>
      </c>
      <c r="L89" s="304">
        <f t="shared" si="19"/>
        <v>2.9630872484904679E-3</v>
      </c>
      <c r="M89" s="304">
        <f t="shared" si="19"/>
        <v>2.8208824845078794E-3</v>
      </c>
      <c r="N89" s="304">
        <f t="shared" si="19"/>
        <v>2.8698604069369981E-3</v>
      </c>
      <c r="O89" s="304">
        <f t="shared" si="19"/>
        <v>2.8375684753981392E-3</v>
      </c>
      <c r="P89" s="304">
        <f t="shared" si="19"/>
        <v>2.8314232544794666E-3</v>
      </c>
      <c r="Q89" s="304">
        <f t="shared" si="19"/>
        <v>2.9232888182673168E-3</v>
      </c>
      <c r="R89" s="304">
        <f t="shared" si="19"/>
        <v>2.8497265532217053E-3</v>
      </c>
      <c r="S89" s="304">
        <f t="shared" si="19"/>
        <v>2.8511500293148806E-3</v>
      </c>
      <c r="T89" s="304">
        <f t="shared" si="19"/>
        <v>3.5316214253219634E-3</v>
      </c>
      <c r="U89" s="304">
        <f t="shared" si="19"/>
        <v>4.0308392999613748E-3</v>
      </c>
      <c r="V89" s="304">
        <f t="shared" si="19"/>
        <v>4.0815188810169609E-3</v>
      </c>
      <c r="W89" s="304">
        <f t="shared" si="19"/>
        <v>4.2144887297188406E-3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3.1666245323837654E-2</v>
      </c>
      <c r="C90" s="304">
        <f t="shared" si="20"/>
        <v>3.3796773905897852E-2</v>
      </c>
      <c r="D90" s="304">
        <f t="shared" si="20"/>
        <v>3.4457605903331134E-2</v>
      </c>
      <c r="E90" s="304">
        <f t="shared" si="20"/>
        <v>3.8145324283931081E-2</v>
      </c>
      <c r="F90" s="304">
        <f t="shared" si="20"/>
        <v>3.8329669622882555E-2</v>
      </c>
      <c r="G90" s="304">
        <f t="shared" si="20"/>
        <v>3.8833302036931E-2</v>
      </c>
      <c r="H90" s="304">
        <f t="shared" si="20"/>
        <v>3.951865663457016E-2</v>
      </c>
      <c r="I90" s="304">
        <f t="shared" si="20"/>
        <v>3.9620126225768854E-2</v>
      </c>
      <c r="J90" s="304">
        <f t="shared" si="20"/>
        <v>3.2303546262127218E-2</v>
      </c>
      <c r="K90" s="304">
        <f t="shared" si="20"/>
        <v>3.4851642830530528E-2</v>
      </c>
      <c r="L90" s="304">
        <f t="shared" si="20"/>
        <v>3.3888453243391105E-2</v>
      </c>
      <c r="M90" s="304">
        <f t="shared" si="20"/>
        <v>3.5679443691290683E-2</v>
      </c>
      <c r="N90" s="304">
        <f t="shared" si="20"/>
        <v>3.5778528769429462E-2</v>
      </c>
      <c r="O90" s="304">
        <f t="shared" si="20"/>
        <v>3.550857417550949E-2</v>
      </c>
      <c r="P90" s="304">
        <f t="shared" si="20"/>
        <v>3.5849585570277516E-2</v>
      </c>
      <c r="Q90" s="304">
        <f t="shared" si="20"/>
        <v>3.5216310257762194E-2</v>
      </c>
      <c r="R90" s="304">
        <f t="shared" si="20"/>
        <v>3.5401876159742565E-2</v>
      </c>
      <c r="S90" s="304">
        <f t="shared" si="20"/>
        <v>3.559287821919354E-2</v>
      </c>
      <c r="T90" s="304">
        <f t="shared" si="20"/>
        <v>3.1241799467049601E-2</v>
      </c>
      <c r="U90" s="304">
        <f t="shared" si="20"/>
        <v>2.7712237561886087E-2</v>
      </c>
      <c r="V90" s="304">
        <f t="shared" si="20"/>
        <v>2.7514104725199887E-2</v>
      </c>
      <c r="W90" s="304">
        <f t="shared" si="20"/>
        <v>2.6788644623869748E-2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4.2079061870766724E-2</v>
      </c>
      <c r="C91" s="303">
        <f t="shared" si="21"/>
        <v>3.7984678448196939E-2</v>
      </c>
      <c r="D91" s="303">
        <f t="shared" si="21"/>
        <v>3.4930119035725279E-2</v>
      </c>
      <c r="E91" s="303">
        <f t="shared" si="21"/>
        <v>1.1990230886613809E-2</v>
      </c>
      <c r="F91" s="303">
        <f t="shared" si="21"/>
        <v>9.5479764437946552E-3</v>
      </c>
      <c r="G91" s="303">
        <f t="shared" si="21"/>
        <v>9.2328566689327644E-3</v>
      </c>
      <c r="H91" s="303">
        <f t="shared" si="21"/>
        <v>7.7023500898722747E-3</v>
      </c>
      <c r="I91" s="303">
        <f t="shared" si="21"/>
        <v>6.8003795239369039E-3</v>
      </c>
      <c r="J91" s="303">
        <f t="shared" si="21"/>
        <v>1.1169732452541584E-2</v>
      </c>
      <c r="K91" s="303">
        <f t="shared" si="21"/>
        <v>7.2823665115135947E-3</v>
      </c>
      <c r="L91" s="303">
        <f t="shared" si="21"/>
        <v>5.0983901612197775E-3</v>
      </c>
      <c r="M91" s="303">
        <f t="shared" si="21"/>
        <v>4.8245686216444265E-3</v>
      </c>
      <c r="N91" s="303">
        <f t="shared" si="21"/>
        <v>4.15500880244423E-3</v>
      </c>
      <c r="O91" s="303">
        <f t="shared" si="21"/>
        <v>3.7764808716464651E-3</v>
      </c>
      <c r="P91" s="303">
        <f t="shared" si="21"/>
        <v>3.143720905715137E-3</v>
      </c>
      <c r="Q91" s="303">
        <f t="shared" si="21"/>
        <v>3.0792783549134436E-3</v>
      </c>
      <c r="R91" s="303">
        <f t="shared" si="21"/>
        <v>3.5602499805079098E-3</v>
      </c>
      <c r="S91" s="303">
        <f t="shared" si="21"/>
        <v>3.5219253570155803E-3</v>
      </c>
      <c r="T91" s="303">
        <f t="shared" si="21"/>
        <v>3.0389514267912809E-3</v>
      </c>
      <c r="U91" s="303">
        <f t="shared" si="21"/>
        <v>2.7265122660668152E-3</v>
      </c>
      <c r="V91" s="303">
        <f t="shared" si="21"/>
        <v>2.6439826408248836E-3</v>
      </c>
      <c r="W91" s="303">
        <f t="shared" si="21"/>
        <v>2.5599157792746451E-3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0.42599388324794296</v>
      </c>
      <c r="C92" s="237">
        <f t="shared" si="22"/>
        <v>0.45334016957434081</v>
      </c>
      <c r="D92" s="237">
        <f t="shared" si="22"/>
        <v>0.46094567085008736</v>
      </c>
      <c r="E92" s="237">
        <f t="shared" si="22"/>
        <v>0.50892987537117418</v>
      </c>
      <c r="F92" s="237">
        <f t="shared" si="22"/>
        <v>0.5101667675354552</v>
      </c>
      <c r="G92" s="237">
        <f t="shared" si="22"/>
        <v>0.51665511690098531</v>
      </c>
      <c r="H92" s="237">
        <f t="shared" si="22"/>
        <v>0.52370381390086085</v>
      </c>
      <c r="I92" s="237">
        <f t="shared" si="22"/>
        <v>0.52210973006226302</v>
      </c>
      <c r="J92" s="237">
        <f t="shared" si="22"/>
        <v>0.44592900523112222</v>
      </c>
      <c r="K92" s="237">
        <f t="shared" si="22"/>
        <v>0.47917272157473512</v>
      </c>
      <c r="L92" s="237">
        <f t="shared" si="22"/>
        <v>0.45587742568256268</v>
      </c>
      <c r="M92" s="237">
        <f t="shared" si="22"/>
        <v>0.47487186085919925</v>
      </c>
      <c r="N92" s="237">
        <f t="shared" si="22"/>
        <v>0.4744938481931425</v>
      </c>
      <c r="O92" s="237">
        <f t="shared" si="22"/>
        <v>0.47164881208647258</v>
      </c>
      <c r="P92" s="237">
        <f t="shared" si="22"/>
        <v>0.4755969660654723</v>
      </c>
      <c r="Q92" s="237">
        <f t="shared" si="22"/>
        <v>0.46705903125363635</v>
      </c>
      <c r="R92" s="237">
        <f t="shared" si="22"/>
        <v>0.46968422171381974</v>
      </c>
      <c r="S92" s="237">
        <f t="shared" si="22"/>
        <v>0.47166686854357626</v>
      </c>
      <c r="T92" s="237">
        <f t="shared" si="22"/>
        <v>0.41347814688061374</v>
      </c>
      <c r="U92" s="237">
        <f t="shared" si="22"/>
        <v>0.36727252619089046</v>
      </c>
      <c r="V92" s="237">
        <f t="shared" si="22"/>
        <v>0.36430701007685556</v>
      </c>
      <c r="W92" s="237">
        <f t="shared" si="22"/>
        <v>0.35501174772606042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0.43583649884346776</v>
      </c>
      <c r="C96" s="322">
        <f>IF(C$5=0,0,C$5/OIS_fec!C$5)</f>
        <v>0.44448435107968348</v>
      </c>
      <c r="D96" s="322">
        <f>IF(D$5=0,0,D$5/OIS_fec!D$5)</f>
        <v>0.44703498945554854</v>
      </c>
      <c r="E96" s="322">
        <f>IF(E$5=0,0,E$5/OIS_fec!E$5)</f>
        <v>0.46376011570044789</v>
      </c>
      <c r="F96" s="322">
        <f>IF(F$5=0,0,F$5/OIS_fec!F$5)</f>
        <v>0.45933614461926553</v>
      </c>
      <c r="G96" s="322">
        <f>IF(G$5=0,0,G$5/OIS_fec!G$5)</f>
        <v>0.4653557121414576</v>
      </c>
      <c r="H96" s="322">
        <f>IF(H$5=0,0,H$5/OIS_fec!H$5)</f>
        <v>0.4689130345061816</v>
      </c>
      <c r="I96" s="322">
        <f>IF(I$5=0,0,I$5/OIS_fec!I$5)</f>
        <v>0.46789150321635803</v>
      </c>
      <c r="J96" s="322">
        <f>IF(J$5=0,0,J$5/OIS_fec!J$5)</f>
        <v>0.44216842329588363</v>
      </c>
      <c r="K96" s="322">
        <f>IF(K$5=0,0,K$5/OIS_fec!K$5)</f>
        <v>0.45545509554227187</v>
      </c>
      <c r="L96" s="322">
        <f>IF(L$5=0,0,L$5/OIS_fec!L$5)</f>
        <v>0.45032088034527229</v>
      </c>
      <c r="M96" s="322">
        <f>IF(M$5=0,0,M$5/OIS_fec!M$5)</f>
        <v>0.45679896974475509</v>
      </c>
      <c r="N96" s="322">
        <f>IF(N$5=0,0,N$5/OIS_fec!N$5)</f>
        <v>0.45720988502284499</v>
      </c>
      <c r="O96" s="322">
        <f>IF(O$5=0,0,O$5/OIS_fec!O$5)</f>
        <v>0.45525827256299789</v>
      </c>
      <c r="P96" s="322">
        <f>IF(P$5=0,0,P$5/OIS_fec!P$5)</f>
        <v>0.4567982064991839</v>
      </c>
      <c r="Q96" s="322">
        <f>IF(Q$5=0,0,Q$5/OIS_fec!Q$5)</f>
        <v>0.45431706433752705</v>
      </c>
      <c r="R96" s="322">
        <f>IF(R$5=0,0,R$5/OIS_fec!R$5)</f>
        <v>0.45528274510554934</v>
      </c>
      <c r="S96" s="322">
        <f>IF(S$5=0,0,S$5/OIS_fec!S$5)</f>
        <v>0.45635002877078124</v>
      </c>
      <c r="T96" s="322">
        <f>IF(T$5=0,0,T$5/OIS_fec!T$5)</f>
        <v>0.43372997466144481</v>
      </c>
      <c r="U96" s="322">
        <f>IF(U$5=0,0,U$5/OIS_fec!U$5)</f>
        <v>0.42544348651959046</v>
      </c>
      <c r="V96" s="322">
        <f>IF(V$5=0,0,V$5/OIS_fec!V$5)</f>
        <v>0.42529747619464409</v>
      </c>
      <c r="W96" s="322">
        <f>IF(W$5=0,0,W$5/OIS_fec!W$5)</f>
        <v>0.42197058325924053</v>
      </c>
      <c r="DA96" s="95"/>
    </row>
    <row r="97" spans="1:105" ht="12" customHeight="1" x14ac:dyDescent="0.25">
      <c r="A97" s="55" t="s">
        <v>92</v>
      </c>
      <c r="B97" s="332">
        <f>IF(B$6=0,0,B$6/OIS_fec!B$6)</f>
        <v>0.50821862909327731</v>
      </c>
      <c r="C97" s="332">
        <f>IF(C$6=0,0,C$6/OIS_fec!C$6)</f>
        <v>0.50836280386648547</v>
      </c>
      <c r="D97" s="332">
        <f>IF(D$6=0,0,D$6/OIS_fec!D$6)</f>
        <v>0.50850073972349363</v>
      </c>
      <c r="E97" s="332">
        <f>IF(E$6=0,0,E$6/OIS_fec!E$6)</f>
        <v>0.50881540965099092</v>
      </c>
      <c r="F97" s="332">
        <f>IF(F$6=0,0,F$6/OIS_fec!F$6)</f>
        <v>0.50893522233940902</v>
      </c>
      <c r="G97" s="332">
        <f>IF(G$6=0,0,G$6/OIS_fec!G$6)</f>
        <v>0.5089562163295398</v>
      </c>
      <c r="H97" s="332">
        <f>IF(H$6=0,0,H$6/OIS_fec!H$6)</f>
        <v>0.5091578006920161</v>
      </c>
      <c r="I97" s="332">
        <f>IF(I$6=0,0,I$6/OIS_fec!I$6)</f>
        <v>0.50945289026447715</v>
      </c>
      <c r="J97" s="332">
        <f>IF(J$6=0,0,J$6/OIS_fec!J$6)</f>
        <v>0.50727345340608787</v>
      </c>
      <c r="K97" s="332">
        <f>IF(K$6=0,0,K$6/OIS_fec!K$6)</f>
        <v>0.50744088704862245</v>
      </c>
      <c r="L97" s="332">
        <f>IF(L$6=0,0,L$6/OIS_fec!L$6)</f>
        <v>0.50841521198696771</v>
      </c>
      <c r="M97" s="332">
        <f>IF(M$6=0,0,M$6/OIS_fec!M$6)</f>
        <v>0.50893739610393851</v>
      </c>
      <c r="N97" s="332">
        <f>IF(N$6=0,0,N$6/OIS_fec!N$6)</f>
        <v>0.50911924656483387</v>
      </c>
      <c r="O97" s="332">
        <f>IF(O$6=0,0,O$6/OIS_fec!O$6)</f>
        <v>0.50903931760891463</v>
      </c>
      <c r="P97" s="332">
        <f>IF(P$6=0,0,P$6/OIS_fec!P$6)</f>
        <v>0.50910185974126299</v>
      </c>
      <c r="Q97" s="332">
        <f>IF(Q$6=0,0,Q$6/OIS_fec!Q$6)</f>
        <v>0.50911689815100392</v>
      </c>
      <c r="R97" s="332">
        <f>IF(R$6=0,0,R$6/OIS_fec!R$6)</f>
        <v>0.50909893157266251</v>
      </c>
      <c r="S97" s="332">
        <f>IF(S$6=0,0,S$6/OIS_fec!S$6)</f>
        <v>0.50915914627202097</v>
      </c>
      <c r="T97" s="332">
        <f>IF(T$6=0,0,T$6/OIS_fec!T$6)</f>
        <v>0.50922557098950927</v>
      </c>
      <c r="U97" s="332">
        <f>IF(U$6=0,0,U$6/OIS_fec!U$6)</f>
        <v>0.50915383877555065</v>
      </c>
      <c r="V97" s="332">
        <f>IF(V$6=0,0,V$6/OIS_fec!V$6)</f>
        <v>0.50920213223245769</v>
      </c>
      <c r="W97" s="332">
        <f>IF(W$6=0,0,W$6/OIS_fec!W$6)</f>
        <v>0.50915679829389282</v>
      </c>
      <c r="DA97" s="67"/>
    </row>
    <row r="98" spans="1:105" ht="12" customHeight="1" x14ac:dyDescent="0.25">
      <c r="A98" s="202" t="s">
        <v>93</v>
      </c>
      <c r="B98" s="333">
        <f>IF(B$7=0,0,B$7/OIS_fec!B$7)</f>
        <v>0.13130999828208123</v>
      </c>
      <c r="C98" s="333">
        <f>IF(C$7=0,0,C$7/OIS_fec!C$7)</f>
        <v>0.13133838808849574</v>
      </c>
      <c r="D98" s="333">
        <f>IF(D$7=0,0,D$7/OIS_fec!D$7)</f>
        <v>0.13136539244049897</v>
      </c>
      <c r="E98" s="333">
        <f>IF(E$7=0,0,E$7/OIS_fec!E$7)</f>
        <v>0.13142362551506487</v>
      </c>
      <c r="F98" s="333">
        <f>IF(F$7=0,0,F$7/OIS_fec!F$7)</f>
        <v>0.13144682489951881</v>
      </c>
      <c r="G98" s="333">
        <f>IF(G$7=0,0,G$7/OIS_fec!G$7)</f>
        <v>0.13145087784454648</v>
      </c>
      <c r="H98" s="333">
        <f>IF(H$7=0,0,H$7/OIS_fec!H$7)</f>
        <v>0.13148961144412885</v>
      </c>
      <c r="I98" s="333">
        <f>IF(I$7=0,0,I$7/OIS_fec!I$7)</f>
        <v>0.1315457210709037</v>
      </c>
      <c r="J98" s="333">
        <f>IF(J$7=0,0,J$7/OIS_fec!J$7)</f>
        <v>0.13111415197373857</v>
      </c>
      <c r="K98" s="333">
        <f>IF(K$7=0,0,K$7/OIS_fec!K$7)</f>
        <v>0.13114876760479532</v>
      </c>
      <c r="L98" s="333">
        <f>IF(L$7=0,0,L$7/OIS_fec!L$7)</f>
        <v>0.13134527116657743</v>
      </c>
      <c r="M98" s="333">
        <f>IF(M$7=0,0,M$7/OIS_fec!M$7)</f>
        <v>0.13144724471792787</v>
      </c>
      <c r="N98" s="333">
        <f>IF(N$7=0,0,N$7/OIS_fec!N$7)</f>
        <v>0.13148222893575218</v>
      </c>
      <c r="O98" s="333">
        <f>IF(O$7=0,0,O$7/OIS_fec!O$7)</f>
        <v>0.13146688543519383</v>
      </c>
      <c r="P98" s="333">
        <f>IF(P$7=0,0,P$7/OIS_fec!P$7)</f>
        <v>0.1314788956978323</v>
      </c>
      <c r="Q98" s="333">
        <f>IF(Q$7=0,0,Q$7/OIS_fec!Q$7)</f>
        <v>0.13148177886299081</v>
      </c>
      <c r="R98" s="333">
        <f>IF(R$7=0,0,R$7/OIS_fec!R$7)</f>
        <v>0.13147833409599291</v>
      </c>
      <c r="S98" s="333">
        <f>IF(S$7=0,0,S$7/OIS_fec!S$7)</f>
        <v>0.13148986888457465</v>
      </c>
      <c r="T98" s="333">
        <f>IF(T$7=0,0,T$7/OIS_fec!T$7)</f>
        <v>0.13150255931370691</v>
      </c>
      <c r="U98" s="333">
        <f>IF(U$7=0,0,U$7/OIS_fec!U$7)</f>
        <v>0.13148885335335339</v>
      </c>
      <c r="V98" s="333">
        <f>IF(V$7=0,0,V$7/OIS_fec!V$7)</f>
        <v>0.13149808540210187</v>
      </c>
      <c r="W98" s="333">
        <f>IF(W$7=0,0,W$7/OIS_fec!W$7)</f>
        <v>0.13148941965277819</v>
      </c>
      <c r="DA98" s="174"/>
    </row>
    <row r="99" spans="1:105" ht="12" customHeight="1" x14ac:dyDescent="0.25">
      <c r="A99" s="202" t="s">
        <v>94</v>
      </c>
      <c r="B99" s="333">
        <f>IF(B$8=0,0,B$8/OIS_fec!B$8)</f>
        <v>0.71857497518605806</v>
      </c>
      <c r="C99" s="333">
        <f>IF(C$8=0,0,C$8/OIS_fec!C$8)</f>
        <v>0.71870089639436296</v>
      </c>
      <c r="D99" s="333">
        <f>IF(D$8=0,0,D$8/OIS_fec!D$8)</f>
        <v>0.71882032109631067</v>
      </c>
      <c r="E99" s="333">
        <f>IF(E$8=0,0,E$8/OIS_fec!E$8)</f>
        <v>0.71907125272501049</v>
      </c>
      <c r="F99" s="333">
        <f>IF(F$8=0,0,F$8/OIS_fec!F$8)</f>
        <v>0.71917328166994487</v>
      </c>
      <c r="G99" s="333">
        <f>IF(G$8=0,0,G$8/OIS_fec!G$8)</f>
        <v>0.71919107948684202</v>
      </c>
      <c r="H99" s="333">
        <f>IF(H$8=0,0,H$8/OIS_fec!H$8)</f>
        <v>0.71936077238821217</v>
      </c>
      <c r="I99" s="333">
        <f>IF(I$8=0,0,I$8/OIS_fec!I$8)</f>
        <v>0.71960531552247897</v>
      </c>
      <c r="J99" s="333">
        <f>IF(J$8=0,0,J$8/OIS_fec!J$8)</f>
        <v>0.71768486226270467</v>
      </c>
      <c r="K99" s="333">
        <f>IF(K$8=0,0,K$8/OIS_fec!K$8)</f>
        <v>0.71784231648045371</v>
      </c>
      <c r="L99" s="333">
        <f>IF(L$8=0,0,L$8/OIS_fec!L$8)</f>
        <v>0.71872472249384578</v>
      </c>
      <c r="M99" s="333">
        <f>IF(M$8=0,0,M$8/OIS_fec!M$8)</f>
        <v>0.71917512559905017</v>
      </c>
      <c r="N99" s="333">
        <f>IF(N$8=0,0,N$8/OIS_fec!N$8)</f>
        <v>0.7193284850561914</v>
      </c>
      <c r="O99" s="333">
        <f>IF(O$8=0,0,O$8/OIS_fec!O$8)</f>
        <v>0.7192612966643227</v>
      </c>
      <c r="P99" s="333">
        <f>IF(P$8=0,0,P$8/OIS_fec!P$8)</f>
        <v>0.71931389859949224</v>
      </c>
      <c r="Q99" s="333">
        <f>IF(Q$8=0,0,Q$8/OIS_fec!Q$8)</f>
        <v>0.71932651582129725</v>
      </c>
      <c r="R99" s="333">
        <f>IF(R$8=0,0,R$8/OIS_fec!R$8)</f>
        <v>0.71931144046963402</v>
      </c>
      <c r="S99" s="333">
        <f>IF(S$8=0,0,S$8/OIS_fec!S$8)</f>
        <v>0.71936189782990789</v>
      </c>
      <c r="T99" s="333">
        <f>IF(T$8=0,0,T$8/OIS_fec!T$8)</f>
        <v>0.71941733668751173</v>
      </c>
      <c r="U99" s="333">
        <f>IF(U$8=0,0,U$8/OIS_fec!U$8)</f>
        <v>0.71935745808970974</v>
      </c>
      <c r="V99" s="333">
        <f>IF(V$8=0,0,V$8/OIS_fec!V$8)</f>
        <v>0.71939780095388139</v>
      </c>
      <c r="W99" s="333">
        <f>IF(W$8=0,0,W$8/OIS_fec!W$8)</f>
        <v>0.71935993392128128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0.5035206712563004</v>
      </c>
      <c r="C100" s="333">
        <f>IF(C$9=0,0,C$9/OIS_fec!C$9)</f>
        <v>0.50367056167025626</v>
      </c>
      <c r="D100" s="333">
        <f>IF(D$9=0,0,D$9/OIS_fec!D$9)</f>
        <v>0.50381417203053225</v>
      </c>
      <c r="E100" s="333">
        <f>IF(E$9=0,0,E$9/OIS_fec!E$9)</f>
        <v>0.50414678548687764</v>
      </c>
      <c r="F100" s="333">
        <f>IF(F$9=0,0,F$9/OIS_fec!F$9)</f>
        <v>0.5042718695310987</v>
      </c>
      <c r="G100" s="333">
        <f>IF(G$9=0,0,G$9/OIS_fec!G$9)</f>
        <v>0.50429380358383913</v>
      </c>
      <c r="H100" s="333">
        <f>IF(H$9=0,0,H$9/OIS_fec!H$9)</f>
        <v>0.50450466377015113</v>
      </c>
      <c r="I100" s="333">
        <f>IF(I$9=0,0,I$9/OIS_fec!I$9)</f>
        <v>0.50481414849037598</v>
      </c>
      <c r="J100" s="333">
        <f>IF(J$9=0,0,J$9/OIS_fec!J$9)</f>
        <v>0.50255107598387017</v>
      </c>
      <c r="K100" s="333">
        <f>IF(K$9=0,0,K$9/OIS_fec!K$9)</f>
        <v>0.50272309111115787</v>
      </c>
      <c r="L100" s="333">
        <f>IF(L$9=0,0,L$9/OIS_fec!L$9)</f>
        <v>0.50373013153852486</v>
      </c>
      <c r="M100" s="333">
        <f>IF(M$9=0,0,M$9/OIS_fec!M$9)</f>
        <v>0.50427414040472529</v>
      </c>
      <c r="N100" s="333">
        <f>IF(N$9=0,0,N$9/OIS_fec!N$9)</f>
        <v>0.50446430062669367</v>
      </c>
      <c r="O100" s="333">
        <f>IF(O$9=0,0,O$9/OIS_fec!O$9)</f>
        <v>0.50438067398893649</v>
      </c>
      <c r="P100" s="333">
        <f>IF(P$9=0,0,P$9/OIS_fec!P$9)</f>
        <v>0.50444610340237517</v>
      </c>
      <c r="Q100" s="333">
        <f>IF(Q$9=0,0,Q$9/OIS_fec!Q$9)</f>
        <v>0.50446184255661364</v>
      </c>
      <c r="R100" s="333">
        <f>IF(R$9=0,0,R$9/OIS_fec!R$9)</f>
        <v>0.50444303908273125</v>
      </c>
      <c r="S100" s="333">
        <f>IF(S$9=0,0,S$9/OIS_fec!S$9)</f>
        <v>0.50450607278571358</v>
      </c>
      <c r="T100" s="333">
        <f>IF(T$9=0,0,T$9/OIS_fec!T$9)</f>
        <v>0.50457565408892102</v>
      </c>
      <c r="U100" s="333">
        <f>IF(U$9=0,0,U$9/OIS_fec!U$9)</f>
        <v>0.50450051519158501</v>
      </c>
      <c r="V100" s="333">
        <f>IF(V$9=0,0,V$9/OIS_fec!V$9)</f>
        <v>0.50455109587774116</v>
      </c>
      <c r="W100" s="333">
        <f>IF(W$9=0,0,W$9/OIS_fec!W$9)</f>
        <v>0.50450361412842659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0.83141020499797902</v>
      </c>
      <c r="C101" s="334">
        <f>IF(C$10=0,0,C$10/OIS_fec!C$10)</f>
        <v>0.83619269217155312</v>
      </c>
      <c r="D101" s="334">
        <f>IF(D$10=0,0,D$10/OIS_fec!D$10)</f>
        <v>0.8381489314053413</v>
      </c>
      <c r="E101" s="334">
        <f>IF(E$10=0,0,E$10/OIS_fec!E$10)</f>
        <v>0.85801831082285418</v>
      </c>
      <c r="F101" s="334">
        <f>IF(F$10=0,0,F$10/OIS_fec!F$10)</f>
        <v>0.85945371096107348</v>
      </c>
      <c r="G101" s="334">
        <f>IF(G$10=0,0,G$10/OIS_fec!G$10)</f>
        <v>0.86136787969606832</v>
      </c>
      <c r="H101" s="334">
        <f>IF(H$10=0,0,H$10/OIS_fec!H$10)</f>
        <v>0.86459180171724792</v>
      </c>
      <c r="I101" s="334">
        <f>IF(I$10=0,0,I$10/OIS_fec!I$10)</f>
        <v>0.86360794701727284</v>
      </c>
      <c r="J101" s="334">
        <f>IF(J$10=0,0,J$10/OIS_fec!J$10)</f>
        <v>0.81389795881770521</v>
      </c>
      <c r="K101" s="334">
        <f>IF(K$10=0,0,K$10/OIS_fec!K$10)</f>
        <v>0.8464659607386813</v>
      </c>
      <c r="L101" s="334">
        <f>IF(L$10=0,0,L$10/OIS_fec!L$10)</f>
        <v>0.81799063022212326</v>
      </c>
      <c r="M101" s="334">
        <f>IF(M$10=0,0,M$10/OIS_fec!M$10)</f>
        <v>0.83340938871759696</v>
      </c>
      <c r="N101" s="334">
        <f>IF(N$10=0,0,N$10/OIS_fec!N$10)</f>
        <v>0.83159810288077241</v>
      </c>
      <c r="O101" s="334">
        <f>IF(O$10=0,0,O$10/OIS_fec!O$10)</f>
        <v>0.830881171627878</v>
      </c>
      <c r="P101" s="334">
        <f>IF(P$10=0,0,P$10/OIS_fec!P$10)</f>
        <v>0.83312162461622163</v>
      </c>
      <c r="Q101" s="334">
        <f>IF(Q$10=0,0,Q$10/OIS_fec!Q$10)</f>
        <v>0.83046998650252235</v>
      </c>
      <c r="R101" s="334">
        <f>IF(R$10=0,0,R$10/OIS_fec!R$10)</f>
        <v>0.82871954429486261</v>
      </c>
      <c r="S101" s="334">
        <f>IF(S$10=0,0,S$10/OIS_fec!S$10)</f>
        <v>0.82827912433829232</v>
      </c>
      <c r="T101" s="334">
        <f>IF(T$10=0,0,T$10/OIS_fec!T$10)</f>
        <v>0.7614828474197235</v>
      </c>
      <c r="U101" s="334">
        <f>IF(U$10=0,0,U$10/OIS_fec!U$10)</f>
        <v>0.73855486075417776</v>
      </c>
      <c r="V101" s="334">
        <f>IF(V$10=0,0,V$10/OIS_fec!V$10)</f>
        <v>0.73580933971170281</v>
      </c>
      <c r="W101" s="334">
        <f>IF(W$10=0,0,W$10/OIS_fec!W$10)</f>
        <v>0.73500640326990752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0.42476300062649497</v>
      </c>
      <c r="C102" s="350">
        <f>IF(C$16=0,0,C$16/OIS_fec!C$16)</f>
        <v>0.43697670806291072</v>
      </c>
      <c r="D102" s="350">
        <f>IF(D$16=0,0,D$16/OIS_fec!D$16)</f>
        <v>0.43729801276612956</v>
      </c>
      <c r="E102" s="350">
        <f>IF(E$16=0,0,E$16/OIS_fec!E$16)</f>
        <v>0.44679504902043876</v>
      </c>
      <c r="F102" s="350">
        <f>IF(F$16=0,0,F$16/OIS_fec!F$16)</f>
        <v>0.44121015863260271</v>
      </c>
      <c r="G102" s="350">
        <f>IF(G$16=0,0,G$16/OIS_fec!G$16)</f>
        <v>0.44131496612193438</v>
      </c>
      <c r="H102" s="350">
        <f>IF(H$16=0,0,H$16/OIS_fec!H$16)</f>
        <v>0.44273633648547694</v>
      </c>
      <c r="I102" s="350">
        <f>IF(I$16=0,0,I$16/OIS_fec!I$16)</f>
        <v>0.43941781869425761</v>
      </c>
      <c r="J102" s="350">
        <f>IF(J$16=0,0,J$16/OIS_fec!J$16)</f>
        <v>0.43378036352024596</v>
      </c>
      <c r="K102" s="350">
        <f>IF(K$16=0,0,K$16/OIS_fec!K$16)</f>
        <v>0.43886804540261259</v>
      </c>
      <c r="L102" s="350">
        <f>IF(L$16=0,0,L$16/OIS_fec!L$16)</f>
        <v>0.4432898419144442</v>
      </c>
      <c r="M102" s="350">
        <f>IF(M$16=0,0,M$16/OIS_fec!M$16)</f>
        <v>0.44537954898270354</v>
      </c>
      <c r="N102" s="350">
        <f>IF(N$16=0,0,N$16/OIS_fec!N$16)</f>
        <v>0.44535832731948771</v>
      </c>
      <c r="O102" s="350">
        <f>IF(O$16=0,0,O$16/OIS_fec!O$16)</f>
        <v>0.44577674855944238</v>
      </c>
      <c r="P102" s="350">
        <f>IF(P$16=0,0,P$16/OIS_fec!P$16)</f>
        <v>0.4445452575881273</v>
      </c>
      <c r="Q102" s="350">
        <f>IF(Q$16=0,0,Q$16/OIS_fec!Q$16)</f>
        <v>0.44125730614433434</v>
      </c>
      <c r="R102" s="350">
        <f>IF(R$16=0,0,R$16/OIS_fec!R$16)</f>
        <v>0.44516913049060208</v>
      </c>
      <c r="S102" s="350">
        <f>IF(S$16=0,0,S$16/OIS_fec!S$16)</f>
        <v>0.44631616074716962</v>
      </c>
      <c r="T102" s="350">
        <f>IF(T$16=0,0,T$16/OIS_fec!T$16)</f>
        <v>0.43267823593732491</v>
      </c>
      <c r="U102" s="350">
        <f>IF(U$16=0,0,U$16/OIS_fec!U$16)</f>
        <v>0.43649219007288842</v>
      </c>
      <c r="V102" s="350">
        <f>IF(V$16=0,0,V$16/OIS_fec!V$16)</f>
        <v>0.43709955307157428</v>
      </c>
      <c r="W102" s="350">
        <f>IF(W$16=0,0,W$16/OIS_fec!W$16)</f>
        <v>0.43179921182250952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0.27256593891267367</v>
      </c>
      <c r="C103" s="350">
        <f>IF(C$27=0,0,C$27/OIS_fec!C$27)</f>
        <v>0.27363406058705758</v>
      </c>
      <c r="D103" s="350">
        <f>IF(D$27=0,0,D$27/OIS_fec!D$27)</f>
        <v>0.27431718285671325</v>
      </c>
      <c r="E103" s="350">
        <f>IF(E$27=0,0,E$27/OIS_fec!E$27)</f>
        <v>0.27586317128949134</v>
      </c>
      <c r="F103" s="350">
        <f>IF(F$27=0,0,F$27/OIS_fec!F$27)</f>
        <v>0.27084890400540779</v>
      </c>
      <c r="G103" s="350">
        <f>IF(G$27=0,0,G$27/OIS_fec!G$27)</f>
        <v>0.27724339961425482</v>
      </c>
      <c r="H103" s="350">
        <f>IF(H$27=0,0,H$27/OIS_fec!H$27)</f>
        <v>0.27891328122939552</v>
      </c>
      <c r="I103" s="350">
        <f>IF(I$27=0,0,I$27/OIS_fec!I$27)</f>
        <v>0.27976132037943563</v>
      </c>
      <c r="J103" s="350">
        <f>IF(J$27=0,0,J$27/OIS_fec!J$27)</f>
        <v>0.27285880663567869</v>
      </c>
      <c r="K103" s="350">
        <f>IF(K$27=0,0,K$27/OIS_fec!K$27)</f>
        <v>0.27680585220012055</v>
      </c>
      <c r="L103" s="350">
        <f>IF(L$27=0,0,L$27/OIS_fec!L$27)</f>
        <v>0.27835135633896863</v>
      </c>
      <c r="M103" s="350">
        <f>IF(M$27=0,0,M$27/OIS_fec!M$27)</f>
        <v>0.27968032660665015</v>
      </c>
      <c r="N103" s="350">
        <f>IF(N$27=0,0,N$27/OIS_fec!N$27)</f>
        <v>0.28094015109063536</v>
      </c>
      <c r="O103" s="350">
        <f>IF(O$27=0,0,O$27/OIS_fec!O$27)</f>
        <v>0.27943094789104678</v>
      </c>
      <c r="P103" s="350">
        <f>IF(P$27=0,0,P$27/OIS_fec!P$27)</f>
        <v>0.28040258251534261</v>
      </c>
      <c r="Q103" s="350">
        <f>IF(Q$27=0,0,Q$27/OIS_fec!Q$27)</f>
        <v>0.28041260633078346</v>
      </c>
      <c r="R103" s="350">
        <f>IF(R$27=0,0,R$27/OIS_fec!R$27)</f>
        <v>0.28018354506858134</v>
      </c>
      <c r="S103" s="350">
        <f>IF(S$27=0,0,S$27/OIS_fec!S$27)</f>
        <v>0.28100559238684436</v>
      </c>
      <c r="T103" s="350">
        <f>IF(T$27=0,0,T$27/OIS_fec!T$27)</f>
        <v>0.26938251564934851</v>
      </c>
      <c r="U103" s="350">
        <f>IF(U$27=0,0,U$27/OIS_fec!U$27)</f>
        <v>0.27087121086247501</v>
      </c>
      <c r="V103" s="350">
        <f>IF(V$27=0,0,V$27/OIS_fec!V$27)</f>
        <v>0.27118988584552622</v>
      </c>
      <c r="W103" s="350">
        <f>IF(W$27=0,0,W$27/OIS_fec!W$27)</f>
        <v>0.27106539546902325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0.27402928702351836</v>
      </c>
      <c r="C104" s="350">
        <f>IF(C$35=0,0,C$35/OIS_fec!C$35)</f>
        <v>0.283161774429666</v>
      </c>
      <c r="D104" s="350">
        <f>IF(D$35=0,0,D$35/OIS_fec!D$35)</f>
        <v>0.28393317420013908</v>
      </c>
      <c r="E104" s="350">
        <f>IF(E$35=0,0,E$35/OIS_fec!E$35)</f>
        <v>0.28971961802360996</v>
      </c>
      <c r="F104" s="350">
        <f>IF(F$35=0,0,F$35/OIS_fec!F$35)</f>
        <v>0.28935007014028613</v>
      </c>
      <c r="G104" s="350">
        <f>IF(G$35=0,0,G$35/OIS_fec!G$35)</f>
        <v>0.28830960700235603</v>
      </c>
      <c r="H104" s="350">
        <f>IF(H$35=0,0,H$35/OIS_fec!H$35)</f>
        <v>0.28781611580008915</v>
      </c>
      <c r="I104" s="350">
        <f>IF(I$35=0,0,I$35/OIS_fec!I$35)</f>
        <v>0.28704258592470228</v>
      </c>
      <c r="J104" s="350">
        <f>IF(J$35=0,0,J$35/OIS_fec!J$35)</f>
        <v>0.2805213075040433</v>
      </c>
      <c r="K104" s="350">
        <f>IF(K$35=0,0,K$35/OIS_fec!K$35)</f>
        <v>0.28508077693131872</v>
      </c>
      <c r="L104" s="350">
        <f>IF(L$35=0,0,L$35/OIS_fec!L$35)</f>
        <v>0.28718036011693987</v>
      </c>
      <c r="M104" s="350">
        <f>IF(M$35=0,0,M$35/OIS_fec!M$35)</f>
        <v>0.28867729283719157</v>
      </c>
      <c r="N104" s="350">
        <f>IF(N$35=0,0,N$35/OIS_fec!N$35)</f>
        <v>0.28860648635879965</v>
      </c>
      <c r="O104" s="350">
        <f>IF(O$35=0,0,O$35/OIS_fec!O$35)</f>
        <v>0.28893584502025621</v>
      </c>
      <c r="P104" s="350">
        <f>IF(P$35=0,0,P$35/OIS_fec!P$35)</f>
        <v>0.28882753477665501</v>
      </c>
      <c r="Q104" s="350">
        <f>IF(Q$35=0,0,Q$35/OIS_fec!Q$35)</f>
        <v>0.28753857124889781</v>
      </c>
      <c r="R104" s="350">
        <f>IF(R$35=0,0,R$35/OIS_fec!R$35)</f>
        <v>0.28989502659559852</v>
      </c>
      <c r="S104" s="350">
        <f>IF(S$35=0,0,S$35/OIS_fec!S$35)</f>
        <v>0.29015940819154745</v>
      </c>
      <c r="T104" s="350">
        <f>IF(T$35=0,0,T$35/OIS_fec!T$35)</f>
        <v>0.27735226190219725</v>
      </c>
      <c r="U104" s="350">
        <f>IF(U$35=0,0,U$35/OIS_fec!U$35)</f>
        <v>0.27913261275141271</v>
      </c>
      <c r="V104" s="350">
        <f>IF(V$35=0,0,V$35/OIS_fec!V$35)</f>
        <v>0.27928638402152517</v>
      </c>
      <c r="W104" s="350">
        <f>IF(W$35=0,0,W$35/OIS_fec!W$35)</f>
        <v>0.2767694173997432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0.71761146354113237</v>
      </c>
      <c r="C105" s="350">
        <f>IF(C$54=0,0,C$54/OIS_fec!C$54)</f>
        <v>0.72819096991778964</v>
      </c>
      <c r="D105" s="350">
        <f>IF(D$54=0,0,D$54/OIS_fec!D$54)</f>
        <v>0.73011099058285744</v>
      </c>
      <c r="E105" s="350">
        <f>IF(E$54=0,0,E$54/OIS_fec!E$54)</f>
        <v>0.74290924523779545</v>
      </c>
      <c r="F105" s="350">
        <f>IF(F$54=0,0,F$54/OIS_fec!F$54)</f>
        <v>0.74716039235422627</v>
      </c>
      <c r="G105" s="350">
        <f>IF(G$54=0,0,G$54/OIS_fec!G$54)</f>
        <v>0.74483739725549825</v>
      </c>
      <c r="H105" s="350">
        <f>IF(H$54=0,0,H$54/OIS_fec!H$54)</f>
        <v>0.74614754253036375</v>
      </c>
      <c r="I105" s="350">
        <f>IF(I$54=0,0,I$54/OIS_fec!I$54)</f>
        <v>0.74436548077294984</v>
      </c>
      <c r="J105" s="350">
        <f>IF(J$54=0,0,J$54/OIS_fec!J$54)</f>
        <v>0.71096562078766889</v>
      </c>
      <c r="K105" s="350">
        <f>IF(K$54=0,0,K$54/OIS_fec!K$54)</f>
        <v>0.72791492616885378</v>
      </c>
      <c r="L105" s="350">
        <f>IF(L$54=0,0,L$54/OIS_fec!L$54)</f>
        <v>0.71270305525803335</v>
      </c>
      <c r="M105" s="350">
        <f>IF(M$54=0,0,M$54/OIS_fec!M$54)</f>
        <v>0.72176407304994261</v>
      </c>
      <c r="N105" s="350">
        <f>IF(N$54=0,0,N$54/OIS_fec!N$54)</f>
        <v>0.72040324635079567</v>
      </c>
      <c r="O105" s="350">
        <f>IF(O$54=0,0,O$54/OIS_fec!O$54)</f>
        <v>0.72093593845352277</v>
      </c>
      <c r="P105" s="350">
        <f>IF(P$54=0,0,P$54/OIS_fec!P$54)</f>
        <v>0.721313054215724</v>
      </c>
      <c r="Q105" s="350">
        <f>IF(Q$54=0,0,Q$54/OIS_fec!Q$54)</f>
        <v>0.7184173756109985</v>
      </c>
      <c r="R105" s="350">
        <f>IF(R$54=0,0,R$54/OIS_fec!R$54)</f>
        <v>0.71965066747715556</v>
      </c>
      <c r="S105" s="350">
        <f>IF(S$54=0,0,S$54/OIS_fec!S$54)</f>
        <v>0.71949271811939741</v>
      </c>
      <c r="T105" s="350">
        <f>IF(T$54=0,0,T$54/OIS_fec!T$54)</f>
        <v>0.68955980554870777</v>
      </c>
      <c r="U105" s="350">
        <f>IF(U$54=0,0,U$54/OIS_fec!U$54)</f>
        <v>0.66923140037503837</v>
      </c>
      <c r="V105" s="350">
        <f>IF(V$54=0,0,V$54/OIS_fec!V$54)</f>
        <v>0.66786584057373766</v>
      </c>
      <c r="W105" s="350">
        <f>IF(W$54=0,0,W$54/OIS_fec!W$54)</f>
        <v>0.66367602781290169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0.35304850088412915</v>
      </c>
      <c r="C106" s="350">
        <f>IF(C$68=0,0,C$68/OIS_fec!C$68)</f>
        <v>0.35305442523200986</v>
      </c>
      <c r="D106" s="350">
        <f>IF(D$68=0,0,D$68/OIS_fec!D$68)</f>
        <v>0.35302966243756584</v>
      </c>
      <c r="E106" s="350">
        <f>IF(E$68=0,0,E$68/OIS_fec!E$68)</f>
        <v>0.35445556186716581</v>
      </c>
      <c r="F106" s="350">
        <f>IF(F$68=0,0,F$68/OIS_fec!F$68)</f>
        <v>0.35445556186716576</v>
      </c>
      <c r="G106" s="350">
        <f>IF(G$68=0,0,G$68/OIS_fec!G$68)</f>
        <v>0.35445556186716565</v>
      </c>
      <c r="H106" s="350">
        <f>IF(H$68=0,0,H$68/OIS_fec!H$68)</f>
        <v>0.35445556186716587</v>
      </c>
      <c r="I106" s="350">
        <f>IF(I$68=0,0,I$68/OIS_fec!I$68)</f>
        <v>0.3544555618671657</v>
      </c>
      <c r="J106" s="350">
        <f>IF(J$68=0,0,J$68/OIS_fec!J$68)</f>
        <v>0.3544555618671657</v>
      </c>
      <c r="K106" s="350">
        <f>IF(K$68=0,0,K$68/OIS_fec!K$68)</f>
        <v>0.35445556186716576</v>
      </c>
      <c r="L106" s="350">
        <f>IF(L$68=0,0,L$68/OIS_fec!L$68)</f>
        <v>0.3544555618671657</v>
      </c>
      <c r="M106" s="350">
        <f>IF(M$68=0,0,M$68/OIS_fec!M$68)</f>
        <v>0.3544555618671657</v>
      </c>
      <c r="N106" s="350">
        <f>IF(N$68=0,0,N$68/OIS_fec!N$68)</f>
        <v>0.3544555618671657</v>
      </c>
      <c r="O106" s="350">
        <f>IF(O$68=0,0,O$68/OIS_fec!O$68)</f>
        <v>0.3544555618671657</v>
      </c>
      <c r="P106" s="350">
        <f>IF(P$68=0,0,P$68/OIS_fec!P$68)</f>
        <v>0.35445556186716565</v>
      </c>
      <c r="Q106" s="350">
        <f>IF(Q$68=0,0,Q$68/OIS_fec!Q$68)</f>
        <v>0.35445556186716581</v>
      </c>
      <c r="R106" s="350">
        <f>IF(R$68=0,0,R$68/OIS_fec!R$68)</f>
        <v>0.3544555618671657</v>
      </c>
      <c r="S106" s="350">
        <f>IF(S$68=0,0,S$68/OIS_fec!S$68)</f>
        <v>0.3544555618671657</v>
      </c>
      <c r="T106" s="350">
        <f>IF(T$68=0,0,T$68/OIS_fec!T$68)</f>
        <v>0.35445556186716565</v>
      </c>
      <c r="U106" s="350">
        <f>IF(U$68=0,0,U$68/OIS_fec!U$68)</f>
        <v>0.3544555618671657</v>
      </c>
      <c r="V106" s="350">
        <f>IF(V$68=0,0,V$68/OIS_fec!V$68)</f>
        <v>0.3544555618671657</v>
      </c>
      <c r="W106" s="350">
        <f>IF(W$68=0,0,W$68/OIS_fec!W$68)</f>
        <v>0.35445556186716581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0.54133623170142453</v>
      </c>
      <c r="C107" s="335">
        <f>IF(C$69=0,0,C$69/OIS_fec!C$69)</f>
        <v>0.54139458320054823</v>
      </c>
      <c r="D107" s="335">
        <f>IF(D$69=0,0,D$69/OIS_fec!D$69)</f>
        <v>0.54144968902655177</v>
      </c>
      <c r="E107" s="335">
        <f>IF(E$69=0,0,E$69/OIS_fec!E$69)</f>
        <v>0.54156149278290089</v>
      </c>
      <c r="F107" s="335">
        <f>IF(F$69=0,0,F$69/OIS_fec!F$69)</f>
        <v>0.54160819557215112</v>
      </c>
      <c r="G107" s="335">
        <f>IF(G$69=0,0,G$69/OIS_fec!G$69)</f>
        <v>0.54161632483283817</v>
      </c>
      <c r="H107" s="335">
        <f>IF(H$69=0,0,H$69/OIS_fec!H$69)</f>
        <v>0.54169357304006749</v>
      </c>
      <c r="I107" s="335">
        <f>IF(I$69=0,0,I$69/OIS_fec!I$69)</f>
        <v>0.54180407322536295</v>
      </c>
      <c r="J107" s="335">
        <f>IF(J$69=0,0,J$69/OIS_fec!J$69)</f>
        <v>0.54090945993581707</v>
      </c>
      <c r="K107" s="335">
        <f>IF(K$69=0,0,K$69/OIS_fec!K$69)</f>
        <v>0.54098518622156966</v>
      </c>
      <c r="L107" s="335">
        <f>IF(L$69=0,0,L$69/OIS_fec!L$69)</f>
        <v>0.54140158391740933</v>
      </c>
      <c r="M107" s="335">
        <f>IF(M$69=0,0,M$69/OIS_fec!M$69)</f>
        <v>0.5416090380391948</v>
      </c>
      <c r="N107" s="335">
        <f>IF(N$69=0,0,N$69/OIS_fec!N$69)</f>
        <v>0.54167891124729273</v>
      </c>
      <c r="O107" s="335">
        <f>IF(O$69=0,0,O$69/OIS_fec!O$69)</f>
        <v>0.54164834634907555</v>
      </c>
      <c r="P107" s="335">
        <f>IF(P$69=0,0,P$69/OIS_fec!P$69)</f>
        <v>0.54167228192445493</v>
      </c>
      <c r="Q107" s="335">
        <f>IF(Q$69=0,0,Q$69/OIS_fec!Q$69)</f>
        <v>0.54167801646216851</v>
      </c>
      <c r="R107" s="335">
        <f>IF(R$69=0,0,R$69/OIS_fec!R$69)</f>
        <v>0.54167116440074259</v>
      </c>
      <c r="S107" s="335">
        <f>IF(S$69=0,0,S$69/OIS_fec!S$69)</f>
        <v>0.54169408380158646</v>
      </c>
      <c r="T107" s="335">
        <f>IF(T$69=0,0,T$69/OIS_fec!T$69)</f>
        <v>0.54171921829056069</v>
      </c>
      <c r="U107" s="335">
        <f>IF(U$69=0,0,U$69/OIS_fec!U$69)</f>
        <v>0.54169206878565279</v>
      </c>
      <c r="V107" s="335">
        <f>IF(V$69=0,0,V$69/OIS_fec!V$69)</f>
        <v>0.54171036700041464</v>
      </c>
      <c r="W107" s="335">
        <f>IF(W$69=0,0,W$69/OIS_fec!W$69)</f>
        <v>0.54169319250352277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DE: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7538.2431451782277</v>
      </c>
      <c r="C5" s="225">
        <v>5698.7665797605614</v>
      </c>
      <c r="D5" s="225">
        <v>5212.7648905976284</v>
      </c>
      <c r="E5" s="225">
        <v>3325.1564105913012</v>
      </c>
      <c r="F5" s="225">
        <v>3674.1891779072389</v>
      </c>
      <c r="G5" s="225">
        <v>3149.404429527423</v>
      </c>
      <c r="H5" s="225">
        <v>3227.5206005308069</v>
      </c>
      <c r="I5" s="225">
        <v>3571.899818090822</v>
      </c>
      <c r="J5" s="225">
        <v>4175.7726796683937</v>
      </c>
      <c r="K5" s="225">
        <v>2825.059646451014</v>
      </c>
      <c r="L5" s="225">
        <v>4524.8117278445052</v>
      </c>
      <c r="M5" s="225">
        <v>3984.664132335271</v>
      </c>
      <c r="N5" s="225">
        <v>3879.7095826317991</v>
      </c>
      <c r="O5" s="225">
        <v>3797.7546481245299</v>
      </c>
      <c r="P5" s="225">
        <v>3857.2482025227741</v>
      </c>
      <c r="Q5" s="225">
        <v>3852.7472229133068</v>
      </c>
      <c r="R5" s="225">
        <v>3901.6397414532548</v>
      </c>
      <c r="S5" s="225">
        <v>3926.0645611200639</v>
      </c>
      <c r="T5" s="225">
        <v>6855.6951422398288</v>
      </c>
      <c r="U5" s="225">
        <v>8410.8584118719245</v>
      </c>
      <c r="V5" s="225">
        <v>8162.1742728358904</v>
      </c>
      <c r="W5" s="225">
        <v>9034.4592712676294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68.810250518206573</v>
      </c>
      <c r="C10" s="262">
        <v>59.644299969854302</v>
      </c>
      <c r="D10" s="262">
        <v>54.087449277058987</v>
      </c>
      <c r="E10" s="262">
        <v>26.636843790622951</v>
      </c>
      <c r="F10" s="262">
        <v>26.967001266436402</v>
      </c>
      <c r="G10" s="262">
        <v>24.316598939750548</v>
      </c>
      <c r="H10" s="262">
        <v>23.117236883604431</v>
      </c>
      <c r="I10" s="262">
        <v>27.026152405898081</v>
      </c>
      <c r="J10" s="262">
        <v>61.992722091033812</v>
      </c>
      <c r="K10" s="262">
        <v>29.55297810272506</v>
      </c>
      <c r="L10" s="262">
        <v>69.206001233564933</v>
      </c>
      <c r="M10" s="262">
        <v>52.665450439241589</v>
      </c>
      <c r="N10" s="262">
        <v>53.927994866696743</v>
      </c>
      <c r="O10" s="262">
        <v>51.872196297574497</v>
      </c>
      <c r="P10" s="262">
        <v>51.212683781101433</v>
      </c>
      <c r="Q10" s="262">
        <v>53.593542486752398</v>
      </c>
      <c r="R10" s="262">
        <v>56.21882990724729</v>
      </c>
      <c r="S10" s="262">
        <v>57.151121971368141</v>
      </c>
      <c r="T10" s="262">
        <v>142.17131969936469</v>
      </c>
      <c r="U10" s="262">
        <v>204.7475820118097</v>
      </c>
      <c r="V10" s="262">
        <v>202.44547296924461</v>
      </c>
      <c r="W10" s="262">
        <v>216.13023268064279</v>
      </c>
      <c r="DA10" s="68" t="s">
        <v>3192</v>
      </c>
    </row>
    <row r="11" spans="1:105" ht="12" customHeight="1" x14ac:dyDescent="0.25">
      <c r="A11" s="37" t="s">
        <v>160</v>
      </c>
      <c r="B11" s="228">
        <v>30.029225692698692</v>
      </c>
      <c r="C11" s="228">
        <v>25.990161636528011</v>
      </c>
      <c r="D11" s="228">
        <v>25.494254178029081</v>
      </c>
      <c r="E11" s="228">
        <v>8.2864461466787134</v>
      </c>
      <c r="F11" s="228">
        <v>6.9647011472361422</v>
      </c>
      <c r="G11" s="228">
        <v>6.4852338743761591</v>
      </c>
      <c r="H11" s="228">
        <v>6.0687167554687296</v>
      </c>
      <c r="I11" s="228">
        <v>6.9038057240042843</v>
      </c>
      <c r="J11" s="228">
        <v>29.472302129598351</v>
      </c>
      <c r="K11" s="228">
        <v>7.7105402909285026</v>
      </c>
      <c r="L11" s="228">
        <v>14.90074112457628</v>
      </c>
      <c r="M11" s="228">
        <v>7.7474019573079236</v>
      </c>
      <c r="N11" s="228">
        <v>7.2097446746249449</v>
      </c>
      <c r="O11" s="228">
        <v>6.8190688640918582</v>
      </c>
      <c r="P11" s="228">
        <v>5.0938934623737806</v>
      </c>
      <c r="Q11" s="228">
        <v>5.1243380677117703</v>
      </c>
      <c r="R11" s="228">
        <v>5.1700629428395493</v>
      </c>
      <c r="S11" s="228">
        <v>4.821774772809146</v>
      </c>
      <c r="T11" s="228">
        <v>101.14479900667079</v>
      </c>
      <c r="U11" s="228">
        <v>118.66376761387571</v>
      </c>
      <c r="V11" s="228">
        <v>119.2274770720862</v>
      </c>
      <c r="W11" s="228">
        <v>125.3656221719489</v>
      </c>
      <c r="DA11" s="69" t="s">
        <v>3193</v>
      </c>
    </row>
    <row r="12" spans="1:105" ht="12" customHeight="1" x14ac:dyDescent="0.25">
      <c r="A12" s="37" t="s">
        <v>162</v>
      </c>
      <c r="B12" s="228">
        <v>38.781024825507878</v>
      </c>
      <c r="C12" s="228">
        <v>33.654138333326287</v>
      </c>
      <c r="D12" s="228">
        <v>28.593195099029909</v>
      </c>
      <c r="E12" s="228">
        <v>18.350397643944241</v>
      </c>
      <c r="F12" s="228">
        <v>20.00230011920025</v>
      </c>
      <c r="G12" s="228">
        <v>17.831365065374388</v>
      </c>
      <c r="H12" s="228">
        <v>17.048520128135699</v>
      </c>
      <c r="I12" s="228">
        <v>20.122346681893799</v>
      </c>
      <c r="J12" s="228">
        <v>32.520419961435458</v>
      </c>
      <c r="K12" s="228">
        <v>21.842437811796561</v>
      </c>
      <c r="L12" s="228">
        <v>54.305260108988662</v>
      </c>
      <c r="M12" s="228">
        <v>44.91804848193366</v>
      </c>
      <c r="N12" s="228">
        <v>46.7182501920718</v>
      </c>
      <c r="O12" s="228">
        <v>45.053127433482643</v>
      </c>
      <c r="P12" s="228">
        <v>46.118790318727648</v>
      </c>
      <c r="Q12" s="228">
        <v>48.469204419040629</v>
      </c>
      <c r="R12" s="228">
        <v>51.04876696440774</v>
      </c>
      <c r="S12" s="228">
        <v>52.329347198558992</v>
      </c>
      <c r="T12" s="228">
        <v>41.026520692693992</v>
      </c>
      <c r="U12" s="228">
        <v>86.083814397934006</v>
      </c>
      <c r="V12" s="228">
        <v>83.217995897158346</v>
      </c>
      <c r="W12" s="228">
        <v>90.764610508693863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2438.1996147677451</v>
      </c>
      <c r="C16" s="263">
        <v>1260.5980726052351</v>
      </c>
      <c r="D16" s="263">
        <v>1142.913825644089</v>
      </c>
      <c r="E16" s="263">
        <v>984.62072116007892</v>
      </c>
      <c r="F16" s="263">
        <v>1001.200610086413</v>
      </c>
      <c r="G16" s="263">
        <v>931.2157180344584</v>
      </c>
      <c r="H16" s="263">
        <v>1009.561110993949</v>
      </c>
      <c r="I16" s="263">
        <v>1124.4789060988239</v>
      </c>
      <c r="J16" s="263">
        <v>1286.1335119947501</v>
      </c>
      <c r="K16" s="263">
        <v>853.85184320671351</v>
      </c>
      <c r="L16" s="263">
        <v>1573.932103476026</v>
      </c>
      <c r="M16" s="263">
        <v>1357.60014112865</v>
      </c>
      <c r="N16" s="263">
        <v>1332.754698325328</v>
      </c>
      <c r="O16" s="263">
        <v>1269.7516071733139</v>
      </c>
      <c r="P16" s="263">
        <v>1353.552580941044</v>
      </c>
      <c r="Q16" s="263">
        <v>1314.0257101289319</v>
      </c>
      <c r="R16" s="263">
        <v>1300.9662257344339</v>
      </c>
      <c r="S16" s="263">
        <v>1349.021915553034</v>
      </c>
      <c r="T16" s="263">
        <v>2590.952212750768</v>
      </c>
      <c r="U16" s="263">
        <v>3243.9204471706421</v>
      </c>
      <c r="V16" s="263">
        <v>3175.520375811644</v>
      </c>
      <c r="W16" s="263">
        <v>3645.1397485274342</v>
      </c>
      <c r="DA16" s="70" t="s">
        <v>3198</v>
      </c>
    </row>
    <row r="17" spans="1:105" ht="12" customHeight="1" x14ac:dyDescent="0.25">
      <c r="A17" s="46" t="s">
        <v>30</v>
      </c>
      <c r="B17" s="231">
        <v>53.683865324644003</v>
      </c>
      <c r="C17" s="231">
        <v>66.588103489241689</v>
      </c>
      <c r="D17" s="231">
        <v>64.681224778633009</v>
      </c>
      <c r="E17" s="231">
        <v>73.800232471487149</v>
      </c>
      <c r="F17" s="231">
        <v>145.95247408665529</v>
      </c>
      <c r="G17" s="231">
        <v>65.780812883533528</v>
      </c>
      <c r="H17" s="231">
        <v>107.60640441179569</v>
      </c>
      <c r="I17" s="231">
        <v>71.52408580328752</v>
      </c>
      <c r="J17" s="231">
        <v>56.882682673406578</v>
      </c>
      <c r="K17" s="231">
        <v>40.991429254914223</v>
      </c>
      <c r="L17" s="231">
        <v>46.971547583024432</v>
      </c>
      <c r="M17" s="231">
        <v>53.226319484911677</v>
      </c>
      <c r="N17" s="231">
        <v>45.042189270787489</v>
      </c>
      <c r="O17" s="231">
        <v>60.781915084842502</v>
      </c>
      <c r="P17" s="231">
        <v>58.605686384197277</v>
      </c>
      <c r="Q17" s="231">
        <v>35.142844752177332</v>
      </c>
      <c r="R17" s="231">
        <v>36.186149105148303</v>
      </c>
      <c r="S17" s="231">
        <v>34.761529963790309</v>
      </c>
      <c r="T17" s="231">
        <v>94.246907086461079</v>
      </c>
      <c r="U17" s="231">
        <v>96.974816141714541</v>
      </c>
      <c r="V17" s="231">
        <v>34.165799640515168</v>
      </c>
      <c r="W17" s="231">
        <v>38.49086881675963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50.638276295131007</v>
      </c>
      <c r="F18" s="231">
        <v>0</v>
      </c>
      <c r="G18" s="231">
        <v>37.844153805448222</v>
      </c>
      <c r="H18" s="231">
        <v>84.415465521866423</v>
      </c>
      <c r="I18" s="231">
        <v>90.348964082146821</v>
      </c>
      <c r="J18" s="231">
        <v>54.745896679267361</v>
      </c>
      <c r="K18" s="231">
        <v>104.0350922451458</v>
      </c>
      <c r="L18" s="231">
        <v>118.31427615820721</v>
      </c>
      <c r="M18" s="231">
        <v>120.3543325778971</v>
      </c>
      <c r="N18" s="231">
        <v>79.556145244172328</v>
      </c>
      <c r="O18" s="231">
        <v>50.997604414485323</v>
      </c>
      <c r="P18" s="231">
        <v>134.55843300343179</v>
      </c>
      <c r="Q18" s="231">
        <v>176.9657252180827</v>
      </c>
      <c r="R18" s="231">
        <v>14.272782786335821</v>
      </c>
      <c r="S18" s="231">
        <v>10.812714232072979</v>
      </c>
      <c r="T18" s="231">
        <v>67.771843762084885</v>
      </c>
      <c r="U18" s="231">
        <v>85.261279279899895</v>
      </c>
      <c r="V18" s="231">
        <v>118.0540790029375</v>
      </c>
      <c r="W18" s="231">
        <v>124.6126389475433</v>
      </c>
      <c r="DA18" s="73" t="s">
        <v>3200</v>
      </c>
    </row>
    <row r="19" spans="1:105" ht="12" customHeight="1" x14ac:dyDescent="0.25">
      <c r="A19" s="46" t="s">
        <v>33</v>
      </c>
      <c r="B19" s="231">
        <v>166.56925351087099</v>
      </c>
      <c r="C19" s="231">
        <v>218.23733281991841</v>
      </c>
      <c r="D19" s="231">
        <v>156.14315885356359</v>
      </c>
      <c r="E19" s="231">
        <v>17.5136078101423</v>
      </c>
      <c r="F19" s="231">
        <v>18.912819724777808</v>
      </c>
      <c r="G19" s="231">
        <v>11.665143708855339</v>
      </c>
      <c r="H19" s="231">
        <v>12.56659273478512</v>
      </c>
      <c r="I19" s="231">
        <v>65.004514724241545</v>
      </c>
      <c r="J19" s="231">
        <v>38.367917672741541</v>
      </c>
      <c r="K19" s="231">
        <v>28.559566808860751</v>
      </c>
      <c r="L19" s="231">
        <v>41.718930649757652</v>
      </c>
      <c r="M19" s="231">
        <v>12.006673734984039</v>
      </c>
      <c r="N19" s="231">
        <v>22.066722074289721</v>
      </c>
      <c r="O19" s="231">
        <v>14.52061750670603</v>
      </c>
      <c r="P19" s="231">
        <v>15.479800967985559</v>
      </c>
      <c r="Q19" s="231">
        <v>8.6442939487847532</v>
      </c>
      <c r="R19" s="231">
        <v>7.2440551252720526</v>
      </c>
      <c r="S19" s="231">
        <v>11.64962487065109</v>
      </c>
      <c r="T19" s="231">
        <v>13.98946161395887</v>
      </c>
      <c r="U19" s="231">
        <v>12.110391266085021</v>
      </c>
      <c r="V19" s="231">
        <v>8.8521687924007182</v>
      </c>
      <c r="W19" s="231">
        <v>8.4191422001256431</v>
      </c>
      <c r="DA19" s="73" t="s">
        <v>3201</v>
      </c>
    </row>
    <row r="20" spans="1:105" ht="12" customHeight="1" x14ac:dyDescent="0.25">
      <c r="A20" s="46" t="s">
        <v>160</v>
      </c>
      <c r="B20" s="231">
        <v>311.03729932798012</v>
      </c>
      <c r="C20" s="231">
        <v>341.1272321061374</v>
      </c>
      <c r="D20" s="231">
        <v>335.14572673886778</v>
      </c>
      <c r="E20" s="231">
        <v>256.14430006107312</v>
      </c>
      <c r="F20" s="231">
        <v>239.344222688896</v>
      </c>
      <c r="G20" s="231">
        <v>210.53268193440351</v>
      </c>
      <c r="H20" s="231">
        <v>200.9665744836627</v>
      </c>
      <c r="I20" s="231">
        <v>220.01837363317659</v>
      </c>
      <c r="J20" s="231">
        <v>512.40061453608087</v>
      </c>
      <c r="K20" s="231">
        <v>163.99788502714239</v>
      </c>
      <c r="L20" s="231">
        <v>286.3708338305741</v>
      </c>
      <c r="M20" s="231">
        <v>166.86236670825971</v>
      </c>
      <c r="N20" s="231">
        <v>152.4340529136968</v>
      </c>
      <c r="O20" s="231">
        <v>145.2892884289765</v>
      </c>
      <c r="P20" s="231">
        <v>109.9038450768973</v>
      </c>
      <c r="Q20" s="231">
        <v>101.8122713078681</v>
      </c>
      <c r="R20" s="231">
        <v>111.4352167086866</v>
      </c>
      <c r="S20" s="231">
        <v>105.33730462623519</v>
      </c>
      <c r="T20" s="231">
        <v>1557.2177679115321</v>
      </c>
      <c r="U20" s="231">
        <v>1631.36468952161</v>
      </c>
      <c r="V20" s="231">
        <v>1639.6179301651191</v>
      </c>
      <c r="W20" s="231">
        <v>1550.0520572482781</v>
      </c>
      <c r="DA20" s="73" t="s">
        <v>3202</v>
      </c>
    </row>
    <row r="21" spans="1:105" ht="12" customHeight="1" x14ac:dyDescent="0.25">
      <c r="A21" s="46" t="s">
        <v>70</v>
      </c>
      <c r="B21" s="231">
        <v>27.014483932859338</v>
      </c>
      <c r="C21" s="231">
        <v>35.954946855347323</v>
      </c>
      <c r="D21" s="231">
        <v>28.95916344666264</v>
      </c>
      <c r="E21" s="231">
        <v>19.55822026570134</v>
      </c>
      <c r="F21" s="231">
        <v>16.666520013366721</v>
      </c>
      <c r="G21" s="231">
        <v>16.234551947732829</v>
      </c>
      <c r="H21" s="231">
        <v>14.598231820761489</v>
      </c>
      <c r="I21" s="231">
        <v>13.60206995155341</v>
      </c>
      <c r="J21" s="231">
        <v>16.587729376855659</v>
      </c>
      <c r="K21" s="231">
        <v>10.093601239993051</v>
      </c>
      <c r="L21" s="231">
        <v>11.692886806394339</v>
      </c>
      <c r="M21" s="231">
        <v>7.8361283210070276</v>
      </c>
      <c r="N21" s="231">
        <v>3.4813597834369419</v>
      </c>
      <c r="O21" s="231">
        <v>4.0067338131965009</v>
      </c>
      <c r="P21" s="231">
        <v>3.3496619067223139</v>
      </c>
      <c r="Q21" s="231">
        <v>2.652795712427257</v>
      </c>
      <c r="R21" s="231">
        <v>3.1692256063607811</v>
      </c>
      <c r="S21" s="231">
        <v>2.8515714686342561</v>
      </c>
      <c r="T21" s="231">
        <v>1.675130503918707</v>
      </c>
      <c r="U21" s="231">
        <v>1.713391961042571</v>
      </c>
      <c r="V21" s="231">
        <v>0</v>
      </c>
      <c r="W21" s="231">
        <v>0</v>
      </c>
      <c r="DA21" s="73" t="s">
        <v>3203</v>
      </c>
    </row>
    <row r="22" spans="1:105" ht="12" customHeight="1" x14ac:dyDescent="0.25">
      <c r="A22" s="46" t="s">
        <v>34</v>
      </c>
      <c r="B22" s="231">
        <v>1369.4540679899001</v>
      </c>
      <c r="C22" s="231">
        <v>0</v>
      </c>
      <c r="D22" s="231">
        <v>0</v>
      </c>
      <c r="E22" s="231">
        <v>26.731779840045039</v>
      </c>
      <c r="F22" s="231">
        <v>35.68194540003347</v>
      </c>
      <c r="G22" s="231">
        <v>41.806895400071831</v>
      </c>
      <c r="H22" s="231">
        <v>38.744420400089403</v>
      </c>
      <c r="I22" s="231">
        <v>38.744420400081992</v>
      </c>
      <c r="J22" s="231">
        <v>29.557346400047141</v>
      </c>
      <c r="K22" s="231">
        <v>38.138037819525977</v>
      </c>
      <c r="L22" s="231">
        <v>11.64316641946996</v>
      </c>
      <c r="M22" s="231">
        <v>23.774085699503249</v>
      </c>
      <c r="N22" s="231">
        <v>26.230178118959198</v>
      </c>
      <c r="O22" s="231">
        <v>29.2926531189757</v>
      </c>
      <c r="P22" s="231">
        <v>26.774657585213351</v>
      </c>
      <c r="Q22" s="231">
        <v>26.222626006453108</v>
      </c>
      <c r="R22" s="231">
        <v>31.982667116691768</v>
      </c>
      <c r="S22" s="231">
        <v>36.092422800076079</v>
      </c>
      <c r="T22" s="231">
        <v>205.2957532763001</v>
      </c>
      <c r="U22" s="231">
        <v>215.97431200144561</v>
      </c>
      <c r="V22" s="231">
        <v>212.91199847849339</v>
      </c>
      <c r="W22" s="231">
        <v>782.04811663129772</v>
      </c>
      <c r="DA22" s="73" t="s">
        <v>3204</v>
      </c>
    </row>
    <row r="23" spans="1:105" ht="12" customHeight="1" x14ac:dyDescent="0.25">
      <c r="A23" s="46" t="s">
        <v>162</v>
      </c>
      <c r="B23" s="231">
        <v>487.22355355718503</v>
      </c>
      <c r="C23" s="231">
        <v>578.05372637643677</v>
      </c>
      <c r="D23" s="231">
        <v>538.22126092359576</v>
      </c>
      <c r="E23" s="231">
        <v>539.47974644238332</v>
      </c>
      <c r="F23" s="231">
        <v>544.64262817268377</v>
      </c>
      <c r="G23" s="231">
        <v>547.31813915219766</v>
      </c>
      <c r="H23" s="231">
        <v>550.33184144898757</v>
      </c>
      <c r="I23" s="231">
        <v>624.96020246372223</v>
      </c>
      <c r="J23" s="231">
        <v>576.63696446291044</v>
      </c>
      <c r="K23" s="231">
        <v>467.08187061769007</v>
      </c>
      <c r="L23" s="231">
        <v>1056.423844318145</v>
      </c>
      <c r="M23" s="231">
        <v>972.57692088055546</v>
      </c>
      <c r="N23" s="231">
        <v>1002.578918416047</v>
      </c>
      <c r="O23" s="231">
        <v>963.54124907410937</v>
      </c>
      <c r="P23" s="231">
        <v>1003.960952762983</v>
      </c>
      <c r="Q23" s="231">
        <v>961.78501232996575</v>
      </c>
      <c r="R23" s="231">
        <v>1095.4848715342689</v>
      </c>
      <c r="S23" s="231">
        <v>1146.492185850982</v>
      </c>
      <c r="T23" s="231">
        <v>643.55992579069925</v>
      </c>
      <c r="U23" s="231">
        <v>1199.66370126933</v>
      </c>
      <c r="V23" s="231">
        <v>1161.352652092477</v>
      </c>
      <c r="W23" s="231">
        <v>1140.680862792165</v>
      </c>
      <c r="DA23" s="73" t="s">
        <v>3205</v>
      </c>
    </row>
    <row r="24" spans="1:105" ht="12" customHeight="1" x14ac:dyDescent="0.25">
      <c r="A24" s="46" t="s">
        <v>36</v>
      </c>
      <c r="B24" s="231">
        <v>23.217091124305259</v>
      </c>
      <c r="C24" s="231">
        <v>20.636730958153429</v>
      </c>
      <c r="D24" s="231">
        <v>19.763290902766531</v>
      </c>
      <c r="E24" s="231">
        <v>0</v>
      </c>
      <c r="F24" s="231">
        <v>0</v>
      </c>
      <c r="G24" s="231">
        <v>3.3339202215600827E-2</v>
      </c>
      <c r="H24" s="231">
        <v>0</v>
      </c>
      <c r="I24" s="231">
        <v>0</v>
      </c>
      <c r="J24" s="231">
        <v>0</v>
      </c>
      <c r="K24" s="231">
        <v>0</v>
      </c>
      <c r="L24" s="231">
        <v>0.20003521329337601</v>
      </c>
      <c r="M24" s="231">
        <v>0.36673122437148142</v>
      </c>
      <c r="N24" s="231">
        <v>0.70012324652662894</v>
      </c>
      <c r="O24" s="231">
        <v>1.1335328753301659</v>
      </c>
      <c r="P24" s="231">
        <v>0.80014085317406614</v>
      </c>
      <c r="Q24" s="231">
        <v>0.800140853173402</v>
      </c>
      <c r="R24" s="231">
        <v>0.83348005538892878</v>
      </c>
      <c r="S24" s="231">
        <v>0.666784044311167</v>
      </c>
      <c r="T24" s="231">
        <v>0.63344484209571816</v>
      </c>
      <c r="U24" s="231">
        <v>0.50008803323348949</v>
      </c>
      <c r="V24" s="231">
        <v>0.44634523926199382</v>
      </c>
      <c r="W24" s="231">
        <v>0.71665949082579017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0.75455797411575931</v>
      </c>
      <c r="F25" s="231">
        <v>0</v>
      </c>
      <c r="G25" s="231">
        <v>0</v>
      </c>
      <c r="H25" s="231">
        <v>0.33158017200076512</v>
      </c>
      <c r="I25" s="231">
        <v>0.27627504061404279</v>
      </c>
      <c r="J25" s="231">
        <v>0.95436019344010281</v>
      </c>
      <c r="K25" s="231">
        <v>0.95436019344113332</v>
      </c>
      <c r="L25" s="231">
        <v>0.59658249715951039</v>
      </c>
      <c r="M25" s="231">
        <v>0.59658249715998568</v>
      </c>
      <c r="N25" s="231">
        <v>0.66500925741115025</v>
      </c>
      <c r="O25" s="231">
        <v>0.18801285669207729</v>
      </c>
      <c r="P25" s="231">
        <v>0.11940240043949631</v>
      </c>
      <c r="Q25" s="231">
        <v>0</v>
      </c>
      <c r="R25" s="231">
        <v>0.35777769628062622</v>
      </c>
      <c r="S25" s="231">
        <v>0.3577776962806391</v>
      </c>
      <c r="T25" s="231">
        <v>6.5619779637173483</v>
      </c>
      <c r="U25" s="231">
        <v>0.35777769628072092</v>
      </c>
      <c r="V25" s="231">
        <v>0.11940240043942341</v>
      </c>
      <c r="W25" s="231">
        <v>0.1194024004394216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3274.637316077642</v>
      </c>
      <c r="C27" s="263">
        <f t="shared" si="0"/>
        <v>2998.4249497813139</v>
      </c>
      <c r="D27" s="263">
        <f t="shared" si="0"/>
        <v>2760.3621732905899</v>
      </c>
      <c r="E27" s="263">
        <f t="shared" si="0"/>
        <v>1756.2489089109611</v>
      </c>
      <c r="F27" s="263">
        <f t="shared" si="0"/>
        <v>2133.4119246333021</v>
      </c>
      <c r="G27" s="263">
        <f t="shared" si="0"/>
        <v>1690.205295199293</v>
      </c>
      <c r="H27" s="263">
        <f t="shared" si="0"/>
        <v>1670.9770570631381</v>
      </c>
      <c r="I27" s="263">
        <f t="shared" si="0"/>
        <v>1848.356820129231</v>
      </c>
      <c r="J27" s="263">
        <f t="shared" si="0"/>
        <v>2158.9041441956369</v>
      </c>
      <c r="K27" s="263">
        <f t="shared" si="0"/>
        <v>1518.4661729899051</v>
      </c>
      <c r="L27" s="263">
        <f t="shared" si="0"/>
        <v>2181.052210420552</v>
      </c>
      <c r="M27" s="263">
        <f t="shared" si="0"/>
        <v>1955.0138406608989</v>
      </c>
      <c r="N27" s="263">
        <f t="shared" si="0"/>
        <v>1885.4619644704289</v>
      </c>
      <c r="O27" s="263">
        <f t="shared" si="0"/>
        <v>1909.999268316896</v>
      </c>
      <c r="P27" s="263">
        <f t="shared" si="0"/>
        <v>1872.1809799361311</v>
      </c>
      <c r="Q27" s="263">
        <f t="shared" si="0"/>
        <v>1904.3905028987469</v>
      </c>
      <c r="R27" s="263">
        <f t="shared" si="0"/>
        <v>1956.7933465613901</v>
      </c>
      <c r="S27" s="263">
        <f t="shared" si="0"/>
        <v>1921.690188636677</v>
      </c>
      <c r="T27" s="263">
        <f t="shared" si="0"/>
        <v>3072.906132545711</v>
      </c>
      <c r="U27" s="263">
        <f t="shared" si="0"/>
        <v>3659.2492881990511</v>
      </c>
      <c r="V27" s="263">
        <f t="shared" si="0"/>
        <v>3512.259773092911</v>
      </c>
      <c r="W27" s="263">
        <f t="shared" si="0"/>
        <v>3767.3551699350928</v>
      </c>
      <c r="DA27" s="70"/>
    </row>
    <row r="28" spans="1:105" ht="12" customHeight="1" x14ac:dyDescent="0.25">
      <c r="A28" s="60" t="s">
        <v>3072</v>
      </c>
      <c r="B28" s="264">
        <v>3274.637316077642</v>
      </c>
      <c r="C28" s="264">
        <v>2998.4249497813139</v>
      </c>
      <c r="D28" s="264">
        <v>2760.3621732905899</v>
      </c>
      <c r="E28" s="264">
        <v>1756.2489089109611</v>
      </c>
      <c r="F28" s="264">
        <v>2133.4119246333021</v>
      </c>
      <c r="G28" s="264">
        <v>1690.205295199293</v>
      </c>
      <c r="H28" s="264">
        <v>1670.9770570631381</v>
      </c>
      <c r="I28" s="264">
        <v>1848.356820129231</v>
      </c>
      <c r="J28" s="264">
        <v>2158.9041441956369</v>
      </c>
      <c r="K28" s="264">
        <v>1518.4661729899051</v>
      </c>
      <c r="L28" s="264">
        <v>2181.052210420552</v>
      </c>
      <c r="M28" s="264">
        <v>1955.0138406608989</v>
      </c>
      <c r="N28" s="264">
        <v>1885.4619644704289</v>
      </c>
      <c r="O28" s="264">
        <v>1909.999268316896</v>
      </c>
      <c r="P28" s="264">
        <v>1872.1809799361311</v>
      </c>
      <c r="Q28" s="264">
        <v>1904.3905028987469</v>
      </c>
      <c r="R28" s="264">
        <v>1956.7933465613901</v>
      </c>
      <c r="S28" s="264">
        <v>1921.690188636677</v>
      </c>
      <c r="T28" s="264">
        <v>3072.906132545711</v>
      </c>
      <c r="U28" s="264">
        <v>3659.2492881990511</v>
      </c>
      <c r="V28" s="264">
        <v>3512.259773092911</v>
      </c>
      <c r="W28" s="264">
        <v>3767.3551699350928</v>
      </c>
      <c r="DA28" s="72" t="s">
        <v>3209</v>
      </c>
    </row>
    <row r="29" spans="1:105" ht="12" customHeight="1" x14ac:dyDescent="0.25">
      <c r="A29" s="59" t="s">
        <v>30</v>
      </c>
      <c r="B29" s="232">
        <v>213.3871976776912</v>
      </c>
      <c r="C29" s="232">
        <v>248.49528594803749</v>
      </c>
      <c r="D29" s="232">
        <v>254.71334414521701</v>
      </c>
      <c r="E29" s="232">
        <v>335.99835647389062</v>
      </c>
      <c r="F29" s="232">
        <v>693.0367704633951</v>
      </c>
      <c r="G29" s="232">
        <v>308.02173273781273</v>
      </c>
      <c r="H29" s="232">
        <v>298.42666499945869</v>
      </c>
      <c r="I29" s="232">
        <v>260.00280404657951</v>
      </c>
      <c r="J29" s="232">
        <v>238.53862317144109</v>
      </c>
      <c r="K29" s="232">
        <v>207.32158633779841</v>
      </c>
      <c r="L29" s="232">
        <v>204.83620253846021</v>
      </c>
      <c r="M29" s="232">
        <v>253.88960696737911</v>
      </c>
      <c r="N29" s="232">
        <v>192.22743125932271</v>
      </c>
      <c r="O29" s="232">
        <v>250.21856361875149</v>
      </c>
      <c r="P29" s="232">
        <v>241.53381045462439</v>
      </c>
      <c r="Q29" s="232">
        <v>226.81187549202079</v>
      </c>
      <c r="R29" s="232">
        <v>249.81759498779019</v>
      </c>
      <c r="S29" s="232">
        <v>213.59486755673231</v>
      </c>
      <c r="T29" s="232">
        <v>301.27582555505768</v>
      </c>
      <c r="U29" s="232">
        <v>288.13053177655593</v>
      </c>
      <c r="V29" s="232">
        <v>191.85315227370219</v>
      </c>
      <c r="W29" s="232">
        <v>219.55836275621539</v>
      </c>
      <c r="DA29" s="71" t="s">
        <v>3210</v>
      </c>
    </row>
    <row r="30" spans="1:105" ht="12" customHeight="1" x14ac:dyDescent="0.25">
      <c r="A30" s="59" t="s">
        <v>33</v>
      </c>
      <c r="B30" s="232">
        <v>419.95427593120229</v>
      </c>
      <c r="C30" s="232">
        <v>373.68785555397221</v>
      </c>
      <c r="D30" s="232">
        <v>266.64852225705681</v>
      </c>
      <c r="E30" s="232">
        <v>61.260394026233463</v>
      </c>
      <c r="F30" s="232">
        <v>58.240122420126681</v>
      </c>
      <c r="G30" s="232">
        <v>34.780292695463537</v>
      </c>
      <c r="H30" s="232">
        <v>33.019187944165999</v>
      </c>
      <c r="I30" s="232">
        <v>108.7801197761674</v>
      </c>
      <c r="J30" s="232">
        <v>76.536081798825805</v>
      </c>
      <c r="K30" s="232">
        <v>59.057353425229429</v>
      </c>
      <c r="L30" s="232">
        <v>68.903532216944086</v>
      </c>
      <c r="M30" s="232">
        <v>21.57139046027763</v>
      </c>
      <c r="N30" s="232">
        <v>30.562097193000611</v>
      </c>
      <c r="O30" s="232">
        <v>20.704585190172661</v>
      </c>
      <c r="P30" s="232">
        <v>25.50645590396557</v>
      </c>
      <c r="Q30" s="232">
        <v>26.106066085562858</v>
      </c>
      <c r="R30" s="232">
        <v>14.861731272445621</v>
      </c>
      <c r="S30" s="232">
        <v>19.750189210100761</v>
      </c>
      <c r="T30" s="232">
        <v>22.04970351275475</v>
      </c>
      <c r="U30" s="232">
        <v>19.27068774000616</v>
      </c>
      <c r="V30" s="232">
        <v>15.561157048369211</v>
      </c>
      <c r="W30" s="232">
        <v>16.013729906489999</v>
      </c>
      <c r="DA30" s="71" t="s">
        <v>3211</v>
      </c>
    </row>
    <row r="31" spans="1:105" ht="12" customHeight="1" x14ac:dyDescent="0.25">
      <c r="A31" s="59" t="s">
        <v>160</v>
      </c>
      <c r="B31" s="232">
        <v>1068.113000972613</v>
      </c>
      <c r="C31" s="232">
        <v>938.71600452646214</v>
      </c>
      <c r="D31" s="232">
        <v>946.53489699737418</v>
      </c>
      <c r="E31" s="232">
        <v>381.40517367154871</v>
      </c>
      <c r="F31" s="232">
        <v>353.08132499751019</v>
      </c>
      <c r="G31" s="232">
        <v>318.94040027613278</v>
      </c>
      <c r="H31" s="232">
        <v>306.44908112714069</v>
      </c>
      <c r="I31" s="232">
        <v>331.78305693387529</v>
      </c>
      <c r="J31" s="232">
        <v>721.41676744647725</v>
      </c>
      <c r="K31" s="232">
        <v>265.62419898541629</v>
      </c>
      <c r="L31" s="232">
        <v>355.81406903652311</v>
      </c>
      <c r="M31" s="232">
        <v>221.00438129721331</v>
      </c>
      <c r="N31" s="232">
        <v>200.09016518631549</v>
      </c>
      <c r="O31" s="232">
        <v>189.93441167660961</v>
      </c>
      <c r="P31" s="232">
        <v>143.0057467860847</v>
      </c>
      <c r="Q31" s="232">
        <v>141.75840659701589</v>
      </c>
      <c r="R31" s="232">
        <v>139.50146792835471</v>
      </c>
      <c r="S31" s="232">
        <v>128.46229565373071</v>
      </c>
      <c r="T31" s="232">
        <v>1830.685319601735</v>
      </c>
      <c r="U31" s="232">
        <v>1843.04526240274</v>
      </c>
      <c r="V31" s="232">
        <v>1856.392562304713</v>
      </c>
      <c r="W31" s="232">
        <v>1950.5307572295269</v>
      </c>
      <c r="DA31" s="71" t="s">
        <v>3212</v>
      </c>
    </row>
    <row r="32" spans="1:105" ht="12" customHeight="1" x14ac:dyDescent="0.25">
      <c r="A32" s="59" t="s">
        <v>70</v>
      </c>
      <c r="B32" s="232">
        <v>83.709888217250594</v>
      </c>
      <c r="C32" s="232">
        <v>86.119340983888549</v>
      </c>
      <c r="D32" s="232">
        <v>70.751848228682718</v>
      </c>
      <c r="E32" s="232">
        <v>46.667322834199602</v>
      </c>
      <c r="F32" s="232">
        <v>48.194238986132703</v>
      </c>
      <c r="G32" s="232">
        <v>48.56505682160622</v>
      </c>
      <c r="H32" s="232">
        <v>37.148024764210973</v>
      </c>
      <c r="I32" s="232">
        <v>39.14974594751331</v>
      </c>
      <c r="J32" s="232">
        <v>30.773246643004459</v>
      </c>
      <c r="K32" s="232">
        <v>20.266953286424911</v>
      </c>
      <c r="L32" s="232">
        <v>18.597169176110722</v>
      </c>
      <c r="M32" s="232">
        <v>14.450251469252031</v>
      </c>
      <c r="N32" s="232">
        <v>4.5379854039994729</v>
      </c>
      <c r="O32" s="232">
        <v>7.1355949335512001</v>
      </c>
      <c r="P32" s="232">
        <v>8.2403481963666341</v>
      </c>
      <c r="Q32" s="232">
        <v>5.9014791795881427</v>
      </c>
      <c r="R32" s="232">
        <v>8.4188729374616003</v>
      </c>
      <c r="S32" s="232">
        <v>5.6121486123127466</v>
      </c>
      <c r="T32" s="232">
        <v>4.1168892185468504</v>
      </c>
      <c r="U32" s="232">
        <v>4.0774165329815029</v>
      </c>
      <c r="V32" s="232">
        <v>0</v>
      </c>
      <c r="W32" s="232">
        <v>0</v>
      </c>
      <c r="DA32" s="71" t="s">
        <v>3213</v>
      </c>
    </row>
    <row r="33" spans="1:105" ht="12" customHeight="1" x14ac:dyDescent="0.25">
      <c r="A33" s="59" t="s">
        <v>162</v>
      </c>
      <c r="B33" s="232">
        <v>1489.472953278884</v>
      </c>
      <c r="C33" s="232">
        <v>1351.406462768954</v>
      </c>
      <c r="D33" s="232">
        <v>1221.71356166226</v>
      </c>
      <c r="E33" s="232">
        <v>930.91766190508906</v>
      </c>
      <c r="F33" s="232">
        <v>980.85946776613696</v>
      </c>
      <c r="G33" s="232">
        <v>979.89781266827799</v>
      </c>
      <c r="H33" s="232">
        <v>995.93409822816113</v>
      </c>
      <c r="I33" s="232">
        <v>1108.6410934250951</v>
      </c>
      <c r="J33" s="232">
        <v>1091.6394251358879</v>
      </c>
      <c r="K33" s="232">
        <v>966.19608095503577</v>
      </c>
      <c r="L33" s="232">
        <v>1532.901237452513</v>
      </c>
      <c r="M33" s="232">
        <v>1444.0982104667769</v>
      </c>
      <c r="N33" s="232">
        <v>1458.044285427791</v>
      </c>
      <c r="O33" s="232">
        <v>1442.0061128978109</v>
      </c>
      <c r="P33" s="232">
        <v>1453.894618595089</v>
      </c>
      <c r="Q33" s="232">
        <v>1503.8126755445589</v>
      </c>
      <c r="R33" s="232">
        <v>1544.1936794353369</v>
      </c>
      <c r="S33" s="232">
        <v>1554.270687603801</v>
      </c>
      <c r="T33" s="232">
        <v>914.77839465761622</v>
      </c>
      <c r="U33" s="232">
        <v>1504.7253897467681</v>
      </c>
      <c r="V33" s="232">
        <v>1448.4529014661259</v>
      </c>
      <c r="W33" s="232">
        <v>1581.2523200428609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653.18996525712407</v>
      </c>
      <c r="C35" s="263">
        <f t="shared" si="1"/>
        <v>404.14824610809058</v>
      </c>
      <c r="D35" s="263">
        <f t="shared" si="1"/>
        <v>358.42004744675967</v>
      </c>
      <c r="E35" s="263">
        <f t="shared" si="1"/>
        <v>316.5688945435179</v>
      </c>
      <c r="F35" s="263">
        <f t="shared" si="1"/>
        <v>300.82609731326738</v>
      </c>
      <c r="G35" s="263">
        <f t="shared" si="1"/>
        <v>302.68846628595691</v>
      </c>
      <c r="H35" s="263">
        <f t="shared" si="1"/>
        <v>336.70035990166116</v>
      </c>
      <c r="I35" s="263">
        <f t="shared" si="1"/>
        <v>376.49729420809058</v>
      </c>
      <c r="J35" s="263">
        <f t="shared" si="1"/>
        <v>425.03608475816151</v>
      </c>
      <c r="K35" s="263">
        <f t="shared" si="1"/>
        <v>283.78892682116089</v>
      </c>
      <c r="L35" s="263">
        <f t="shared" si="1"/>
        <v>514.92624201685885</v>
      </c>
      <c r="M35" s="263">
        <f t="shared" si="1"/>
        <v>448.27626528574001</v>
      </c>
      <c r="N35" s="263">
        <f t="shared" si="1"/>
        <v>445.11995035702779</v>
      </c>
      <c r="O35" s="263">
        <f t="shared" si="1"/>
        <v>417.48229028691958</v>
      </c>
      <c r="P35" s="263">
        <f t="shared" si="1"/>
        <v>437.51807143791086</v>
      </c>
      <c r="Q35" s="263">
        <f t="shared" si="1"/>
        <v>437.36856900432309</v>
      </c>
      <c r="R35" s="263">
        <f t="shared" si="1"/>
        <v>436.63603530151022</v>
      </c>
      <c r="S35" s="263">
        <f t="shared" si="1"/>
        <v>445.9872830896532</v>
      </c>
      <c r="T35" s="263">
        <f t="shared" si="1"/>
        <v>841.26768905321933</v>
      </c>
      <c r="U35" s="263">
        <f t="shared" si="1"/>
        <v>1050.4455746325143</v>
      </c>
      <c r="V35" s="263">
        <f t="shared" si="1"/>
        <v>1025.9674641518559</v>
      </c>
      <c r="W35" s="263">
        <f t="shared" si="1"/>
        <v>1140.3708372931092</v>
      </c>
      <c r="DA35" s="70"/>
    </row>
    <row r="36" spans="1:105" ht="12" customHeight="1" x14ac:dyDescent="0.25">
      <c r="A36" s="60" t="s">
        <v>3082</v>
      </c>
      <c r="B36" s="264">
        <v>263.10141054546477</v>
      </c>
      <c r="C36" s="264">
        <v>229.58766597532221</v>
      </c>
      <c r="D36" s="264">
        <v>203.2212642269786</v>
      </c>
      <c r="E36" s="264">
        <v>163.3292239794157</v>
      </c>
      <c r="F36" s="264">
        <v>160.85517189639361</v>
      </c>
      <c r="G36" s="264">
        <v>159.33566145196241</v>
      </c>
      <c r="H36" s="264">
        <v>173.5795702294715</v>
      </c>
      <c r="I36" s="264">
        <v>193.83795709610101</v>
      </c>
      <c r="J36" s="264">
        <v>216.91452201560111</v>
      </c>
      <c r="K36" s="264">
        <v>147.3346892589737</v>
      </c>
      <c r="L36" s="264">
        <v>242.6431828513129</v>
      </c>
      <c r="M36" s="264">
        <v>216.0216811934541</v>
      </c>
      <c r="N36" s="264">
        <v>217.11202031827719</v>
      </c>
      <c r="O36" s="264">
        <v>205.79016800864301</v>
      </c>
      <c r="P36" s="264">
        <v>207.883222921493</v>
      </c>
      <c r="Q36" s="264">
        <v>210.48061081418959</v>
      </c>
      <c r="R36" s="264">
        <v>213.82337201393349</v>
      </c>
      <c r="S36" s="264">
        <v>216.4007287280194</v>
      </c>
      <c r="T36" s="264">
        <v>381.02733170627761</v>
      </c>
      <c r="U36" s="264">
        <v>469.83609916047692</v>
      </c>
      <c r="V36" s="264">
        <v>456.02549134671659</v>
      </c>
      <c r="W36" s="264">
        <v>486.14974337020561</v>
      </c>
      <c r="DA36" s="72" t="s">
        <v>3216</v>
      </c>
    </row>
    <row r="37" spans="1:105" ht="12" customHeight="1" x14ac:dyDescent="0.25">
      <c r="A37" s="59" t="s">
        <v>30</v>
      </c>
      <c r="B37" s="232">
        <v>6.6163537727161197</v>
      </c>
      <c r="C37" s="232">
        <v>5.3272685398600217</v>
      </c>
      <c r="D37" s="232">
        <v>4.0289459308977458</v>
      </c>
      <c r="E37" s="232">
        <v>1.610614625561678</v>
      </c>
      <c r="F37" s="232">
        <v>1.6348461156929199</v>
      </c>
      <c r="G37" s="232">
        <v>2.0507499197803072</v>
      </c>
      <c r="H37" s="232">
        <v>15.79968563028846</v>
      </c>
      <c r="I37" s="232">
        <v>6.711106454173982</v>
      </c>
      <c r="J37" s="232">
        <v>2.8435305825549042</v>
      </c>
      <c r="K37" s="232">
        <v>2.578991434763823</v>
      </c>
      <c r="L37" s="232">
        <v>2.4058338237165571</v>
      </c>
      <c r="M37" s="232">
        <v>2.5089676380073098</v>
      </c>
      <c r="N37" s="232">
        <v>1.770844274641753</v>
      </c>
      <c r="O37" s="232">
        <v>2.619101505265844</v>
      </c>
      <c r="P37" s="232">
        <v>2.8509890636047239</v>
      </c>
      <c r="Q37" s="232">
        <v>0.76750890125447435</v>
      </c>
      <c r="R37" s="232">
        <v>0</v>
      </c>
      <c r="S37" s="232">
        <v>0</v>
      </c>
      <c r="T37" s="232">
        <v>9.2923022070525612</v>
      </c>
      <c r="U37" s="232">
        <v>9.5967565516685536</v>
      </c>
      <c r="V37" s="232">
        <v>5.3223084725909281E-2</v>
      </c>
      <c r="W37" s="232">
        <v>6.0931758445015811E-2</v>
      </c>
      <c r="DA37" s="71" t="s">
        <v>3217</v>
      </c>
    </row>
    <row r="38" spans="1:105" ht="12" customHeight="1" x14ac:dyDescent="0.25">
      <c r="A38" s="59" t="s">
        <v>33</v>
      </c>
      <c r="B38" s="232">
        <v>60.893370010024348</v>
      </c>
      <c r="C38" s="232">
        <v>54.184739055325998</v>
      </c>
      <c r="D38" s="232">
        <v>38.664035727273237</v>
      </c>
      <c r="E38" s="232">
        <v>1.500848111268259</v>
      </c>
      <c r="F38" s="232">
        <v>2.1439447314422728</v>
      </c>
      <c r="G38" s="232">
        <v>1.5106773655412149</v>
      </c>
      <c r="H38" s="232">
        <v>1.946424171783087</v>
      </c>
      <c r="I38" s="232">
        <v>13.341608447902059</v>
      </c>
      <c r="J38" s="232">
        <v>6.5181998532387651</v>
      </c>
      <c r="K38" s="232">
        <v>6.0173529361294307</v>
      </c>
      <c r="L38" s="232">
        <v>6.7740588123880272</v>
      </c>
      <c r="M38" s="232">
        <v>2.0473283879239128</v>
      </c>
      <c r="N38" s="232">
        <v>4.0800108404050954</v>
      </c>
      <c r="O38" s="232">
        <v>2.6518266045414092</v>
      </c>
      <c r="P38" s="232">
        <v>2.6430366861086512</v>
      </c>
      <c r="Q38" s="232">
        <v>1.239841968976253</v>
      </c>
      <c r="R38" s="232">
        <v>1.122225002551354</v>
      </c>
      <c r="S38" s="232">
        <v>1.84694525751867</v>
      </c>
      <c r="T38" s="232">
        <v>2.1844540274069071</v>
      </c>
      <c r="U38" s="232">
        <v>1.786185181609546</v>
      </c>
      <c r="V38" s="232">
        <v>1.251620636562937</v>
      </c>
      <c r="W38" s="232">
        <v>1.3150115019716331</v>
      </c>
      <c r="DA38" s="71" t="s">
        <v>3218</v>
      </c>
    </row>
    <row r="39" spans="1:105" ht="12" customHeight="1" x14ac:dyDescent="0.25">
      <c r="A39" s="59" t="s">
        <v>160</v>
      </c>
      <c r="B39" s="232">
        <v>58.215727349267382</v>
      </c>
      <c r="C39" s="232">
        <v>51.758688881787712</v>
      </c>
      <c r="D39" s="232">
        <v>48.304002322054643</v>
      </c>
      <c r="E39" s="232">
        <v>53.104860753560892</v>
      </c>
      <c r="F39" s="232">
        <v>50.633848577293087</v>
      </c>
      <c r="G39" s="232">
        <v>45.113878408260071</v>
      </c>
      <c r="H39" s="232">
        <v>43.37980148463604</v>
      </c>
      <c r="I39" s="232">
        <v>47.224119695772863</v>
      </c>
      <c r="J39" s="232">
        <v>103.4482613927856</v>
      </c>
      <c r="K39" s="232">
        <v>38.186505992218997</v>
      </c>
      <c r="L39" s="232">
        <v>51.305930233219811</v>
      </c>
      <c r="M39" s="232">
        <v>31.721730735713781</v>
      </c>
      <c r="N39" s="232">
        <v>28.741145577956949</v>
      </c>
      <c r="O39" s="232">
        <v>27.426929550232771</v>
      </c>
      <c r="P39" s="232">
        <v>20.644942626668819</v>
      </c>
      <c r="Q39" s="232">
        <v>20.470549011976651</v>
      </c>
      <c r="R39" s="232">
        <v>20.10845826603229</v>
      </c>
      <c r="S39" s="232">
        <v>18.486293464077431</v>
      </c>
      <c r="T39" s="232">
        <v>265.31289667715782</v>
      </c>
      <c r="U39" s="232">
        <v>267.09054178193708</v>
      </c>
      <c r="V39" s="232">
        <v>269.01613775554671</v>
      </c>
      <c r="W39" s="232">
        <v>282.68076280572097</v>
      </c>
      <c r="DA39" s="71" t="s">
        <v>3219</v>
      </c>
    </row>
    <row r="40" spans="1:105" ht="12" customHeight="1" x14ac:dyDescent="0.25">
      <c r="A40" s="59" t="s">
        <v>70</v>
      </c>
      <c r="B40" s="232">
        <v>7.27512766884883</v>
      </c>
      <c r="C40" s="232">
        <v>6.8810482643077782</v>
      </c>
      <c r="D40" s="232">
        <v>5.4010459802020829</v>
      </c>
      <c r="E40" s="232">
        <v>2.9926292157596248</v>
      </c>
      <c r="F40" s="232">
        <v>2.0808095617413169</v>
      </c>
      <c r="G40" s="232">
        <v>2.093135917843107</v>
      </c>
      <c r="H40" s="232">
        <v>2.3279693165853912</v>
      </c>
      <c r="I40" s="232">
        <v>1.861020780646087</v>
      </c>
      <c r="J40" s="232">
        <v>2.944319295876578</v>
      </c>
      <c r="K40" s="232">
        <v>2.1565861164287332</v>
      </c>
      <c r="L40" s="232">
        <v>1.9279509519509199</v>
      </c>
      <c r="M40" s="232">
        <v>1.3207594837480461</v>
      </c>
      <c r="N40" s="232">
        <v>0.65800788357992357</v>
      </c>
      <c r="O40" s="232">
        <v>0.65796390459447185</v>
      </c>
      <c r="P40" s="232">
        <v>0.43761858750990767</v>
      </c>
      <c r="Q40" s="232">
        <v>0.45520019690508368</v>
      </c>
      <c r="R40" s="232">
        <v>0.42976157197818399</v>
      </c>
      <c r="S40" s="232">
        <v>0.4243780500831712</v>
      </c>
      <c r="T40" s="232">
        <v>0.209127516416722</v>
      </c>
      <c r="U40" s="232">
        <v>0.20519935848708529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130.1008317446082</v>
      </c>
      <c r="C41" s="232">
        <v>111.43592123404071</v>
      </c>
      <c r="D41" s="232">
        <v>106.8232342665509</v>
      </c>
      <c r="E41" s="232">
        <v>104.1202712732653</v>
      </c>
      <c r="F41" s="232">
        <v>104.361722910224</v>
      </c>
      <c r="G41" s="232">
        <v>108.5672198405377</v>
      </c>
      <c r="H41" s="232">
        <v>110.1256896261785</v>
      </c>
      <c r="I41" s="232">
        <v>124.700101717606</v>
      </c>
      <c r="J41" s="232">
        <v>101.1602108911452</v>
      </c>
      <c r="K41" s="232">
        <v>98.39525277943271</v>
      </c>
      <c r="L41" s="232">
        <v>180.2294090300376</v>
      </c>
      <c r="M41" s="232">
        <v>178.42289494806101</v>
      </c>
      <c r="N41" s="232">
        <v>181.86201174169349</v>
      </c>
      <c r="O41" s="232">
        <v>172.4343464440085</v>
      </c>
      <c r="P41" s="232">
        <v>181.30663595760089</v>
      </c>
      <c r="Q41" s="232">
        <v>187.54751073507711</v>
      </c>
      <c r="R41" s="232">
        <v>192.16292717337171</v>
      </c>
      <c r="S41" s="232">
        <v>195.64311195634011</v>
      </c>
      <c r="T41" s="232">
        <v>104.0285512782436</v>
      </c>
      <c r="U41" s="232">
        <v>191.15741628677461</v>
      </c>
      <c r="V41" s="232">
        <v>185.70450986988109</v>
      </c>
      <c r="W41" s="232">
        <v>202.09303730406799</v>
      </c>
      <c r="DA41" s="71" t="s">
        <v>3221</v>
      </c>
    </row>
    <row r="42" spans="1:105" ht="12" customHeight="1" x14ac:dyDescent="0.25">
      <c r="A42" s="60" t="s">
        <v>3089</v>
      </c>
      <c r="B42" s="264">
        <v>390.0885547116593</v>
      </c>
      <c r="C42" s="264">
        <v>174.56058013276839</v>
      </c>
      <c r="D42" s="264">
        <v>155.19878321978109</v>
      </c>
      <c r="E42" s="264">
        <v>153.2396705641022</v>
      </c>
      <c r="F42" s="264">
        <v>139.9709254168738</v>
      </c>
      <c r="G42" s="264">
        <v>143.3528048339945</v>
      </c>
      <c r="H42" s="264">
        <v>163.12078967218969</v>
      </c>
      <c r="I42" s="264">
        <v>182.6593371119896</v>
      </c>
      <c r="J42" s="264">
        <v>208.1215627425604</v>
      </c>
      <c r="K42" s="264">
        <v>136.45423756218719</v>
      </c>
      <c r="L42" s="264">
        <v>272.28305916554592</v>
      </c>
      <c r="M42" s="264">
        <v>232.25458409228591</v>
      </c>
      <c r="N42" s="264">
        <v>228.0079300387506</v>
      </c>
      <c r="O42" s="264">
        <v>211.6921222782766</v>
      </c>
      <c r="P42" s="264">
        <v>229.63484851641789</v>
      </c>
      <c r="Q42" s="264">
        <v>226.8879581901335</v>
      </c>
      <c r="R42" s="264">
        <v>222.8126632875767</v>
      </c>
      <c r="S42" s="264">
        <v>229.5865543616338</v>
      </c>
      <c r="T42" s="264">
        <v>460.24035734694172</v>
      </c>
      <c r="U42" s="264">
        <v>580.60947547203727</v>
      </c>
      <c r="V42" s="264">
        <v>569.94197280513936</v>
      </c>
      <c r="W42" s="264">
        <v>654.22109392290349</v>
      </c>
      <c r="DA42" s="72" t="s">
        <v>3222</v>
      </c>
    </row>
    <row r="43" spans="1:105" ht="12" customHeight="1" x14ac:dyDescent="0.25">
      <c r="A43" s="64" t="s">
        <v>30</v>
      </c>
      <c r="B43" s="231">
        <v>3.342683300509333</v>
      </c>
      <c r="C43" s="231">
        <v>3.9628563696681081</v>
      </c>
      <c r="D43" s="231">
        <v>3.0050998043699888</v>
      </c>
      <c r="E43" s="231">
        <v>1.417518661694265</v>
      </c>
      <c r="F43" s="231">
        <v>1.4225897807942971</v>
      </c>
      <c r="G43" s="231">
        <v>1.75500112156097</v>
      </c>
      <c r="H43" s="231">
        <v>13.42856447354697</v>
      </c>
      <c r="I43" s="231">
        <v>5.7445738450200041</v>
      </c>
      <c r="J43" s="231">
        <v>2.593405308100059</v>
      </c>
      <c r="K43" s="231">
        <v>2.0411725409232089</v>
      </c>
      <c r="L43" s="231">
        <v>2.477096102219996</v>
      </c>
      <c r="M43" s="231">
        <v>2.4319952899052342</v>
      </c>
      <c r="N43" s="231">
        <v>1.7304133868166609</v>
      </c>
      <c r="O43" s="231">
        <v>2.559687784639622</v>
      </c>
      <c r="P43" s="231">
        <v>2.8000200801798352</v>
      </c>
      <c r="Q43" s="231">
        <v>0.70445680255254484</v>
      </c>
      <c r="R43" s="231">
        <v>0</v>
      </c>
      <c r="S43" s="231">
        <v>0</v>
      </c>
      <c r="T43" s="231">
        <v>10.072146802201811</v>
      </c>
      <c r="U43" s="231">
        <v>10.824822382990851</v>
      </c>
      <c r="V43" s="231">
        <v>5.9905147350601033E-2</v>
      </c>
      <c r="W43" s="231">
        <v>6.1701572620396682E-2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9.3525620341314575</v>
      </c>
      <c r="F44" s="231">
        <v>0</v>
      </c>
      <c r="G44" s="231">
        <v>6.9895703801572457</v>
      </c>
      <c r="H44" s="231">
        <v>15.59099036728573</v>
      </c>
      <c r="I44" s="231">
        <v>16.686869165391428</v>
      </c>
      <c r="J44" s="231">
        <v>10.111212945378851</v>
      </c>
      <c r="K44" s="231">
        <v>19.214608496515329</v>
      </c>
      <c r="L44" s="231">
        <v>21.85188138798064</v>
      </c>
      <c r="M44" s="231">
        <v>22.228666610824241</v>
      </c>
      <c r="N44" s="231">
        <v>14.6935053487205</v>
      </c>
      <c r="O44" s="231">
        <v>9.4189276131508208</v>
      </c>
      <c r="P44" s="231">
        <v>24.852072067885981</v>
      </c>
      <c r="Q44" s="231">
        <v>32.68442459160719</v>
      </c>
      <c r="R44" s="231">
        <v>2.6360906447703178</v>
      </c>
      <c r="S44" s="231">
        <v>1.997038367250312</v>
      </c>
      <c r="T44" s="231">
        <v>12.517021101946741</v>
      </c>
      <c r="U44" s="231">
        <v>15.747206696515139</v>
      </c>
      <c r="V44" s="231">
        <v>21.803824656713111</v>
      </c>
      <c r="W44" s="231">
        <v>23.015148248752379</v>
      </c>
      <c r="DA44" s="73" t="s">
        <v>3224</v>
      </c>
    </row>
    <row r="45" spans="1:105" ht="12" customHeight="1" x14ac:dyDescent="0.25">
      <c r="A45" s="64" t="s">
        <v>33</v>
      </c>
      <c r="B45" s="231">
        <v>30.76426352587325</v>
      </c>
      <c r="C45" s="231">
        <v>40.307023514501687</v>
      </c>
      <c r="D45" s="231">
        <v>28.83863129289832</v>
      </c>
      <c r="E45" s="231">
        <v>1.320912012300534</v>
      </c>
      <c r="F45" s="231">
        <v>1.865590795525637</v>
      </c>
      <c r="G45" s="231">
        <v>1.2928151040111351</v>
      </c>
      <c r="H45" s="231">
        <v>1.654316617132733</v>
      </c>
      <c r="I45" s="231">
        <v>11.42015187266901</v>
      </c>
      <c r="J45" s="231">
        <v>5.944839912169309</v>
      </c>
      <c r="K45" s="231">
        <v>4.7625034409607609</v>
      </c>
      <c r="L45" s="231">
        <v>6.9747106034337323</v>
      </c>
      <c r="M45" s="231">
        <v>1.9845186206844669</v>
      </c>
      <c r="N45" s="231">
        <v>3.9868584029063499</v>
      </c>
      <c r="O45" s="231">
        <v>2.5916705224977652</v>
      </c>
      <c r="P45" s="231">
        <v>2.5957854024171869</v>
      </c>
      <c r="Q45" s="231">
        <v>1.137986944135615</v>
      </c>
      <c r="R45" s="231">
        <v>1.1473892440822051</v>
      </c>
      <c r="S45" s="231">
        <v>1.9408247023127809</v>
      </c>
      <c r="T45" s="231">
        <v>2.3677815418018162</v>
      </c>
      <c r="U45" s="231">
        <v>2.014757509993502</v>
      </c>
      <c r="V45" s="231">
        <v>1.408759357832859</v>
      </c>
      <c r="W45" s="231">
        <v>1.331625407771186</v>
      </c>
      <c r="DA45" s="73" t="s">
        <v>3225</v>
      </c>
    </row>
    <row r="46" spans="1:105" ht="12" customHeight="1" x14ac:dyDescent="0.25">
      <c r="A46" s="64" t="s">
        <v>160</v>
      </c>
      <c r="B46" s="231">
        <v>29.41147742731955</v>
      </c>
      <c r="C46" s="231">
        <v>38.502329737305082</v>
      </c>
      <c r="D46" s="231">
        <v>36.028864724910598</v>
      </c>
      <c r="E46" s="231">
        <v>46.738139558739022</v>
      </c>
      <c r="F46" s="231">
        <v>44.059923962820797</v>
      </c>
      <c r="G46" s="231">
        <v>38.607782665642382</v>
      </c>
      <c r="H46" s="231">
        <v>36.869623530317547</v>
      </c>
      <c r="I46" s="231">
        <v>40.422908608416748</v>
      </c>
      <c r="J46" s="231">
        <v>94.348649476708218</v>
      </c>
      <c r="K46" s="231">
        <v>30.223150962986811</v>
      </c>
      <c r="L46" s="231">
        <v>52.825643462419329</v>
      </c>
      <c r="M46" s="231">
        <v>30.7485431729882</v>
      </c>
      <c r="N46" s="231">
        <v>28.084944437367049</v>
      </c>
      <c r="O46" s="231">
        <v>26.80475590531816</v>
      </c>
      <c r="P46" s="231">
        <v>20.275859576867141</v>
      </c>
      <c r="Q46" s="231">
        <v>18.788860272372201</v>
      </c>
      <c r="R46" s="231">
        <v>20.559360802929142</v>
      </c>
      <c r="S46" s="231">
        <v>19.425943927264498</v>
      </c>
      <c r="T46" s="231">
        <v>287.57894268888128</v>
      </c>
      <c r="U46" s="231">
        <v>301.26925273139068</v>
      </c>
      <c r="V46" s="231">
        <v>302.79063032380992</v>
      </c>
      <c r="W46" s="231">
        <v>286.25216241519871</v>
      </c>
      <c r="DA46" s="73" t="s">
        <v>3226</v>
      </c>
    </row>
    <row r="47" spans="1:105" ht="12" customHeight="1" x14ac:dyDescent="0.25">
      <c r="A47" s="64" t="s">
        <v>70</v>
      </c>
      <c r="B47" s="231">
        <v>3.6755059664458192</v>
      </c>
      <c r="C47" s="231">
        <v>5.1186843201492263</v>
      </c>
      <c r="D47" s="231">
        <v>4.0285182518897713</v>
      </c>
      <c r="E47" s="231">
        <v>2.6338440577561291</v>
      </c>
      <c r="F47" s="231">
        <v>1.8106526295642329</v>
      </c>
      <c r="G47" s="231">
        <v>1.7912744250102099</v>
      </c>
      <c r="H47" s="231">
        <v>1.978601776751634</v>
      </c>
      <c r="I47" s="231">
        <v>1.592996829142695</v>
      </c>
      <c r="J47" s="231">
        <v>2.685328351139797</v>
      </c>
      <c r="K47" s="231">
        <v>1.706854975807111</v>
      </c>
      <c r="L47" s="231">
        <v>1.9850580456847069</v>
      </c>
      <c r="M47" s="231">
        <v>1.280240045712203</v>
      </c>
      <c r="N47" s="231">
        <v>0.64298462980769233</v>
      </c>
      <c r="O47" s="231">
        <v>0.64303814340075049</v>
      </c>
      <c r="P47" s="231">
        <v>0.42979499575434549</v>
      </c>
      <c r="Q47" s="231">
        <v>0.41780476383911502</v>
      </c>
      <c r="R47" s="231">
        <v>0.43939834176441273</v>
      </c>
      <c r="S47" s="231">
        <v>0.44594900653812342</v>
      </c>
      <c r="T47" s="231">
        <v>0.22667827614672609</v>
      </c>
      <c r="U47" s="231">
        <v>0.23145805530933911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252.92930685716749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0.45362438051043769</v>
      </c>
      <c r="L48" s="231">
        <v>0.45362438050999232</v>
      </c>
      <c r="M48" s="231">
        <v>0.45362438051035359</v>
      </c>
      <c r="N48" s="231">
        <v>0.90724876101974183</v>
      </c>
      <c r="O48" s="231">
        <v>0.90724876102081276</v>
      </c>
      <c r="P48" s="231">
        <v>0.44618324913406632</v>
      </c>
      <c r="Q48" s="231">
        <v>0.8664648551708668</v>
      </c>
      <c r="R48" s="231">
        <v>1.338509085480948</v>
      </c>
      <c r="S48" s="231">
        <v>0</v>
      </c>
      <c r="T48" s="231">
        <v>33.389824308388313</v>
      </c>
      <c r="U48" s="231">
        <v>34.744324567650636</v>
      </c>
      <c r="V48" s="231">
        <v>34.754986089813698</v>
      </c>
      <c r="W48" s="231">
        <v>138.7597525602616</v>
      </c>
      <c r="DA48" s="73" t="s">
        <v>3228</v>
      </c>
    </row>
    <row r="49" spans="1:105" ht="12" customHeight="1" x14ac:dyDescent="0.25">
      <c r="A49" s="64" t="s">
        <v>162</v>
      </c>
      <c r="B49" s="231">
        <v>65.728933577949988</v>
      </c>
      <c r="C49" s="231">
        <v>82.895117257174235</v>
      </c>
      <c r="D49" s="231">
        <v>79.677038585884347</v>
      </c>
      <c r="E49" s="231">
        <v>91.637332263173846</v>
      </c>
      <c r="F49" s="231">
        <v>90.812168248168817</v>
      </c>
      <c r="G49" s="231">
        <v>92.910203602646874</v>
      </c>
      <c r="H49" s="231">
        <v>93.598692907155097</v>
      </c>
      <c r="I49" s="231">
        <v>106.74081057867291</v>
      </c>
      <c r="J49" s="231">
        <v>92.261862595441841</v>
      </c>
      <c r="K49" s="231">
        <v>77.876058610861008</v>
      </c>
      <c r="L49" s="231">
        <v>185.56791504578891</v>
      </c>
      <c r="M49" s="231">
        <v>172.94907815932399</v>
      </c>
      <c r="N49" s="231">
        <v>177.70984393017801</v>
      </c>
      <c r="O49" s="231">
        <v>168.5227126011082</v>
      </c>
      <c r="P49" s="231">
        <v>178.0652994540994</v>
      </c>
      <c r="Q49" s="231">
        <v>172.1401791212794</v>
      </c>
      <c r="R49" s="231">
        <v>196.47189756849949</v>
      </c>
      <c r="S49" s="231">
        <v>205.58756843304641</v>
      </c>
      <c r="T49" s="231">
        <v>112.75901458517011</v>
      </c>
      <c r="U49" s="231">
        <v>215.61921127779391</v>
      </c>
      <c r="V49" s="231">
        <v>209.01937730059521</v>
      </c>
      <c r="W49" s="231">
        <v>204.6462884957734</v>
      </c>
      <c r="DA49" s="73" t="s">
        <v>3229</v>
      </c>
    </row>
    <row r="50" spans="1:105" ht="12" customHeight="1" x14ac:dyDescent="0.25">
      <c r="A50" s="64" t="s">
        <v>36</v>
      </c>
      <c r="B50" s="231">
        <v>4.2363840563938462</v>
      </c>
      <c r="C50" s="231">
        <v>3.7745689339700088</v>
      </c>
      <c r="D50" s="231">
        <v>3.620630559828125</v>
      </c>
      <c r="E50" s="231">
        <v>0</v>
      </c>
      <c r="F50" s="231">
        <v>0</v>
      </c>
      <c r="G50" s="231">
        <v>6.1575349656963086E-3</v>
      </c>
      <c r="H50" s="231">
        <v>0</v>
      </c>
      <c r="I50" s="231">
        <v>0</v>
      </c>
      <c r="J50" s="231">
        <v>0</v>
      </c>
      <c r="K50" s="231">
        <v>0</v>
      </c>
      <c r="L50" s="231">
        <v>3.6945209794135563E-2</v>
      </c>
      <c r="M50" s="231">
        <v>6.7732884622635797E-2</v>
      </c>
      <c r="N50" s="231">
        <v>0.12930823427943991</v>
      </c>
      <c r="O50" s="231">
        <v>0.209356188833626</v>
      </c>
      <c r="P50" s="231">
        <v>0.14778083917664611</v>
      </c>
      <c r="Q50" s="231">
        <v>0.1477808391765234</v>
      </c>
      <c r="R50" s="231">
        <v>0.15393837414220601</v>
      </c>
      <c r="S50" s="231">
        <v>0.12315069931376919</v>
      </c>
      <c r="T50" s="231">
        <v>0.116993164348101</v>
      </c>
      <c r="U50" s="231">
        <v>9.2363024485348041E-2</v>
      </c>
      <c r="V50" s="231">
        <v>8.2437078120655358E-2</v>
      </c>
      <c r="W50" s="231">
        <v>0.13236237162246639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0.13936197630693739</v>
      </c>
      <c r="F51" s="231">
        <v>0</v>
      </c>
      <c r="G51" s="231">
        <v>0</v>
      </c>
      <c r="H51" s="231">
        <v>0</v>
      </c>
      <c r="I51" s="231">
        <v>5.1026212676861388E-2</v>
      </c>
      <c r="J51" s="231">
        <v>0.17626415362231609</v>
      </c>
      <c r="K51" s="231">
        <v>0.17626415362250639</v>
      </c>
      <c r="L51" s="231">
        <v>0.11018492771441089</v>
      </c>
      <c r="M51" s="231">
        <v>0.1101849277144986</v>
      </c>
      <c r="N51" s="231">
        <v>0.1228229076550834</v>
      </c>
      <c r="O51" s="231">
        <v>3.472475830690934E-2</v>
      </c>
      <c r="P51" s="231">
        <v>2.2052850903259719E-2</v>
      </c>
      <c r="Q51" s="231">
        <v>0</v>
      </c>
      <c r="R51" s="231">
        <v>6.6079225907911487E-2</v>
      </c>
      <c r="S51" s="231">
        <v>6.6079225907913833E-2</v>
      </c>
      <c r="T51" s="231">
        <v>1.2119548780567619</v>
      </c>
      <c r="U51" s="231">
        <v>6.607922590792896E-2</v>
      </c>
      <c r="V51" s="231">
        <v>2.2052850903246241E-2</v>
      </c>
      <c r="W51" s="231">
        <v>2.2052850903245901E-2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113.92523469959799</v>
      </c>
      <c r="C54" s="263">
        <f t="shared" si="2"/>
        <v>80.806155187522009</v>
      </c>
      <c r="D54" s="263">
        <f t="shared" si="2"/>
        <v>70.348616208050856</v>
      </c>
      <c r="E54" s="263">
        <f t="shared" si="2"/>
        <v>68.870999074563031</v>
      </c>
      <c r="F54" s="263">
        <f t="shared" si="2"/>
        <v>67.208631473718469</v>
      </c>
      <c r="G54" s="263">
        <f t="shared" si="2"/>
        <v>67.392555270764021</v>
      </c>
      <c r="H54" s="263">
        <f t="shared" si="2"/>
        <v>71.916562480633672</v>
      </c>
      <c r="I54" s="263">
        <f t="shared" si="2"/>
        <v>82.053883807687399</v>
      </c>
      <c r="J54" s="263">
        <f t="shared" si="2"/>
        <v>88.084075645757025</v>
      </c>
      <c r="K54" s="263">
        <f t="shared" si="2"/>
        <v>62.581895067202339</v>
      </c>
      <c r="L54" s="263">
        <f t="shared" si="2"/>
        <v>108.57896022641948</v>
      </c>
      <c r="M54" s="263">
        <f t="shared" si="2"/>
        <v>97.440170990907063</v>
      </c>
      <c r="N54" s="263">
        <f t="shared" si="2"/>
        <v>97.949218038311145</v>
      </c>
      <c r="O54" s="263">
        <f t="shared" si="2"/>
        <v>92.380292185340849</v>
      </c>
      <c r="P54" s="263">
        <f t="shared" si="2"/>
        <v>95.199861274800753</v>
      </c>
      <c r="Q54" s="263">
        <f t="shared" si="2"/>
        <v>96.449913014732999</v>
      </c>
      <c r="R54" s="263">
        <f t="shared" si="2"/>
        <v>97.614793282465811</v>
      </c>
      <c r="S54" s="263">
        <f t="shared" si="2"/>
        <v>99.249915455897153</v>
      </c>
      <c r="T54" s="263">
        <f t="shared" si="2"/>
        <v>155.42179170317397</v>
      </c>
      <c r="U54" s="263">
        <f t="shared" si="2"/>
        <v>199.64838003383852</v>
      </c>
      <c r="V54" s="263">
        <f t="shared" si="2"/>
        <v>196.39533844605978</v>
      </c>
      <c r="W54" s="263">
        <f t="shared" si="2"/>
        <v>212.53030766890598</v>
      </c>
      <c r="DA54" s="70"/>
    </row>
    <row r="55" spans="1:105" ht="12" customHeight="1" x14ac:dyDescent="0.25">
      <c r="A55" s="60" t="s">
        <v>3104</v>
      </c>
      <c r="B55" s="264">
        <v>84.576879486181625</v>
      </c>
      <c r="C55" s="264">
        <v>67.673070788818436</v>
      </c>
      <c r="D55" s="264">
        <v>58.672218724430962</v>
      </c>
      <c r="E55" s="264">
        <v>57.341995646542813</v>
      </c>
      <c r="F55" s="264">
        <v>56.677903542668403</v>
      </c>
      <c r="G55" s="264">
        <v>56.607391270714267</v>
      </c>
      <c r="H55" s="264">
        <v>59.644151972381152</v>
      </c>
      <c r="I55" s="264">
        <v>68.311488539073764</v>
      </c>
      <c r="J55" s="264">
        <v>72.426027038166282</v>
      </c>
      <c r="K55" s="264">
        <v>52.315745532743122</v>
      </c>
      <c r="L55" s="264">
        <v>88.093714395782811</v>
      </c>
      <c r="M55" s="264">
        <v>79.966471874246082</v>
      </c>
      <c r="N55" s="264">
        <v>80.795016405301695</v>
      </c>
      <c r="O55" s="264">
        <v>76.45361213932631</v>
      </c>
      <c r="P55" s="264">
        <v>77.923258251621988</v>
      </c>
      <c r="Q55" s="264">
        <v>79.379972586635191</v>
      </c>
      <c r="R55" s="264">
        <v>80.851458113494516</v>
      </c>
      <c r="S55" s="264">
        <v>81.976945848752294</v>
      </c>
      <c r="T55" s="264">
        <v>120.7955579215859</v>
      </c>
      <c r="U55" s="264">
        <v>155.96616244346581</v>
      </c>
      <c r="V55" s="264">
        <v>153.51569158924681</v>
      </c>
      <c r="W55" s="264">
        <v>163.30991188787249</v>
      </c>
      <c r="DA55" s="72" t="s">
        <v>3234</v>
      </c>
    </row>
    <row r="56" spans="1:105" ht="12" customHeight="1" x14ac:dyDescent="0.25">
      <c r="A56" s="60" t="s">
        <v>3106</v>
      </c>
      <c r="B56" s="264">
        <v>29.348355213416369</v>
      </c>
      <c r="C56" s="264">
        <v>13.13308439870357</v>
      </c>
      <c r="D56" s="264">
        <v>11.676397483619899</v>
      </c>
      <c r="E56" s="264">
        <v>11.52900342802022</v>
      </c>
      <c r="F56" s="264">
        <v>10.530727931050061</v>
      </c>
      <c r="G56" s="264">
        <v>10.78516400004975</v>
      </c>
      <c r="H56" s="264">
        <v>12.27241050825252</v>
      </c>
      <c r="I56" s="264">
        <v>13.742395268613629</v>
      </c>
      <c r="J56" s="264">
        <v>15.65804860759075</v>
      </c>
      <c r="K56" s="264">
        <v>10.26614953445922</v>
      </c>
      <c r="L56" s="264">
        <v>20.485245830636671</v>
      </c>
      <c r="M56" s="264">
        <v>17.473699116660988</v>
      </c>
      <c r="N56" s="264">
        <v>17.15420163300945</v>
      </c>
      <c r="O56" s="264">
        <v>15.926680046014541</v>
      </c>
      <c r="P56" s="264">
        <v>17.276603023178769</v>
      </c>
      <c r="Q56" s="264">
        <v>17.069940428097809</v>
      </c>
      <c r="R56" s="264">
        <v>16.763335168971292</v>
      </c>
      <c r="S56" s="264">
        <v>17.272969607144859</v>
      </c>
      <c r="T56" s="264">
        <v>34.626233781588077</v>
      </c>
      <c r="U56" s="264">
        <v>43.682217590372709</v>
      </c>
      <c r="V56" s="264">
        <v>42.879646856812982</v>
      </c>
      <c r="W56" s="264">
        <v>49.220395781033481</v>
      </c>
      <c r="DA56" s="72" t="s">
        <v>3235</v>
      </c>
    </row>
    <row r="57" spans="1:105" ht="12" customHeight="1" x14ac:dyDescent="0.25">
      <c r="A57" s="64" t="s">
        <v>30</v>
      </c>
      <c r="B57" s="231">
        <v>0.25148714486590601</v>
      </c>
      <c r="C57" s="231">
        <v>0.29814593376813342</v>
      </c>
      <c r="D57" s="231">
        <v>0.2260890134949208</v>
      </c>
      <c r="E57" s="231">
        <v>0.1066471720396939</v>
      </c>
      <c r="F57" s="231">
        <v>0.10702869824157719</v>
      </c>
      <c r="G57" s="231">
        <v>0.13203770193562159</v>
      </c>
      <c r="H57" s="231">
        <v>1.0102995215207751</v>
      </c>
      <c r="I57" s="231">
        <v>0.43219364351247658</v>
      </c>
      <c r="J57" s="231">
        <v>0.1951151328978101</v>
      </c>
      <c r="K57" s="231">
        <v>0.1535678400694577</v>
      </c>
      <c r="L57" s="231">
        <v>0.1863645970322253</v>
      </c>
      <c r="M57" s="231">
        <v>0.18297143246935921</v>
      </c>
      <c r="N57" s="231">
        <v>0.1301878410144196</v>
      </c>
      <c r="O57" s="231">
        <v>0.19257839132084931</v>
      </c>
      <c r="P57" s="231">
        <v>0.2106598179445644</v>
      </c>
      <c r="Q57" s="231">
        <v>5.2999884831539411E-2</v>
      </c>
      <c r="R57" s="231">
        <v>0</v>
      </c>
      <c r="S57" s="231">
        <v>0</v>
      </c>
      <c r="T57" s="231">
        <v>0.75777906975812981</v>
      </c>
      <c r="U57" s="231">
        <v>0.81440669966075296</v>
      </c>
      <c r="V57" s="231">
        <v>4.5069703335875386E-3</v>
      </c>
      <c r="W57" s="231">
        <v>4.642124585860565E-3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0.70364103078104989</v>
      </c>
      <c r="F58" s="231">
        <v>0</v>
      </c>
      <c r="G58" s="231">
        <v>0.52586109443189322</v>
      </c>
      <c r="H58" s="231">
        <v>1.17298987089297</v>
      </c>
      <c r="I58" s="231">
        <v>1.255438432505938</v>
      </c>
      <c r="J58" s="231">
        <v>0.76071821532630801</v>
      </c>
      <c r="K58" s="231">
        <v>1.4456131784212161</v>
      </c>
      <c r="L58" s="231">
        <v>1.644028693766568</v>
      </c>
      <c r="M58" s="231">
        <v>1.6723761713472769</v>
      </c>
      <c r="N58" s="231">
        <v>1.1054674870510719</v>
      </c>
      <c r="O58" s="231">
        <v>0.70863405240006194</v>
      </c>
      <c r="P58" s="231">
        <v>1.8697483687437719</v>
      </c>
      <c r="Q58" s="231">
        <v>2.4590162702149612</v>
      </c>
      <c r="R58" s="231">
        <v>0.19832656888554109</v>
      </c>
      <c r="S58" s="231">
        <v>0.15024740067086981</v>
      </c>
      <c r="T58" s="231">
        <v>0.94171945594583595</v>
      </c>
      <c r="U58" s="231">
        <v>1.184742823562267</v>
      </c>
      <c r="V58" s="231">
        <v>1.6404131403169739</v>
      </c>
      <c r="W58" s="231">
        <v>1.7315472036678901</v>
      </c>
      <c r="DA58" s="73" t="s">
        <v>3237</v>
      </c>
    </row>
    <row r="59" spans="1:105" ht="12" customHeight="1" x14ac:dyDescent="0.25">
      <c r="A59" s="64" t="s">
        <v>33</v>
      </c>
      <c r="B59" s="231">
        <v>2.3145527417584879</v>
      </c>
      <c r="C59" s="231">
        <v>3.0325033365142331</v>
      </c>
      <c r="D59" s="231">
        <v>2.169677589434357</v>
      </c>
      <c r="E59" s="231">
        <v>9.9378960173080885E-2</v>
      </c>
      <c r="F59" s="231">
        <v>0.1403579281900165</v>
      </c>
      <c r="G59" s="231">
        <v>9.7265086195195111E-2</v>
      </c>
      <c r="H59" s="231">
        <v>0.1244626921980739</v>
      </c>
      <c r="I59" s="231">
        <v>0.85919637913497215</v>
      </c>
      <c r="J59" s="231">
        <v>0.44726068304722072</v>
      </c>
      <c r="K59" s="231">
        <v>0.35830746891240828</v>
      </c>
      <c r="L59" s="231">
        <v>0.52474311749971636</v>
      </c>
      <c r="M59" s="231">
        <v>0.14930547616434861</v>
      </c>
      <c r="N59" s="231">
        <v>0.29995172937226461</v>
      </c>
      <c r="O59" s="231">
        <v>0.19498461611268439</v>
      </c>
      <c r="P59" s="231">
        <v>0.1952941995548981</v>
      </c>
      <c r="Q59" s="231">
        <v>8.5616572599544707E-2</v>
      </c>
      <c r="R59" s="231">
        <v>8.6323955667626698E-2</v>
      </c>
      <c r="S59" s="231">
        <v>0.14601815942165119</v>
      </c>
      <c r="T59" s="231">
        <v>0.1781403040854031</v>
      </c>
      <c r="U59" s="231">
        <v>0.15158050231926029</v>
      </c>
      <c r="V59" s="231">
        <v>0.1059881648526288</v>
      </c>
      <c r="W59" s="231">
        <v>0.1001849836567664</v>
      </c>
      <c r="DA59" s="73" t="s">
        <v>3238</v>
      </c>
    </row>
    <row r="60" spans="1:105" ht="12" customHeight="1" x14ac:dyDescent="0.25">
      <c r="A60" s="64" t="s">
        <v>160</v>
      </c>
      <c r="B60" s="231">
        <v>2.212775731208994</v>
      </c>
      <c r="C60" s="231">
        <v>2.8967270021796918</v>
      </c>
      <c r="D60" s="231">
        <v>2.7106355905888861</v>
      </c>
      <c r="E60" s="231">
        <v>3.5163490577107721</v>
      </c>
      <c r="F60" s="231">
        <v>3.3148532135037581</v>
      </c>
      <c r="G60" s="231">
        <v>2.9046607648132201</v>
      </c>
      <c r="H60" s="231">
        <v>2.7738901715599411</v>
      </c>
      <c r="I60" s="231">
        <v>3.041221964269599</v>
      </c>
      <c r="J60" s="231">
        <v>7.0983309951128426</v>
      </c>
      <c r="K60" s="231">
        <v>2.2738420787200111</v>
      </c>
      <c r="L60" s="231">
        <v>3.9743430818121102</v>
      </c>
      <c r="M60" s="231">
        <v>2.313370019284378</v>
      </c>
      <c r="N60" s="231">
        <v>2.1129738761655461</v>
      </c>
      <c r="O60" s="231">
        <v>2.0166587514972911</v>
      </c>
      <c r="P60" s="231">
        <v>1.525456519889691</v>
      </c>
      <c r="Q60" s="231">
        <v>1.41358196406562</v>
      </c>
      <c r="R60" s="231">
        <v>1.5467857657376161</v>
      </c>
      <c r="S60" s="231">
        <v>1.461513022740903</v>
      </c>
      <c r="T60" s="231">
        <v>21.636033305746551</v>
      </c>
      <c r="U60" s="231">
        <v>22.666025283866379</v>
      </c>
      <c r="V60" s="231">
        <v>22.78048629395435</v>
      </c>
      <c r="W60" s="231">
        <v>21.536212846284538</v>
      </c>
      <c r="DA60" s="73" t="s">
        <v>3239</v>
      </c>
    </row>
    <row r="61" spans="1:105" ht="12" customHeight="1" x14ac:dyDescent="0.25">
      <c r="A61" s="64" t="s">
        <v>70</v>
      </c>
      <c r="B61" s="231">
        <v>0.27652709465423092</v>
      </c>
      <c r="C61" s="231">
        <v>0.38510477643755908</v>
      </c>
      <c r="D61" s="231">
        <v>0.30308601268136209</v>
      </c>
      <c r="E61" s="231">
        <v>0.1981575466650379</v>
      </c>
      <c r="F61" s="231">
        <v>0.1362246492462118</v>
      </c>
      <c r="G61" s="231">
        <v>0.13476672790045471</v>
      </c>
      <c r="H61" s="231">
        <v>0.14886032176187841</v>
      </c>
      <c r="I61" s="231">
        <v>0.119849291220767</v>
      </c>
      <c r="J61" s="231">
        <v>0.202030973126505</v>
      </c>
      <c r="K61" s="231">
        <v>0.1284154213773375</v>
      </c>
      <c r="L61" s="231">
        <v>0.14934605986342619</v>
      </c>
      <c r="M61" s="231">
        <v>9.6319000304366312E-2</v>
      </c>
      <c r="N61" s="231">
        <v>4.837501917048468E-2</v>
      </c>
      <c r="O61" s="231">
        <v>4.8379045271529808E-2</v>
      </c>
      <c r="P61" s="231">
        <v>3.2335673661768941E-2</v>
      </c>
      <c r="Q61" s="231">
        <v>3.1433587248083893E-2</v>
      </c>
      <c r="R61" s="231">
        <v>3.3058182452495012E-2</v>
      </c>
      <c r="S61" s="231">
        <v>3.3551022435470097E-2</v>
      </c>
      <c r="T61" s="231">
        <v>1.705416497655619E-2</v>
      </c>
      <c r="U61" s="231">
        <v>1.741377218628256E-2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19.02916415226338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3.4128480038402839E-2</v>
      </c>
      <c r="L62" s="231">
        <v>3.412848003836931E-2</v>
      </c>
      <c r="M62" s="231">
        <v>3.412848003839649E-2</v>
      </c>
      <c r="N62" s="231">
        <v>6.8256960076720399E-2</v>
      </c>
      <c r="O62" s="231">
        <v>6.825696007680096E-2</v>
      </c>
      <c r="P62" s="231">
        <v>3.3568645702876473E-2</v>
      </c>
      <c r="Q62" s="231">
        <v>6.5188578445457057E-2</v>
      </c>
      <c r="R62" s="231">
        <v>0.1007028779045227</v>
      </c>
      <c r="S62" s="231">
        <v>0</v>
      </c>
      <c r="T62" s="231">
        <v>2.5120870953019412</v>
      </c>
      <c r="U62" s="231">
        <v>2.613993070920424</v>
      </c>
      <c r="V62" s="231">
        <v>2.6147951917101211</v>
      </c>
      <c r="W62" s="231">
        <v>10.439605208295539</v>
      </c>
      <c r="DA62" s="73" t="s">
        <v>3241</v>
      </c>
    </row>
    <row r="63" spans="1:105" ht="12" customHeight="1" x14ac:dyDescent="0.25">
      <c r="A63" s="64" t="s">
        <v>162</v>
      </c>
      <c r="B63" s="231">
        <v>4.9451235293755467</v>
      </c>
      <c r="C63" s="231">
        <v>6.2366232419190624</v>
      </c>
      <c r="D63" s="231">
        <v>5.9945107400038387</v>
      </c>
      <c r="E63" s="231">
        <v>6.8943447470726396</v>
      </c>
      <c r="F63" s="231">
        <v>6.8322634418684967</v>
      </c>
      <c r="G63" s="231">
        <v>6.9901093619546248</v>
      </c>
      <c r="H63" s="231">
        <v>7.0419079303188798</v>
      </c>
      <c r="I63" s="231">
        <v>8.0306565952606501</v>
      </c>
      <c r="J63" s="231">
        <v>6.9413313551429603</v>
      </c>
      <c r="K63" s="231">
        <v>5.8590138139832737</v>
      </c>
      <c r="L63" s="231">
        <v>13.961222448585991</v>
      </c>
      <c r="M63" s="231">
        <v>13.011842870920921</v>
      </c>
      <c r="N63" s="231">
        <v>13.3700196060322</v>
      </c>
      <c r="O63" s="231">
        <v>12.678824772497171</v>
      </c>
      <c r="P63" s="231">
        <v>13.39676234137425</v>
      </c>
      <c r="Q63" s="231">
        <v>12.950985263042959</v>
      </c>
      <c r="R63" s="231">
        <v>14.78158477004385</v>
      </c>
      <c r="S63" s="231">
        <v>15.467403267690001</v>
      </c>
      <c r="T63" s="231">
        <v>8.4834368339939896</v>
      </c>
      <c r="U63" s="231">
        <v>16.222135017765059</v>
      </c>
      <c r="V63" s="231">
        <v>15.725595784370791</v>
      </c>
      <c r="W63" s="231">
        <v>15.396585968334049</v>
      </c>
      <c r="DA63" s="73" t="s">
        <v>3242</v>
      </c>
    </row>
    <row r="64" spans="1:105" ht="12" customHeight="1" x14ac:dyDescent="0.25">
      <c r="A64" s="64" t="s">
        <v>36</v>
      </c>
      <c r="B64" s="231">
        <v>0.31872481928981911</v>
      </c>
      <c r="C64" s="231">
        <v>0.28398010788489092</v>
      </c>
      <c r="D64" s="231">
        <v>0.27239853741653608</v>
      </c>
      <c r="E64" s="231">
        <v>0</v>
      </c>
      <c r="F64" s="231">
        <v>0</v>
      </c>
      <c r="G64" s="231">
        <v>4.6326281873577252E-4</v>
      </c>
      <c r="H64" s="231">
        <v>0</v>
      </c>
      <c r="I64" s="231">
        <v>0</v>
      </c>
      <c r="J64" s="231">
        <v>0</v>
      </c>
      <c r="K64" s="231">
        <v>0</v>
      </c>
      <c r="L64" s="231">
        <v>2.7795769124114508E-3</v>
      </c>
      <c r="M64" s="231">
        <v>5.0958910060917191E-3</v>
      </c>
      <c r="N64" s="231">
        <v>9.7285191934374845E-3</v>
      </c>
      <c r="O64" s="231">
        <v>1.5750935837012609E-2</v>
      </c>
      <c r="P64" s="231">
        <v>1.111830764965363E-2</v>
      </c>
      <c r="Q64" s="231">
        <v>1.111830764964439E-2</v>
      </c>
      <c r="R64" s="231">
        <v>1.158157046837914E-2</v>
      </c>
      <c r="S64" s="231">
        <v>9.2652563747036391E-3</v>
      </c>
      <c r="T64" s="231">
        <v>8.8019935559699811E-3</v>
      </c>
      <c r="U64" s="231">
        <v>6.9489422810293184E-3</v>
      </c>
      <c r="V64" s="231">
        <v>6.2021626172279881E-3</v>
      </c>
      <c r="W64" s="231">
        <v>9.9582975515335233E-3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1.04849135779514E-2</v>
      </c>
      <c r="F65" s="231">
        <v>0</v>
      </c>
      <c r="G65" s="231">
        <v>0</v>
      </c>
      <c r="H65" s="231">
        <v>0</v>
      </c>
      <c r="I65" s="231">
        <v>3.83896270923095E-3</v>
      </c>
      <c r="J65" s="231">
        <v>1.3261252937102151E-2</v>
      </c>
      <c r="K65" s="231">
        <v>1.3261252937116471E-2</v>
      </c>
      <c r="L65" s="231">
        <v>8.2897751258490943E-3</v>
      </c>
      <c r="M65" s="231">
        <v>8.2897751258556931E-3</v>
      </c>
      <c r="N65" s="231">
        <v>9.2405949332978136E-3</v>
      </c>
      <c r="O65" s="231">
        <v>2.6125210011467841E-3</v>
      </c>
      <c r="P65" s="231">
        <v>1.659148657298536E-3</v>
      </c>
      <c r="Q65" s="231">
        <v>0</v>
      </c>
      <c r="R65" s="231">
        <v>4.9714778112535281E-3</v>
      </c>
      <c r="S65" s="231">
        <v>4.9714778112537059E-3</v>
      </c>
      <c r="T65" s="231">
        <v>9.118155822370623E-2</v>
      </c>
      <c r="U65" s="231">
        <v>4.9714778112548421E-3</v>
      </c>
      <c r="V65" s="231">
        <v>1.659148657297522E-3</v>
      </c>
      <c r="W65" s="231">
        <v>1.6591486572974971E-3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989.48076385791251</v>
      </c>
      <c r="C68" s="263">
        <v>895.14485610854604</v>
      </c>
      <c r="D68" s="263">
        <v>826.63277873107756</v>
      </c>
      <c r="E68" s="263">
        <v>172.2100431115565</v>
      </c>
      <c r="F68" s="263">
        <v>144.57491313410199</v>
      </c>
      <c r="G68" s="263">
        <v>133.5857957971993</v>
      </c>
      <c r="H68" s="263">
        <v>115.2482732078212</v>
      </c>
      <c r="I68" s="263">
        <v>113.4867614410916</v>
      </c>
      <c r="J68" s="263">
        <v>155.62214098305509</v>
      </c>
      <c r="K68" s="263">
        <v>76.817830263307485</v>
      </c>
      <c r="L68" s="263">
        <v>77.116210471084486</v>
      </c>
      <c r="M68" s="263">
        <v>73.668263829833663</v>
      </c>
      <c r="N68" s="263">
        <v>64.495756574006904</v>
      </c>
      <c r="O68" s="263">
        <v>56.268993864484457</v>
      </c>
      <c r="P68" s="263">
        <v>47.584025151786783</v>
      </c>
      <c r="Q68" s="263">
        <v>46.918985379818821</v>
      </c>
      <c r="R68" s="263">
        <v>53.410510666208111</v>
      </c>
      <c r="S68" s="263">
        <v>52.964136413434517</v>
      </c>
      <c r="T68" s="263">
        <v>52.975996487591452</v>
      </c>
      <c r="U68" s="263">
        <v>52.847139824066979</v>
      </c>
      <c r="V68" s="263">
        <v>49.585848364175483</v>
      </c>
      <c r="W68" s="263">
        <v>52.932975162444663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</v>
      </c>
      <c r="D73" s="234">
        <f t="shared" si="3"/>
        <v>0.99999999999999944</v>
      </c>
      <c r="E73" s="234">
        <f t="shared" si="3"/>
        <v>0.99999999999999967</v>
      </c>
      <c r="F73" s="234">
        <f t="shared" si="3"/>
        <v>1.0000000000000002</v>
      </c>
      <c r="G73" s="234">
        <f t="shared" si="3"/>
        <v>0.99999999999999978</v>
      </c>
      <c r="H73" s="234">
        <f t="shared" si="3"/>
        <v>1.0000000000000002</v>
      </c>
      <c r="I73" s="234">
        <f t="shared" si="3"/>
        <v>1.0000000000000002</v>
      </c>
      <c r="J73" s="234">
        <f t="shared" si="3"/>
        <v>1.0000000000000002</v>
      </c>
      <c r="K73" s="234">
        <f t="shared" si="3"/>
        <v>1.0000000000000002</v>
      </c>
      <c r="L73" s="234">
        <f t="shared" si="3"/>
        <v>1.0000000000000002</v>
      </c>
      <c r="M73" s="234">
        <f t="shared" si="3"/>
        <v>1</v>
      </c>
      <c r="N73" s="234">
        <f t="shared" si="3"/>
        <v>1.0000000000000002</v>
      </c>
      <c r="O73" s="234">
        <f t="shared" si="3"/>
        <v>1</v>
      </c>
      <c r="P73" s="234">
        <f t="shared" si="3"/>
        <v>1.0000000000000004</v>
      </c>
      <c r="Q73" s="234">
        <f t="shared" si="3"/>
        <v>0.99999999999999978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0.99999999999999967</v>
      </c>
      <c r="V73" s="234">
        <f t="shared" si="3"/>
        <v>1.0000000000000002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9.1281548224164746E-3</v>
      </c>
      <c r="C78" s="302">
        <f t="shared" si="8"/>
        <v>1.046617704639524E-2</v>
      </c>
      <c r="D78" s="302">
        <f t="shared" si="8"/>
        <v>1.0375961780785018E-2</v>
      </c>
      <c r="E78" s="302">
        <f t="shared" si="8"/>
        <v>8.0107040095254382E-3</v>
      </c>
      <c r="F78" s="302">
        <f t="shared" si="8"/>
        <v>7.3395788732349343E-3</v>
      </c>
      <c r="G78" s="302">
        <f t="shared" si="8"/>
        <v>7.7210150312131626E-3</v>
      </c>
      <c r="H78" s="302">
        <f t="shared" si="8"/>
        <v>7.162537360660845E-3</v>
      </c>
      <c r="I78" s="302">
        <f t="shared" si="8"/>
        <v>7.5663243042307779E-3</v>
      </c>
      <c r="J78" s="302">
        <f t="shared" si="8"/>
        <v>1.4845808631507397E-2</v>
      </c>
      <c r="K78" s="302">
        <f t="shared" si="8"/>
        <v>1.0461010315251587E-2</v>
      </c>
      <c r="L78" s="302">
        <f t="shared" si="8"/>
        <v>1.5294780290567526E-2</v>
      </c>
      <c r="M78" s="302">
        <f t="shared" si="8"/>
        <v>1.3217036289674992E-2</v>
      </c>
      <c r="N78" s="302">
        <f t="shared" si="8"/>
        <v>1.3900008162496202E-2</v>
      </c>
      <c r="O78" s="302">
        <f t="shared" si="8"/>
        <v>1.3658648623652106E-2</v>
      </c>
      <c r="P78" s="302">
        <f t="shared" si="8"/>
        <v>1.3276999843465235E-2</v>
      </c>
      <c r="Q78" s="302">
        <f t="shared" si="8"/>
        <v>1.3910474626525567E-2</v>
      </c>
      <c r="R78" s="302">
        <f t="shared" si="8"/>
        <v>1.4409026366516172E-2</v>
      </c>
      <c r="S78" s="302">
        <f t="shared" si="8"/>
        <v>1.4556847214724238E-2</v>
      </c>
      <c r="T78" s="302">
        <f t="shared" si="8"/>
        <v>2.0737695704029772E-2</v>
      </c>
      <c r="U78" s="302">
        <f t="shared" si="8"/>
        <v>2.4343244409251799E-2</v>
      </c>
      <c r="V78" s="302">
        <f t="shared" si="8"/>
        <v>2.4802885383493085E-2</v>
      </c>
      <c r="W78" s="302">
        <f t="shared" si="8"/>
        <v>2.3922874207646681E-2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0.32344401312225096</v>
      </c>
      <c r="C79" s="303">
        <f t="shared" si="9"/>
        <v>0.22120542313178937</v>
      </c>
      <c r="D79" s="303">
        <f t="shared" si="9"/>
        <v>0.21925290122053773</v>
      </c>
      <c r="E79" s="303">
        <f t="shared" si="9"/>
        <v>0.29611260331209116</v>
      </c>
      <c r="F79" s="303">
        <f t="shared" si="9"/>
        <v>0.27249566138471981</v>
      </c>
      <c r="G79" s="303">
        <f t="shared" si="9"/>
        <v>0.29567994167525508</v>
      </c>
      <c r="H79" s="303">
        <f t="shared" si="9"/>
        <v>0.31279772802314998</v>
      </c>
      <c r="I79" s="303">
        <f t="shared" si="9"/>
        <v>0.31481255448532069</v>
      </c>
      <c r="J79" s="303">
        <f t="shared" si="9"/>
        <v>0.30799892873883272</v>
      </c>
      <c r="K79" s="303">
        <f t="shared" si="9"/>
        <v>0.30224205859843217</v>
      </c>
      <c r="L79" s="303">
        <f t="shared" si="9"/>
        <v>0.34784477192508595</v>
      </c>
      <c r="M79" s="303">
        <f t="shared" si="9"/>
        <v>0.34070629193357094</v>
      </c>
      <c r="N79" s="303">
        <f t="shared" si="9"/>
        <v>0.34351919130535913</v>
      </c>
      <c r="O79" s="303">
        <f t="shared" si="9"/>
        <v>0.3343427168999355</v>
      </c>
      <c r="P79" s="303">
        <f t="shared" si="9"/>
        <v>0.35091145549196801</v>
      </c>
      <c r="Q79" s="303">
        <f t="shared" si="9"/>
        <v>0.34106200954842647</v>
      </c>
      <c r="R79" s="303">
        <f t="shared" si="9"/>
        <v>0.33344088945789224</v>
      </c>
      <c r="S79" s="303">
        <f t="shared" si="9"/>
        <v>0.34360665611881142</v>
      </c>
      <c r="T79" s="303">
        <f t="shared" si="9"/>
        <v>0.37792698756209225</v>
      </c>
      <c r="U79" s="303">
        <f t="shared" si="9"/>
        <v>0.38568244622830045</v>
      </c>
      <c r="V79" s="303">
        <f t="shared" si="9"/>
        <v>0.38905324361670751</v>
      </c>
      <c r="W79" s="303">
        <f t="shared" si="9"/>
        <v>0.40347071574278986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0.4344032492733052</v>
      </c>
      <c r="C80" s="303">
        <f t="shared" si="10"/>
        <v>0.52615331893577844</v>
      </c>
      <c r="D80" s="303">
        <f t="shared" si="10"/>
        <v>0.52953897427246566</v>
      </c>
      <c r="E80" s="303">
        <f t="shared" si="10"/>
        <v>0.52817031503148248</v>
      </c>
      <c r="F80" s="303">
        <f t="shared" si="10"/>
        <v>0.58064836112996787</v>
      </c>
      <c r="G80" s="303">
        <f t="shared" si="10"/>
        <v>0.53667457864498946</v>
      </c>
      <c r="H80" s="303">
        <f t="shared" si="10"/>
        <v>0.51772777431329942</v>
      </c>
      <c r="I80" s="303">
        <f t="shared" si="10"/>
        <v>0.51747162973825411</v>
      </c>
      <c r="J80" s="303">
        <f t="shared" si="10"/>
        <v>0.51700710498615543</v>
      </c>
      <c r="K80" s="303">
        <f t="shared" si="10"/>
        <v>0.53749880109521964</v>
      </c>
      <c r="L80" s="303">
        <f t="shared" si="10"/>
        <v>0.48202054397068689</v>
      </c>
      <c r="M80" s="303">
        <f t="shared" si="10"/>
        <v>0.49063453674704932</v>
      </c>
      <c r="N80" s="303">
        <f t="shared" si="10"/>
        <v>0.48598018081328315</v>
      </c>
      <c r="O80" s="303">
        <f t="shared" si="10"/>
        <v>0.50292855786777158</v>
      </c>
      <c r="P80" s="303">
        <f t="shared" si="10"/>
        <v>0.48536699782805259</v>
      </c>
      <c r="Q80" s="303">
        <f t="shared" si="10"/>
        <v>0.49429417314814555</v>
      </c>
      <c r="R80" s="303">
        <f t="shared" si="10"/>
        <v>0.5015310167597733</v>
      </c>
      <c r="S80" s="303">
        <f t="shared" si="10"/>
        <v>0.48946983900041613</v>
      </c>
      <c r="T80" s="303">
        <f t="shared" si="10"/>
        <v>0.44822677624806984</v>
      </c>
      <c r="U80" s="303">
        <f t="shared" si="10"/>
        <v>0.4350625238244436</v>
      </c>
      <c r="V80" s="303">
        <f t="shared" si="10"/>
        <v>0.43030933372519142</v>
      </c>
      <c r="W80" s="303">
        <f t="shared" si="10"/>
        <v>0.4169984120595292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0.4344032492733052</v>
      </c>
      <c r="C81" s="304">
        <f t="shared" si="11"/>
        <v>0.52615331893577844</v>
      </c>
      <c r="D81" s="304">
        <f t="shared" si="11"/>
        <v>0.52953897427246566</v>
      </c>
      <c r="E81" s="304">
        <f t="shared" si="11"/>
        <v>0.52817031503148248</v>
      </c>
      <c r="F81" s="304">
        <f t="shared" si="11"/>
        <v>0.58064836112996787</v>
      </c>
      <c r="G81" s="304">
        <f t="shared" si="11"/>
        <v>0.53667457864498946</v>
      </c>
      <c r="H81" s="304">
        <f t="shared" si="11"/>
        <v>0.51772777431329942</v>
      </c>
      <c r="I81" s="304">
        <f t="shared" si="11"/>
        <v>0.51747162973825411</v>
      </c>
      <c r="J81" s="304">
        <f t="shared" si="11"/>
        <v>0.51700710498615543</v>
      </c>
      <c r="K81" s="304">
        <f t="shared" si="11"/>
        <v>0.53749880109521964</v>
      </c>
      <c r="L81" s="304">
        <f t="shared" si="11"/>
        <v>0.48202054397068689</v>
      </c>
      <c r="M81" s="304">
        <f t="shared" si="11"/>
        <v>0.49063453674704932</v>
      </c>
      <c r="N81" s="304">
        <f t="shared" si="11"/>
        <v>0.48598018081328315</v>
      </c>
      <c r="O81" s="304">
        <f t="shared" si="11"/>
        <v>0.50292855786777158</v>
      </c>
      <c r="P81" s="304">
        <f t="shared" si="11"/>
        <v>0.48536699782805259</v>
      </c>
      <c r="Q81" s="304">
        <f t="shared" si="11"/>
        <v>0.49429417314814555</v>
      </c>
      <c r="R81" s="304">
        <f t="shared" si="11"/>
        <v>0.5015310167597733</v>
      </c>
      <c r="S81" s="304">
        <f t="shared" si="11"/>
        <v>0.48946983900041613</v>
      </c>
      <c r="T81" s="304">
        <f t="shared" si="11"/>
        <v>0.44822677624806984</v>
      </c>
      <c r="U81" s="304">
        <f t="shared" si="11"/>
        <v>0.4350625238244436</v>
      </c>
      <c r="V81" s="304">
        <f t="shared" si="11"/>
        <v>0.43030933372519142</v>
      </c>
      <c r="W81" s="304">
        <f t="shared" si="11"/>
        <v>0.4169984120595292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8.6650158754156326E-2</v>
      </c>
      <c r="C83" s="303">
        <f t="shared" si="13"/>
        <v>7.0918547101655668E-2</v>
      </c>
      <c r="D83" s="303">
        <f t="shared" si="13"/>
        <v>6.8758145623112471E-2</v>
      </c>
      <c r="E83" s="303">
        <f t="shared" si="13"/>
        <v>9.5204211607965689E-2</v>
      </c>
      <c r="F83" s="303">
        <f t="shared" si="13"/>
        <v>8.1875505791079939E-2</v>
      </c>
      <c r="G83" s="303">
        <f t="shared" si="13"/>
        <v>9.6109748067946976E-2</v>
      </c>
      <c r="H83" s="303">
        <f t="shared" si="13"/>
        <v>0.10432167647397401</v>
      </c>
      <c r="I83" s="303">
        <f t="shared" si="13"/>
        <v>0.10540533424292066</v>
      </c>
      <c r="J83" s="303">
        <f t="shared" si="13"/>
        <v>0.10178621236439395</v>
      </c>
      <c r="K83" s="303">
        <f t="shared" si="13"/>
        <v>0.10045413631449206</v>
      </c>
      <c r="L83" s="303">
        <f t="shared" si="13"/>
        <v>0.11380058950257262</v>
      </c>
      <c r="M83" s="303">
        <f t="shared" si="13"/>
        <v>0.11250038909126855</v>
      </c>
      <c r="N83" s="303">
        <f t="shared" si="13"/>
        <v>0.11473022422855705</v>
      </c>
      <c r="O83" s="303">
        <f t="shared" si="13"/>
        <v>0.10992871550906734</v>
      </c>
      <c r="P83" s="303">
        <f t="shared" si="13"/>
        <v>0.11342751320792861</v>
      </c>
      <c r="Q83" s="303">
        <f t="shared" si="13"/>
        <v>0.11352122101423538</v>
      </c>
      <c r="R83" s="303">
        <f t="shared" si="13"/>
        <v>0.11191090521824426</v>
      </c>
      <c r="S83" s="303">
        <f t="shared" si="13"/>
        <v>0.11359652296762482</v>
      </c>
      <c r="T83" s="303">
        <f t="shared" si="13"/>
        <v>0.1227107786444495</v>
      </c>
      <c r="U83" s="303">
        <f t="shared" si="13"/>
        <v>0.12489160121276215</v>
      </c>
      <c r="V83" s="303">
        <f t="shared" si="13"/>
        <v>0.12569781406975408</v>
      </c>
      <c r="W83" s="303">
        <f t="shared" si="13"/>
        <v>0.12622458113457222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3.4902218657374473E-2</v>
      </c>
      <c r="C84" s="304">
        <f t="shared" si="14"/>
        <v>4.0287255630141731E-2</v>
      </c>
      <c r="D84" s="304">
        <f t="shared" si="14"/>
        <v>3.898531172843283E-2</v>
      </c>
      <c r="E84" s="304">
        <f t="shared" si="14"/>
        <v>4.9119260513333693E-2</v>
      </c>
      <c r="F84" s="304">
        <f t="shared" si="14"/>
        <v>4.3779774014797525E-2</v>
      </c>
      <c r="G84" s="304">
        <f t="shared" si="14"/>
        <v>5.0592315155875735E-2</v>
      </c>
      <c r="H84" s="304">
        <f t="shared" si="14"/>
        <v>5.378108824492836E-2</v>
      </c>
      <c r="I84" s="304">
        <f t="shared" si="14"/>
        <v>5.4267467445295613E-2</v>
      </c>
      <c r="J84" s="304">
        <f t="shared" si="14"/>
        <v>5.1945960342081342E-2</v>
      </c>
      <c r="K84" s="304">
        <f t="shared" si="14"/>
        <v>5.2152771161509154E-2</v>
      </c>
      <c r="L84" s="304">
        <f t="shared" si="14"/>
        <v>5.3625034022553988E-2</v>
      </c>
      <c r="M84" s="304">
        <f t="shared" si="14"/>
        <v>5.4213272190359346E-2</v>
      </c>
      <c r="N84" s="304">
        <f t="shared" si="14"/>
        <v>5.5960894931470453E-2</v>
      </c>
      <c r="O84" s="304">
        <f t="shared" si="14"/>
        <v>5.4187325690002043E-2</v>
      </c>
      <c r="P84" s="304">
        <f t="shared" si="14"/>
        <v>5.3894178441908448E-2</v>
      </c>
      <c r="Q84" s="304">
        <f t="shared" si="14"/>
        <v>5.4631305568765512E-2</v>
      </c>
      <c r="R84" s="304">
        <f t="shared" si="14"/>
        <v>5.4803463718638999E-2</v>
      </c>
      <c r="S84" s="304">
        <f t="shared" si="14"/>
        <v>5.5118993933783555E-2</v>
      </c>
      <c r="T84" s="304">
        <f t="shared" si="14"/>
        <v>5.5578219830497294E-2</v>
      </c>
      <c r="U84" s="304">
        <f t="shared" si="14"/>
        <v>5.5860659656011259E-2</v>
      </c>
      <c r="V84" s="304">
        <f t="shared" si="14"/>
        <v>5.5870589882452207E-2</v>
      </c>
      <c r="W84" s="304">
        <f t="shared" si="14"/>
        <v>5.3810607671486432E-2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5.1747940096781846E-2</v>
      </c>
      <c r="C85" s="304">
        <f t="shared" si="15"/>
        <v>3.0631291471513947E-2</v>
      </c>
      <c r="D85" s="304">
        <f t="shared" si="15"/>
        <v>2.9772833894679641E-2</v>
      </c>
      <c r="E85" s="304">
        <f t="shared" si="15"/>
        <v>4.6084951094632003E-2</v>
      </c>
      <c r="F85" s="304">
        <f t="shared" si="15"/>
        <v>3.8095731776282421E-2</v>
      </c>
      <c r="G85" s="304">
        <f t="shared" si="15"/>
        <v>4.5517432912071248E-2</v>
      </c>
      <c r="H85" s="304">
        <f t="shared" si="15"/>
        <v>5.0540588229045662E-2</v>
      </c>
      <c r="I85" s="304">
        <f t="shared" si="15"/>
        <v>5.1137866797625046E-2</v>
      </c>
      <c r="J85" s="304">
        <f t="shared" si="15"/>
        <v>4.9840252022312612E-2</v>
      </c>
      <c r="K85" s="304">
        <f t="shared" si="15"/>
        <v>4.8301365152982896E-2</v>
      </c>
      <c r="L85" s="304">
        <f t="shared" si="15"/>
        <v>6.0175555480018614E-2</v>
      </c>
      <c r="M85" s="304">
        <f t="shared" si="15"/>
        <v>5.8287116900909208E-2</v>
      </c>
      <c r="N85" s="304">
        <f t="shared" si="15"/>
        <v>5.8769329297086594E-2</v>
      </c>
      <c r="O85" s="304">
        <f t="shared" si="15"/>
        <v>5.5741389819065304E-2</v>
      </c>
      <c r="P85" s="304">
        <f t="shared" si="15"/>
        <v>5.9533334766020171E-2</v>
      </c>
      <c r="Q85" s="304">
        <f t="shared" si="15"/>
        <v>5.888991544546987E-2</v>
      </c>
      <c r="R85" s="304">
        <f t="shared" si="15"/>
        <v>5.7107441499605248E-2</v>
      </c>
      <c r="S85" s="304">
        <f t="shared" si="15"/>
        <v>5.8477529033841263E-2</v>
      </c>
      <c r="T85" s="304">
        <f t="shared" si="15"/>
        <v>6.7132558813952206E-2</v>
      </c>
      <c r="U85" s="304">
        <f t="shared" si="15"/>
        <v>6.9030941556750866E-2</v>
      </c>
      <c r="V85" s="304">
        <f t="shared" si="15"/>
        <v>6.9827224187301876E-2</v>
      </c>
      <c r="W85" s="304">
        <f t="shared" si="15"/>
        <v>7.2413973463085785E-2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1.5112968964455503E-2</v>
      </c>
      <c r="C87" s="303">
        <f t="shared" si="17"/>
        <v>1.4179586767864625E-2</v>
      </c>
      <c r="D87" s="303">
        <f t="shared" si="17"/>
        <v>1.3495451585576036E-2</v>
      </c>
      <c r="E87" s="303">
        <f t="shared" si="17"/>
        <v>2.0712108114732546E-2</v>
      </c>
      <c r="F87" s="303">
        <f t="shared" si="17"/>
        <v>1.8292098805864826E-2</v>
      </c>
      <c r="G87" s="303">
        <f t="shared" si="17"/>
        <v>2.1398507806403403E-2</v>
      </c>
      <c r="H87" s="303">
        <f t="shared" si="17"/>
        <v>2.2282293866321436E-2</v>
      </c>
      <c r="I87" s="303">
        <f t="shared" si="17"/>
        <v>2.2972056324789408E-2</v>
      </c>
      <c r="J87" s="303">
        <f t="shared" si="17"/>
        <v>2.1094078246795742E-2</v>
      </c>
      <c r="K87" s="303">
        <f t="shared" si="17"/>
        <v>2.2152415488225514E-2</v>
      </c>
      <c r="L87" s="303">
        <f t="shared" si="17"/>
        <v>2.399634874491087E-2</v>
      </c>
      <c r="M87" s="303">
        <f t="shared" si="17"/>
        <v>2.4453797799464924E-2</v>
      </c>
      <c r="N87" s="303">
        <f t="shared" si="17"/>
        <v>2.5246533523230197E-2</v>
      </c>
      <c r="O87" s="303">
        <f t="shared" si="17"/>
        <v>2.4324976399136687E-2</v>
      </c>
      <c r="P87" s="303">
        <f t="shared" si="17"/>
        <v>2.4680771440255451E-2</v>
      </c>
      <c r="Q87" s="303">
        <f t="shared" si="17"/>
        <v>2.5034062043084442E-2</v>
      </c>
      <c r="R87" s="303">
        <f t="shared" si="17"/>
        <v>2.5018915059058466E-2</v>
      </c>
      <c r="S87" s="303">
        <f t="shared" si="17"/>
        <v>2.5279746145484224E-2</v>
      </c>
      <c r="T87" s="303">
        <f t="shared" si="17"/>
        <v>2.267046426052078E-2</v>
      </c>
      <c r="U87" s="303">
        <f t="shared" si="17"/>
        <v>2.373698025305418E-2</v>
      </c>
      <c r="V87" s="303">
        <f t="shared" si="17"/>
        <v>2.4061644836434446E-2</v>
      </c>
      <c r="W87" s="303">
        <f t="shared" si="17"/>
        <v>2.3524408189521423E-2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1.1219707013600443E-2</v>
      </c>
      <c r="C88" s="304">
        <f t="shared" si="18"/>
        <v>1.187503819320527E-2</v>
      </c>
      <c r="D88" s="304">
        <f t="shared" si="18"/>
        <v>1.1255489160897943E-2</v>
      </c>
      <c r="E88" s="304">
        <f t="shared" si="18"/>
        <v>1.7244901762785314E-2</v>
      </c>
      <c r="F88" s="304">
        <f t="shared" si="18"/>
        <v>1.5425962245893734E-2</v>
      </c>
      <c r="G88" s="304">
        <f t="shared" si="18"/>
        <v>1.7973998747188007E-2</v>
      </c>
      <c r="H88" s="304">
        <f t="shared" si="18"/>
        <v>1.847986716570358E-2</v>
      </c>
      <c r="I88" s="304">
        <f t="shared" si="18"/>
        <v>1.9124693305532351E-2</v>
      </c>
      <c r="J88" s="304">
        <f t="shared" si="18"/>
        <v>1.7344341417530846E-2</v>
      </c>
      <c r="K88" s="304">
        <f t="shared" si="18"/>
        <v>1.8518456981418026E-2</v>
      </c>
      <c r="L88" s="304">
        <f t="shared" si="18"/>
        <v>1.9469034226038E-2</v>
      </c>
      <c r="M88" s="304">
        <f t="shared" si="18"/>
        <v>2.0068560164286809E-2</v>
      </c>
      <c r="N88" s="304">
        <f t="shared" si="18"/>
        <v>2.0825016585518351E-2</v>
      </c>
      <c r="O88" s="304">
        <f t="shared" si="18"/>
        <v>2.0131266820272841E-2</v>
      </c>
      <c r="P88" s="304">
        <f t="shared" si="18"/>
        <v>2.0201774467263338E-2</v>
      </c>
      <c r="Q88" s="304">
        <f t="shared" si="18"/>
        <v>2.0603472793268528E-2</v>
      </c>
      <c r="R88" s="304">
        <f t="shared" si="18"/>
        <v>2.0722430432128913E-2</v>
      </c>
      <c r="S88" s="304">
        <f t="shared" si="18"/>
        <v>2.0880182832593349E-2</v>
      </c>
      <c r="T88" s="304">
        <f t="shared" si="18"/>
        <v>1.761973883251184E-2</v>
      </c>
      <c r="U88" s="304">
        <f t="shared" si="18"/>
        <v>1.8543429791104273E-2</v>
      </c>
      <c r="V88" s="304">
        <f t="shared" si="18"/>
        <v>1.8808185963408604E-2</v>
      </c>
      <c r="W88" s="304">
        <f t="shared" si="18"/>
        <v>1.807633495091936E-2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3.8932619508550599E-3</v>
      </c>
      <c r="C89" s="304">
        <f t="shared" si="19"/>
        <v>2.3045485746593553E-3</v>
      </c>
      <c r="D89" s="304">
        <f t="shared" si="19"/>
        <v>2.2399624246780933E-3</v>
      </c>
      <c r="E89" s="304">
        <f t="shared" si="19"/>
        <v>3.4672063519472327E-3</v>
      </c>
      <c r="F89" s="304">
        <f t="shared" si="19"/>
        <v>2.8661365599710899E-3</v>
      </c>
      <c r="G89" s="304">
        <f t="shared" si="19"/>
        <v>3.4245090592153944E-3</v>
      </c>
      <c r="H89" s="304">
        <f t="shared" si="19"/>
        <v>3.8024267006178569E-3</v>
      </c>
      <c r="I89" s="304">
        <f t="shared" si="19"/>
        <v>3.8473630192570546E-3</v>
      </c>
      <c r="J89" s="304">
        <f t="shared" si="19"/>
        <v>3.7497368292648981E-3</v>
      </c>
      <c r="K89" s="304">
        <f t="shared" si="19"/>
        <v>3.6339585068074893E-3</v>
      </c>
      <c r="L89" s="304">
        <f t="shared" si="19"/>
        <v>4.527314518872871E-3</v>
      </c>
      <c r="M89" s="304">
        <f t="shared" si="19"/>
        <v>4.3852376351781169E-3</v>
      </c>
      <c r="N89" s="304">
        <f t="shared" si="19"/>
        <v>4.4215169377118443E-3</v>
      </c>
      <c r="O89" s="304">
        <f t="shared" si="19"/>
        <v>4.1937095788638469E-3</v>
      </c>
      <c r="P89" s="304">
        <f t="shared" si="19"/>
        <v>4.4789969729921112E-3</v>
      </c>
      <c r="Q89" s="304">
        <f t="shared" si="19"/>
        <v>4.4305892498159123E-3</v>
      </c>
      <c r="R89" s="304">
        <f t="shared" si="19"/>
        <v>4.2964846269295497E-3</v>
      </c>
      <c r="S89" s="304">
        <f t="shared" si="19"/>
        <v>4.3995633128908777E-3</v>
      </c>
      <c r="T89" s="304">
        <f t="shared" si="19"/>
        <v>5.0507254280089406E-3</v>
      </c>
      <c r="U89" s="304">
        <f t="shared" si="19"/>
        <v>5.1935504619499088E-3</v>
      </c>
      <c r="V89" s="304">
        <f t="shared" si="19"/>
        <v>5.2534588730258451E-3</v>
      </c>
      <c r="W89" s="304">
        <f t="shared" si="19"/>
        <v>5.4480732386020646E-3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0.13126145506341558</v>
      </c>
      <c r="C91" s="303">
        <f t="shared" si="21"/>
        <v>0.15707694701651675</v>
      </c>
      <c r="D91" s="303">
        <f t="shared" si="21"/>
        <v>0.15857856551752261</v>
      </c>
      <c r="E91" s="303">
        <f t="shared" si="21"/>
        <v>5.1790057924202423E-2</v>
      </c>
      <c r="F91" s="303">
        <f t="shared" si="21"/>
        <v>3.9348794015132776E-2</v>
      </c>
      <c r="G91" s="303">
        <f t="shared" si="21"/>
        <v>4.2416208774191701E-2</v>
      </c>
      <c r="H91" s="303">
        <f t="shared" si="21"/>
        <v>3.5707989962594555E-2</v>
      </c>
      <c r="I91" s="303">
        <f t="shared" si="21"/>
        <v>3.1772100904484547E-2</v>
      </c>
      <c r="J91" s="303">
        <f t="shared" si="21"/>
        <v>3.7267867032314925E-2</v>
      </c>
      <c r="K91" s="303">
        <f t="shared" si="21"/>
        <v>2.7191578188379143E-2</v>
      </c>
      <c r="L91" s="303">
        <f t="shared" si="21"/>
        <v>1.7042965566176276E-2</v>
      </c>
      <c r="M91" s="303">
        <f t="shared" si="21"/>
        <v>1.8487948138971325E-2</v>
      </c>
      <c r="N91" s="303">
        <f t="shared" si="21"/>
        <v>1.662386196707441E-2</v>
      </c>
      <c r="O91" s="303">
        <f t="shared" si="21"/>
        <v>1.481638470043665E-2</v>
      </c>
      <c r="P91" s="303">
        <f t="shared" si="21"/>
        <v>1.2336262188330317E-2</v>
      </c>
      <c r="Q91" s="303">
        <f t="shared" si="21"/>
        <v>1.2178059619582413E-2</v>
      </c>
      <c r="R91" s="303">
        <f t="shared" si="21"/>
        <v>1.3689247138515702E-2</v>
      </c>
      <c r="S91" s="303">
        <f t="shared" si="21"/>
        <v>1.3490388552939237E-2</v>
      </c>
      <c r="T91" s="303">
        <f t="shared" si="21"/>
        <v>7.7272975808378242E-3</v>
      </c>
      <c r="U91" s="303">
        <f t="shared" si="21"/>
        <v>6.2832040721875967E-3</v>
      </c>
      <c r="V91" s="303">
        <f t="shared" si="21"/>
        <v>6.0750783684195E-3</v>
      </c>
      <c r="W91" s="303">
        <f t="shared" si="21"/>
        <v>5.8590086659406244E-3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1.2277741450109829</v>
      </c>
      <c r="C96" s="322">
        <f>IF(C$5=0,0,C$5/OIS_fec!C$5)</f>
        <v>0.94452018215872946</v>
      </c>
      <c r="D96" s="322">
        <f>IF(D$5=0,0,D$5/OIS_fec!D$5)</f>
        <v>0.8653390917543502</v>
      </c>
      <c r="E96" s="322">
        <f>IF(E$5=0,0,E$5/OIS_fec!E$5)</f>
        <v>0.93975181486432102</v>
      </c>
      <c r="F96" s="322">
        <f>IF(F$5=0,0,F$5/OIS_fec!F$5)</f>
        <v>0.97554916482930842</v>
      </c>
      <c r="G96" s="322">
        <f>IF(G$5=0,0,G$5/OIS_fec!G$5)</f>
        <v>0.88660039989958483</v>
      </c>
      <c r="H96" s="322">
        <f>IF(H$5=0,0,H$5/OIS_fec!H$5)</f>
        <v>0.86645460350244208</v>
      </c>
      <c r="I96" s="322">
        <f>IF(I$5=0,0,I$5/OIS_fec!I$5)</f>
        <v>0.85754496447930262</v>
      </c>
      <c r="J96" s="322">
        <f>IF(J$5=0,0,J$5/OIS_fec!J$5)</f>
        <v>1.159937492669959</v>
      </c>
      <c r="K96" s="322">
        <f>IF(K$5=0,0,K$5/OIS_fec!K$5)</f>
        <v>0.95252496704332112</v>
      </c>
      <c r="L96" s="322">
        <f>IF(L$5=0,0,L$5/OIS_fec!L$5)</f>
        <v>1.1093841688989829</v>
      </c>
      <c r="M96" s="322">
        <f>IF(M$5=0,0,M$5/OIS_fec!M$5)</f>
        <v>1.0137546545484315</v>
      </c>
      <c r="N96" s="322">
        <f>IF(N$5=0,0,N$5/OIS_fec!N$5)</f>
        <v>1.0002170733541933</v>
      </c>
      <c r="O96" s="322">
        <f>IF(O$5=0,0,O$5/OIS_fec!O$5)</f>
        <v>1.0156440247239518</v>
      </c>
      <c r="P96" s="322">
        <f>IF(P$5=0,0,P$5/OIS_fec!P$5)</f>
        <v>1.0188808747820113</v>
      </c>
      <c r="Q96" s="322">
        <f>IF(Q$5=0,0,Q$5/OIS_fec!Q$5)</f>
        <v>1.0054686425376613</v>
      </c>
      <c r="R96" s="322">
        <f>IF(R$5=0,0,R$5/OIS_fec!R$5)</f>
        <v>1.0057390648676159</v>
      </c>
      <c r="S96" s="322">
        <f>IF(S$5=0,0,S$5/OIS_fec!S$5)</f>
        <v>1.0108876415072887</v>
      </c>
      <c r="T96" s="322">
        <f>IF(T$5=0,0,T$5/OIS_fec!T$5)</f>
        <v>1.4379887786351515</v>
      </c>
      <c r="U96" s="322">
        <f>IF(U$5=0,0,U$5/OIS_fec!U$5)</f>
        <v>1.5583753265157634</v>
      </c>
      <c r="V96" s="322">
        <f>IF(V$5=0,0,V$5/OIS_fec!V$5)</f>
        <v>1.5523914948675392</v>
      </c>
      <c r="W96" s="322">
        <f>IF(W$5=0,0,W$5/OIS_fec!W$5)</f>
        <v>1.6136982990045832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0.68149895400666083</v>
      </c>
      <c r="C101" s="334">
        <f>IF(C$10=0,0,C$10/OIS_fec!C$10)</f>
        <v>0.57086509159346699</v>
      </c>
      <c r="D101" s="334">
        <f>IF(D$10=0,0,D$10/OIS_fec!D$10)</f>
        <v>0.51581409453605997</v>
      </c>
      <c r="E101" s="334">
        <f>IF(E$10=0,0,E$10/OIS_fec!E$10)</f>
        <v>0.39629698334570973</v>
      </c>
      <c r="F101" s="334">
        <f>IF(F$10=0,0,F$10/OIS_fec!F$10)</f>
        <v>0.38031873641715547</v>
      </c>
      <c r="G101" s="334">
        <f>IF(G$10=0,0,G$10/OIS_fec!G$10)</f>
        <v>0.35627682252175119</v>
      </c>
      <c r="H101" s="334">
        <f>IF(H$10=0,0,H$10/OIS_fec!H$10)</f>
        <v>0.31843570449422259</v>
      </c>
      <c r="I101" s="334">
        <f>IF(I$10=0,0,I$10/OIS_fec!I$10)</f>
        <v>0.33795403560720449</v>
      </c>
      <c r="J101" s="334">
        <f>IF(J$10=0,0,J$10/OIS_fec!J$10)</f>
        <v>0.94381088039019478</v>
      </c>
      <c r="K101" s="334">
        <f>IF(K$10=0,0,K$10/OIS_fec!K$10)</f>
        <v>0.51968404347183217</v>
      </c>
      <c r="L101" s="334">
        <f>IF(L$10=0,0,L$10/OIS_fec!L$10)</f>
        <v>0.92136908857747724</v>
      </c>
      <c r="M101" s="334">
        <f>IF(M$10=0,0,M$10/OIS_fec!M$10)</f>
        <v>0.72731725304269856</v>
      </c>
      <c r="N101" s="334">
        <f>IF(N$10=0,0,N$10/OIS_fec!N$10)</f>
        <v>0.75704385548697506</v>
      </c>
      <c r="O101" s="334">
        <f>IF(O$10=0,0,O$10/OIS_fec!O$10)</f>
        <v>0.76644513594323205</v>
      </c>
      <c r="P101" s="334">
        <f>IF(P$10=0,0,P$10/OIS_fec!P$10)</f>
        <v>0.73653509812655638</v>
      </c>
      <c r="Q101" s="334">
        <f>IF(Q$10=0,0,Q$10/OIS_fec!Q$10)</f>
        <v>0.77283190291546089</v>
      </c>
      <c r="R101" s="334">
        <f>IF(R$10=0,0,R$10/OIS_fec!R$10)</f>
        <v>0.79530467578327668</v>
      </c>
      <c r="S101" s="334">
        <f>IF(S$10=0,0,S$10/OIS_fec!S$10)</f>
        <v>0.80258636747086909</v>
      </c>
      <c r="T101" s="334">
        <f>IF(T$10=0,0,T$10/OIS_fec!T$10)</f>
        <v>1.6098507445107915</v>
      </c>
      <c r="U101" s="334">
        <f>IF(U$10=0,0,U$10/OIS_fec!U$10)</f>
        <v>1.9289741040611279</v>
      </c>
      <c r="V101" s="334">
        <f>IF(V$10=0,0,V$10/OIS_fec!V$10)</f>
        <v>1.9425162323265799</v>
      </c>
      <c r="W101" s="334">
        <f>IF(W$10=0,0,W$10/OIS_fec!W$10)</f>
        <v>1.9679891696769165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1.8208807873742572</v>
      </c>
      <c r="C102" s="350">
        <f>IF(C$16=0,0,C$16/OIS_fec!C$16)</f>
        <v>1.102721430449435</v>
      </c>
      <c r="D102" s="350">
        <f>IF(D$16=0,0,D$16/OIS_fec!D$16)</f>
        <v>1.0108039257534012</v>
      </c>
      <c r="E102" s="350">
        <f>IF(E$16=0,0,E$16/OIS_fec!E$16)</f>
        <v>1.6338007455438339</v>
      </c>
      <c r="F102" s="350">
        <f>IF(F$16=0,0,F$16/OIS_fec!F$16)</f>
        <v>1.6026184811739073</v>
      </c>
      <c r="G102" s="350">
        <f>IF(G$16=0,0,G$16/OIS_fec!G$16)</f>
        <v>1.5508478950641496</v>
      </c>
      <c r="H102" s="350">
        <f>IF(H$16=0,0,H$16/OIS_fec!H$16)</f>
        <v>1.6136493348662559</v>
      </c>
      <c r="I102" s="350">
        <f>IF(I$16=0,0,I$16/OIS_fec!I$16)</f>
        <v>1.5823882264987248</v>
      </c>
      <c r="J102" s="350">
        <f>IF(J$16=0,0,J$16/OIS_fec!J$16)</f>
        <v>1.7056273715168937</v>
      </c>
      <c r="K102" s="350">
        <f>IF(K$16=0,0,K$16/OIS_fec!K$16)</f>
        <v>1.4712229392171978</v>
      </c>
      <c r="L102" s="350">
        <f>IF(L$16=0,0,L$16/OIS_fec!L$16)</f>
        <v>1.8545682287672658</v>
      </c>
      <c r="M102" s="350">
        <f>IF(M$16=0,0,M$16/OIS_fec!M$16)</f>
        <v>1.7301876167945855</v>
      </c>
      <c r="N102" s="350">
        <f>IF(N$16=0,0,N$16/OIS_fec!N$16)</f>
        <v>1.7109087492565902</v>
      </c>
      <c r="O102" s="350">
        <f>IF(O$16=0,0,O$16/OIS_fec!O$16)</f>
        <v>1.6979630691880221</v>
      </c>
      <c r="P102" s="350">
        <f>IF(P$16=0,0,P$16/OIS_fec!P$16)</f>
        <v>1.7923572235952971</v>
      </c>
      <c r="Q102" s="350">
        <f>IF(Q$16=0,0,Q$16/OIS_fec!Q$16)</f>
        <v>1.6448814438796335</v>
      </c>
      <c r="R102" s="350">
        <f>IF(R$16=0,0,R$16/OIS_fec!R$16)</f>
        <v>1.6574146620472665</v>
      </c>
      <c r="S102" s="350">
        <f>IF(S$16=0,0,S$16/OIS_fec!S$16)</f>
        <v>1.7316449858982865</v>
      </c>
      <c r="T102" s="350">
        <f>IF(T$16=0,0,T$16/OIS_fec!T$16)</f>
        <v>2.2644029114411617</v>
      </c>
      <c r="U102" s="350">
        <f>IF(U$16=0,0,U$16/OIS_fec!U$16)</f>
        <v>2.2773396436429594</v>
      </c>
      <c r="V102" s="350">
        <f>IF(V$16=0,0,V$16/OIS_fec!V$16)</f>
        <v>2.2702024134765488</v>
      </c>
      <c r="W102" s="350">
        <f>IF(W$16=0,0,W$16/OIS_fec!W$16)</f>
        <v>2.3584117003352678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2.2816743371332837</v>
      </c>
      <c r="C103" s="350">
        <f>IF(C$27=0,0,C$27/OIS_fec!C$27)</f>
        <v>2.1082250217202199</v>
      </c>
      <c r="D103" s="350">
        <f>IF(D$27=0,0,D$27/OIS_fec!D$27)</f>
        <v>1.9817259346578833</v>
      </c>
      <c r="E103" s="350">
        <f>IF(E$27=0,0,E$27/OIS_fec!E$27)</f>
        <v>2.341743299339718</v>
      </c>
      <c r="F103" s="350">
        <f>IF(F$27=0,0,F$27/OIS_fec!F$27)</f>
        <v>2.4866357790668978</v>
      </c>
      <c r="G103" s="350">
        <f>IF(G$27=0,0,G$27/OIS_fec!G$27)</f>
        <v>2.2905752545565594</v>
      </c>
      <c r="H103" s="350">
        <f>IF(H$27=0,0,H$27/OIS_fec!H$27)</f>
        <v>2.2540247284272441</v>
      </c>
      <c r="I103" s="350">
        <f>IF(I$27=0,0,I$27/OIS_fec!I$27)</f>
        <v>2.218397677024909</v>
      </c>
      <c r="J103" s="350">
        <f>IF(J$27=0,0,J$27/OIS_fec!J$27)</f>
        <v>2.4377915877019491</v>
      </c>
      <c r="K103" s="350">
        <f>IF(K$27=0,0,K$27/OIS_fec!K$27)</f>
        <v>2.2939908764019301</v>
      </c>
      <c r="L103" s="350">
        <f>IF(L$27=0,0,L$27/OIS_fec!L$27)</f>
        <v>2.2675307890691117</v>
      </c>
      <c r="M103" s="350">
        <f>IF(M$27=0,0,M$27/OIS_fec!M$27)</f>
        <v>2.2313377228855238</v>
      </c>
      <c r="N103" s="350">
        <f>IF(N$27=0,0,N$27/OIS_fec!N$27)</f>
        <v>2.1947873001523153</v>
      </c>
      <c r="O103" s="350">
        <f>IF(O$27=0,0,O$27/OIS_fec!O$27)</f>
        <v>2.2292373434507158</v>
      </c>
      <c r="P103" s="350">
        <f>IF(P$27=0,0,P$27/OIS_fec!P$27)</f>
        <v>2.2049314199663654</v>
      </c>
      <c r="Q103" s="350">
        <f>IF(Q$27=0,0,Q$27/OIS_fec!Q$27)</f>
        <v>2.2032691429460671</v>
      </c>
      <c r="R103" s="350">
        <f>IF(R$27=0,0,R$27/OIS_fec!R$27)</f>
        <v>2.2093567648502872</v>
      </c>
      <c r="S103" s="350">
        <f>IF(S$27=0,0,S$27/OIS_fec!S$27)</f>
        <v>2.1850572871685334</v>
      </c>
      <c r="T103" s="350">
        <f>IF(T$27=0,0,T$27/OIS_fec!T$27)</f>
        <v>2.5532630627263391</v>
      </c>
      <c r="U103" s="350">
        <f>IF(U$27=0,0,U$27/OIS_fec!U$27)</f>
        <v>2.5201751526890392</v>
      </c>
      <c r="V103" s="350">
        <f>IF(V$27=0,0,V$27/OIS_fec!V$27)</f>
        <v>2.4850513748429401</v>
      </c>
      <c r="W103" s="350">
        <f>IF(W$27=0,0,W$27/OIS_fec!W$27)</f>
        <v>2.5045307689856489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1.8577229421143573</v>
      </c>
      <c r="C104" s="350">
        <f>IF(C$35=0,0,C$35/OIS_fec!C$35)</f>
        <v>1.2760902402117815</v>
      </c>
      <c r="D104" s="350">
        <f>IF(D$35=0,0,D$35/OIS_fec!D$35)</f>
        <v>1.1357035079697786</v>
      </c>
      <c r="E104" s="350">
        <f>IF(E$35=0,0,E$35/OIS_fec!E$35)</f>
        <v>1.7868345674148649</v>
      </c>
      <c r="F104" s="350">
        <f>IF(F$35=0,0,F$35/OIS_fec!F$35)</f>
        <v>1.7071157127637819</v>
      </c>
      <c r="G104" s="350">
        <f>IF(G$35=0,0,G$35/OIS_fec!G$35)</f>
        <v>1.718509692697235</v>
      </c>
      <c r="H104" s="350">
        <f>IF(H$35=0,0,H$35/OIS_fec!H$35)</f>
        <v>1.8078994480400268</v>
      </c>
      <c r="I104" s="350">
        <f>IF(I$35=0,0,I$35/OIS_fec!I$35)</f>
        <v>1.7701826501281352</v>
      </c>
      <c r="J104" s="350">
        <f>IF(J$35=0,0,J$35/OIS_fec!J$35)</f>
        <v>1.9489924940212022</v>
      </c>
      <c r="K104" s="350">
        <f>IF(K$35=0,0,K$35/OIS_fec!K$35)</f>
        <v>1.7285652395158082</v>
      </c>
      <c r="L104" s="350">
        <f>IF(L$35=0,0,L$35/OIS_fec!L$35)</f>
        <v>2.0082699648785991</v>
      </c>
      <c r="M104" s="350">
        <f>IF(M$35=0,0,M$35/OIS_fec!M$35)</f>
        <v>1.8922342493118267</v>
      </c>
      <c r="N104" s="350">
        <f>IF(N$35=0,0,N$35/OIS_fec!N$35)</f>
        <v>1.8669713915705284</v>
      </c>
      <c r="O104" s="350">
        <f>IF(O$35=0,0,O$35/OIS_fec!O$35)</f>
        <v>1.8485973389225556</v>
      </c>
      <c r="P104" s="350">
        <f>IF(P$35=0,0,P$35/OIS_fec!P$35)</f>
        <v>1.9031393333282081</v>
      </c>
      <c r="Q104" s="350">
        <f>IF(Q$35=0,0,Q$35/OIS_fec!Q$35)</f>
        <v>1.8436183186109643</v>
      </c>
      <c r="R104" s="350">
        <f>IF(R$35=0,0,R$35/OIS_fec!R$35)</f>
        <v>1.8476692287326979</v>
      </c>
      <c r="S104" s="350">
        <f>IF(S$35=0,0,S$35/OIS_fec!S$35)</f>
        <v>1.8726484549828464</v>
      </c>
      <c r="T104" s="350">
        <f>IF(T$35=0,0,T$35/OIS_fec!T$35)</f>
        <v>2.3896965467445908</v>
      </c>
      <c r="U104" s="350">
        <f>IF(U$35=0,0,U$35/OIS_fec!U$35)</f>
        <v>2.3780810125960423</v>
      </c>
      <c r="V104" s="350">
        <f>IF(V$35=0,0,V$35/OIS_fec!V$35)</f>
        <v>2.3596700258620937</v>
      </c>
      <c r="W104" s="350">
        <f>IF(W$35=0,0,W$35/OIS_fec!W$35)</f>
        <v>2.4149806771395683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0.70958357098938218</v>
      </c>
      <c r="C105" s="350">
        <f>IF(C$54=0,0,C$54/OIS_fec!C$54)</f>
        <v>0.49021700884219466</v>
      </c>
      <c r="D105" s="350">
        <f>IF(D$54=0,0,D$54/OIS_fec!D$54)</f>
        <v>0.42058949664227768</v>
      </c>
      <c r="E105" s="350">
        <f>IF(E$54=0,0,E$54/OIS_fec!E$54)</f>
        <v>0.64432351876207183</v>
      </c>
      <c r="F105" s="350">
        <f>IF(F$54=0,0,F$54/OIS_fec!F$54)</f>
        <v>0.60568194731097913</v>
      </c>
      <c r="G105" s="350">
        <f>IF(G$54=0,0,G$54/OIS_fec!G$54)</f>
        <v>0.62149754668451973</v>
      </c>
      <c r="H105" s="350">
        <f>IF(H$54=0,0,H$54/OIS_fec!H$54)</f>
        <v>0.62033393888423294</v>
      </c>
      <c r="I105" s="350">
        <f>IF(I$54=0,0,I$54/OIS_fec!I$54)</f>
        <v>0.62849264705878838</v>
      </c>
      <c r="J105" s="350">
        <f>IF(J$54=0,0,J$54/OIS_fec!J$54)</f>
        <v>0.86440606563342925</v>
      </c>
      <c r="K105" s="350">
        <f>IF(K$54=0,0,K$54/OIS_fec!K$54)</f>
        <v>0.72833050551989076</v>
      </c>
      <c r="L105" s="350">
        <f>IF(L$54=0,0,L$54/OIS_fec!L$54)</f>
        <v>0.88279780768766269</v>
      </c>
      <c r="M105" s="350">
        <f>IF(M$54=0,0,M$54/OIS_fec!M$54)</f>
        <v>0.80591779809304132</v>
      </c>
      <c r="N105" s="350">
        <f>IF(N$54=0,0,N$54/OIS_fec!N$54)</f>
        <v>0.81250959700736392</v>
      </c>
      <c r="O105" s="350">
        <f>IF(O$54=0,0,O$54/OIS_fec!O$54)</f>
        <v>0.80617456688736933</v>
      </c>
      <c r="P105" s="350">
        <f>IF(P$54=0,0,P$54/OIS_fec!P$54)</f>
        <v>0.81207613879583807</v>
      </c>
      <c r="Q105" s="350">
        <f>IF(Q$54=0,0,Q$54/OIS_fec!Q$54)</f>
        <v>0.8210860343613704</v>
      </c>
      <c r="R105" s="350">
        <f>IF(R$54=0,0,R$54/OIS_fec!R$54)</f>
        <v>0.8176932887510554</v>
      </c>
      <c r="S105" s="350">
        <f>IF(S$54=0,0,S$54/OIS_fec!S$54)</f>
        <v>0.82325023345290826</v>
      </c>
      <c r="T105" s="350">
        <f>IF(T$54=0,0,T$54/OIS_fec!T$54)</f>
        <v>1.0785441692944686</v>
      </c>
      <c r="U105" s="350">
        <f>IF(U$54=0,0,U$54/OIS_fec!U$54)</f>
        <v>1.2338523455212265</v>
      </c>
      <c r="V105" s="350">
        <f>IF(V$54=0,0,V$54/OIS_fec!V$54)</f>
        <v>1.2433750354909177</v>
      </c>
      <c r="W105" s="350">
        <f>IF(W$54=0,0,W$54/OIS_fec!W$54)</f>
        <v>1.2791916156508083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3.1024187999999993</v>
      </c>
      <c r="C106" s="350">
        <f>IF(C$68=0,0,C$68/OIS_fec!C$68)</f>
        <v>3.1024188000000001</v>
      </c>
      <c r="D106" s="350">
        <f>IF(D$68=0,0,D$68/OIS_fec!D$68)</f>
        <v>3.1024187999999997</v>
      </c>
      <c r="E106" s="350">
        <f>IF(E$68=0,0,E$68/OIS_fec!E$68)</f>
        <v>3.1024188000000001</v>
      </c>
      <c r="F106" s="350">
        <f>IF(F$68=0,0,F$68/OIS_fec!F$68)</f>
        <v>3.1024188000000006</v>
      </c>
      <c r="G106" s="350">
        <f>IF(G$68=0,0,G$68/OIS_fec!G$68)</f>
        <v>3.102418800000001</v>
      </c>
      <c r="H106" s="350">
        <f>IF(H$68=0,0,H$68/OIS_fec!H$68)</f>
        <v>3.0363893070355576</v>
      </c>
      <c r="I106" s="350">
        <f>IF(I$68=0,0,I$68/OIS_fec!I$68)</f>
        <v>3.0351930563804066</v>
      </c>
      <c r="J106" s="350">
        <f>IF(J$68=0,0,J$68/OIS_fec!J$68)</f>
        <v>3.1024188000000006</v>
      </c>
      <c r="K106" s="350">
        <f>IF(K$68=0,0,K$68/OIS_fec!K$68)</f>
        <v>2.7679260316828009</v>
      </c>
      <c r="L106" s="350">
        <f>IF(L$68=0,0,L$68/OIS_fec!L$68)</f>
        <v>2.9189978426456089</v>
      </c>
      <c r="M106" s="350">
        <f>IF(M$68=0,0,M$68/OIS_fec!M$68)</f>
        <v>3.0143922683919975</v>
      </c>
      <c r="N106" s="350">
        <f>IF(N$68=0,0,N$68/OIS_fec!N$68)</f>
        <v>3.1024188000000006</v>
      </c>
      <c r="O106" s="350">
        <f>IF(O$68=0,0,O$68/OIS_fec!O$68)</f>
        <v>3.1024187999999993</v>
      </c>
      <c r="P106" s="350">
        <f>IF(P$68=0,0,P$68/OIS_fec!P$68)</f>
        <v>3.1024188000000001</v>
      </c>
      <c r="Q106" s="350">
        <f>IF(Q$68=0,0,Q$68/OIS_fec!Q$68)</f>
        <v>3.102418800000001</v>
      </c>
      <c r="R106" s="350">
        <f>IF(R$68=0,0,R$68/OIS_fec!R$68)</f>
        <v>3.0106827543903765</v>
      </c>
      <c r="S106" s="350">
        <f>IF(S$68=0,0,S$68/OIS_fec!S$68)</f>
        <v>3.0075365324824688</v>
      </c>
      <c r="T106" s="350">
        <f>IF(T$68=0,0,T$68/OIS_fec!T$68)</f>
        <v>2.988145457910464</v>
      </c>
      <c r="U106" s="350">
        <f>IF(U$68=0,0,U$68/OIS_fec!U$68)</f>
        <v>2.9920282476178697</v>
      </c>
      <c r="V106" s="350">
        <f>IF(V$68=0,0,V$68/OIS_fec!V$68)</f>
        <v>2.9727851973964925</v>
      </c>
      <c r="W106" s="350">
        <f>IF(W$68=0,0,W$68/OIS_fec!W$68)</f>
        <v>3.102418800000001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646DE9-98D4-4DF7-BA0C-175A4ADCC18F}"/>
</file>

<file path=customXml/itemProps2.xml><?xml version="1.0" encoding="utf-8"?>
<ds:datastoreItem xmlns:ds="http://schemas.openxmlformats.org/officeDocument/2006/customXml" ds:itemID="{56DE21E2-E42C-4CF2-AAEA-27C6049DFC43}"/>
</file>

<file path=customXml/itemProps3.xml><?xml version="1.0" encoding="utf-8"?>
<ds:datastoreItem xmlns:ds="http://schemas.openxmlformats.org/officeDocument/2006/customXml" ds:itemID="{10F15557-0CFD-4597-8865-F21256EFF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2024-05-20T16:47:56Z</dcterms:created>
  <dcterms:modified xsi:type="dcterms:W3CDTF">2024-05-20T16:47:56Z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